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f\02_港湾振興室\R2港湾振興\300港湾統計（R2）\308酒田港統計年報（冊子）\03_資料・原稿\"/>
    </mc:Choice>
  </mc:AlternateContent>
  <bookViews>
    <workbookView xWindow="-15" yWindow="-15" windowWidth="10320" windowHeight="8085" tabRatio="967"/>
  </bookViews>
  <sheets>
    <sheet name="P19入港船舶年次別表" sheetId="81" r:id="rId1"/>
    <sheet name="P20入港船舶月別表" sheetId="69" r:id="rId2"/>
    <sheet name="Ｐ21入港船舶階級別表" sheetId="70" r:id="rId3"/>
    <sheet name="P22~23入港船舶階級別月別表" sheetId="71" r:id="rId4"/>
    <sheet name="Ｐ24入港最大船舶月別表ほか" sheetId="72" r:id="rId5"/>
  </sheets>
  <definedNames>
    <definedName name="_xlnm.Print_Area" localSheetId="0">P19入港船舶年次別表!$A$1:$L$57</definedName>
    <definedName name="_xlnm.Print_Area" localSheetId="1">P20入港船舶月別表!$A$1:$L$45</definedName>
    <definedName name="_xlnm.Print_Area" localSheetId="2">Ｐ21入港船舶階級別表!$A$1:$J$32</definedName>
    <definedName name="_xlnm.Print_Area" localSheetId="3">'P22~23入港船舶階級別月別表'!$A$1:$R$46</definedName>
    <definedName name="_xlnm.Print_Area" localSheetId="4">Ｐ24入港最大船舶月別表ほか!$A$1:$I$41</definedName>
  </definedNames>
  <calcPr calcId="152511"/>
</workbook>
</file>

<file path=xl/calcChain.xml><?xml version="1.0" encoding="utf-8"?>
<calcChain xmlns="http://schemas.openxmlformats.org/spreadsheetml/2006/main">
  <c r="L52" i="81" l="1"/>
  <c r="K52" i="81"/>
  <c r="L51" i="81"/>
  <c r="K51" i="81"/>
  <c r="K53" i="81" s="1"/>
  <c r="D53" i="81"/>
  <c r="E53" i="81"/>
  <c r="F53" i="81"/>
  <c r="G53" i="81"/>
  <c r="H53" i="81"/>
  <c r="I53" i="81"/>
  <c r="J53" i="81"/>
  <c r="C53" i="81"/>
  <c r="L49" i="81"/>
  <c r="K49" i="81"/>
  <c r="L48" i="81"/>
  <c r="K48" i="81"/>
  <c r="K50" i="81" s="1"/>
  <c r="L46" i="81"/>
  <c r="K46" i="81"/>
  <c r="L45" i="81"/>
  <c r="L47" i="81" s="1"/>
  <c r="K45" i="81"/>
  <c r="L43" i="81"/>
  <c r="K43" i="81"/>
  <c r="L42" i="81"/>
  <c r="L44" i="81" s="1"/>
  <c r="K42" i="81"/>
  <c r="K44" i="81" s="1"/>
  <c r="L40" i="81"/>
  <c r="K40" i="81"/>
  <c r="L39" i="81"/>
  <c r="L41" i="81" s="1"/>
  <c r="K39" i="81"/>
  <c r="K41" i="81" s="1"/>
  <c r="L37" i="81"/>
  <c r="K37" i="81"/>
  <c r="L36" i="81"/>
  <c r="K36" i="81"/>
  <c r="K38" i="81" s="1"/>
  <c r="L34" i="81"/>
  <c r="K34" i="81"/>
  <c r="L33" i="81"/>
  <c r="K33" i="81"/>
  <c r="K35" i="81" s="1"/>
  <c r="L31" i="81"/>
  <c r="K31" i="81"/>
  <c r="L30" i="81"/>
  <c r="K30" i="81"/>
  <c r="K32" i="81" s="1"/>
  <c r="L28" i="81"/>
  <c r="K28" i="81"/>
  <c r="L27" i="81"/>
  <c r="K27" i="81"/>
  <c r="K29" i="81" s="1"/>
  <c r="L25" i="81"/>
  <c r="K25" i="81"/>
  <c r="L24" i="81"/>
  <c r="L26" i="81" s="1"/>
  <c r="K24" i="81"/>
  <c r="K26" i="81" s="1"/>
  <c r="L22" i="81"/>
  <c r="K22" i="81"/>
  <c r="L21" i="81"/>
  <c r="L23" i="81" s="1"/>
  <c r="K21" i="81"/>
  <c r="K23" i="81" s="1"/>
  <c r="K15" i="81"/>
  <c r="D50" i="81"/>
  <c r="E50" i="81"/>
  <c r="F50" i="81"/>
  <c r="G50" i="81"/>
  <c r="H50" i="81"/>
  <c r="I50" i="81"/>
  <c r="J50" i="81"/>
  <c r="C50" i="81"/>
  <c r="D44" i="81"/>
  <c r="E44" i="81"/>
  <c r="F44" i="81"/>
  <c r="G44" i="81"/>
  <c r="H44" i="81"/>
  <c r="I44" i="81"/>
  <c r="J44" i="81"/>
  <c r="C44" i="81"/>
  <c r="D47" i="81"/>
  <c r="E47" i="81"/>
  <c r="F47" i="81"/>
  <c r="G47" i="81"/>
  <c r="H47" i="81"/>
  <c r="I47" i="81"/>
  <c r="J47" i="81"/>
  <c r="C47" i="81"/>
  <c r="D41" i="81"/>
  <c r="E41" i="81"/>
  <c r="F41" i="81"/>
  <c r="G41" i="81"/>
  <c r="H41" i="81"/>
  <c r="I41" i="81"/>
  <c r="J41" i="81"/>
  <c r="C41" i="81"/>
  <c r="D38" i="81"/>
  <c r="E38" i="81"/>
  <c r="F38" i="81"/>
  <c r="G38" i="81"/>
  <c r="H38" i="81"/>
  <c r="I38" i="81"/>
  <c r="J38" i="81"/>
  <c r="C38" i="81"/>
  <c r="D35" i="81"/>
  <c r="E35" i="81"/>
  <c r="F35" i="81"/>
  <c r="G35" i="81"/>
  <c r="H35" i="81"/>
  <c r="I35" i="81"/>
  <c r="J35" i="81"/>
  <c r="L35" i="81"/>
  <c r="C35" i="81"/>
  <c r="D32" i="81"/>
  <c r="E32" i="81"/>
  <c r="F32" i="81"/>
  <c r="G32" i="81"/>
  <c r="H32" i="81"/>
  <c r="I32" i="81"/>
  <c r="J32" i="81"/>
  <c r="C32" i="81"/>
  <c r="D29" i="81"/>
  <c r="E29" i="81"/>
  <c r="F29" i="81"/>
  <c r="G29" i="81"/>
  <c r="H29" i="81"/>
  <c r="I29" i="81"/>
  <c r="J29" i="81"/>
  <c r="L29" i="81"/>
  <c r="C29" i="81"/>
  <c r="D26" i="81"/>
  <c r="E26" i="81"/>
  <c r="F26" i="81"/>
  <c r="G26" i="81"/>
  <c r="H26" i="81"/>
  <c r="I26" i="81"/>
  <c r="J26" i="81"/>
  <c r="C26" i="81"/>
  <c r="D23" i="81"/>
  <c r="E23" i="81"/>
  <c r="F23" i="81"/>
  <c r="G23" i="81"/>
  <c r="H23" i="81"/>
  <c r="I23" i="81"/>
  <c r="J23" i="81"/>
  <c r="C23" i="81"/>
  <c r="L19" i="81"/>
  <c r="K19" i="81"/>
  <c r="L18" i="81"/>
  <c r="K18" i="81"/>
  <c r="K20" i="81" s="1"/>
  <c r="D20" i="81"/>
  <c r="E20" i="81"/>
  <c r="F20" i="81"/>
  <c r="G20" i="81"/>
  <c r="H20" i="81"/>
  <c r="I20" i="81"/>
  <c r="J20" i="81"/>
  <c r="C20" i="81"/>
  <c r="L16" i="81"/>
  <c r="K16" i="81"/>
  <c r="L15" i="81"/>
  <c r="K17" i="81"/>
  <c r="D17" i="81"/>
  <c r="E17" i="81"/>
  <c r="F17" i="81"/>
  <c r="G17" i="81"/>
  <c r="H17" i="81"/>
  <c r="I17" i="81"/>
  <c r="J17" i="81"/>
  <c r="C17" i="81"/>
  <c r="L13" i="81"/>
  <c r="K13" i="81"/>
  <c r="L12" i="81"/>
  <c r="K12" i="81"/>
  <c r="K14" i="81" s="1"/>
  <c r="D14" i="81"/>
  <c r="E14" i="81"/>
  <c r="F14" i="81"/>
  <c r="G14" i="81"/>
  <c r="H14" i="81"/>
  <c r="I14" i="81"/>
  <c r="J14" i="81"/>
  <c r="C14" i="81"/>
  <c r="L10" i="81"/>
  <c r="L11" i="81" s="1"/>
  <c r="K10" i="81"/>
  <c r="L9" i="81"/>
  <c r="K9" i="81"/>
  <c r="K11" i="81" s="1"/>
  <c r="D11" i="81"/>
  <c r="E11" i="81"/>
  <c r="F11" i="81"/>
  <c r="G11" i="81"/>
  <c r="H11" i="81"/>
  <c r="I11" i="81"/>
  <c r="J11" i="81"/>
  <c r="C11" i="81"/>
  <c r="L7" i="81"/>
  <c r="K7" i="81"/>
  <c r="L6" i="81"/>
  <c r="K6" i="81"/>
  <c r="D8" i="81"/>
  <c r="E8" i="81"/>
  <c r="F8" i="81"/>
  <c r="G8" i="81"/>
  <c r="H8" i="81"/>
  <c r="I8" i="81"/>
  <c r="J8" i="81"/>
  <c r="K8" i="81"/>
  <c r="C8" i="81"/>
  <c r="L55" i="81"/>
  <c r="L54" i="81"/>
  <c r="K54" i="81"/>
  <c r="K56" i="81" s="1"/>
  <c r="J56" i="81"/>
  <c r="H56" i="81"/>
  <c r="I56" i="81"/>
  <c r="F56" i="81"/>
  <c r="G56" i="81"/>
  <c r="E56" i="81"/>
  <c r="D56" i="81"/>
  <c r="C56" i="81"/>
  <c r="L8" i="81" l="1"/>
  <c r="L53" i="81"/>
  <c r="L14" i="81"/>
  <c r="L17" i="81"/>
  <c r="L20" i="81"/>
  <c r="L32" i="81"/>
  <c r="L38" i="81"/>
  <c r="L50" i="81"/>
  <c r="K47" i="81"/>
  <c r="L56" i="81"/>
  <c r="I21" i="72" l="1"/>
  <c r="H21" i="72"/>
  <c r="D37" i="71"/>
  <c r="D38" i="71"/>
  <c r="D41" i="71"/>
  <c r="D40" i="71"/>
  <c r="D35" i="71"/>
  <c r="D34" i="71"/>
  <c r="D32" i="71"/>
  <c r="D31" i="71"/>
  <c r="D29" i="71"/>
  <c r="D28" i="71"/>
  <c r="D26" i="71"/>
  <c r="D25" i="71"/>
  <c r="D23" i="71"/>
  <c r="D22" i="71"/>
  <c r="D20" i="71"/>
  <c r="D19" i="71"/>
  <c r="D17" i="71"/>
  <c r="D16" i="71"/>
  <c r="D14" i="71"/>
  <c r="D13" i="71"/>
  <c r="D11" i="71"/>
  <c r="D10" i="71"/>
  <c r="C11" i="71"/>
  <c r="C10" i="71"/>
  <c r="C12" i="71" s="1"/>
  <c r="C7" i="71"/>
  <c r="C41" i="71"/>
  <c r="C40" i="71"/>
  <c r="C38" i="71"/>
  <c r="C37" i="71"/>
  <c r="C35" i="71"/>
  <c r="C34" i="71"/>
  <c r="C32" i="71"/>
  <c r="C31" i="71"/>
  <c r="C29" i="71"/>
  <c r="C28" i="71"/>
  <c r="C26" i="71"/>
  <c r="C25" i="71"/>
  <c r="C23" i="71"/>
  <c r="C22" i="71"/>
  <c r="C20" i="71"/>
  <c r="C19" i="71"/>
  <c r="C17" i="71"/>
  <c r="C16" i="71"/>
  <c r="C14" i="71"/>
  <c r="C13" i="71"/>
  <c r="C40" i="72" l="1"/>
  <c r="B40" i="72"/>
  <c r="D39" i="72"/>
  <c r="D38" i="72"/>
  <c r="D37" i="72"/>
  <c r="D36" i="72"/>
  <c r="D35" i="72"/>
  <c r="D34" i="72"/>
  <c r="D33" i="72"/>
  <c r="D32" i="72"/>
  <c r="D31" i="72"/>
  <c r="D30" i="72"/>
  <c r="D29" i="72"/>
  <c r="D28" i="72"/>
  <c r="R44" i="71"/>
  <c r="Q44" i="71"/>
  <c r="P44" i="71"/>
  <c r="O44" i="71"/>
  <c r="N44" i="71"/>
  <c r="M44" i="71"/>
  <c r="L44" i="71"/>
  <c r="K44" i="71"/>
  <c r="J44" i="71"/>
  <c r="I44" i="71"/>
  <c r="H44" i="71"/>
  <c r="G44" i="71"/>
  <c r="F44" i="71"/>
  <c r="E44" i="71"/>
  <c r="R43" i="71"/>
  <c r="Q43" i="71"/>
  <c r="P43" i="71"/>
  <c r="O43" i="71"/>
  <c r="N43" i="71"/>
  <c r="M43" i="71"/>
  <c r="L43" i="71"/>
  <c r="K43" i="71"/>
  <c r="J43" i="71"/>
  <c r="I43" i="71"/>
  <c r="H43" i="71"/>
  <c r="G43" i="71"/>
  <c r="F43" i="71"/>
  <c r="E43" i="71"/>
  <c r="R42" i="71"/>
  <c r="Q42" i="71"/>
  <c r="P42" i="71"/>
  <c r="O42" i="71"/>
  <c r="N42" i="71"/>
  <c r="M42" i="71"/>
  <c r="L42" i="71"/>
  <c r="K42" i="71"/>
  <c r="J42" i="71"/>
  <c r="I42" i="71"/>
  <c r="H42" i="71"/>
  <c r="G42" i="71"/>
  <c r="F42" i="71"/>
  <c r="E42" i="71"/>
  <c r="D42" i="71"/>
  <c r="C42" i="71"/>
  <c r="R39" i="71"/>
  <c r="Q39" i="71"/>
  <c r="P39" i="71"/>
  <c r="O39" i="71"/>
  <c r="N39" i="71"/>
  <c r="M39" i="71"/>
  <c r="L39" i="71"/>
  <c r="K39" i="71"/>
  <c r="J39" i="71"/>
  <c r="I39" i="71"/>
  <c r="H39" i="71"/>
  <c r="G39" i="71"/>
  <c r="F39" i="71"/>
  <c r="E39" i="71"/>
  <c r="D39" i="71"/>
  <c r="C39" i="71"/>
  <c r="R36" i="71"/>
  <c r="Q36" i="71"/>
  <c r="P36" i="71"/>
  <c r="O36" i="71"/>
  <c r="N36" i="71"/>
  <c r="M36" i="71"/>
  <c r="L36" i="71"/>
  <c r="K36" i="71"/>
  <c r="J36" i="71"/>
  <c r="I36" i="71"/>
  <c r="H36" i="71"/>
  <c r="G36" i="71"/>
  <c r="F36" i="71"/>
  <c r="E36" i="71"/>
  <c r="D36" i="71"/>
  <c r="R33" i="71"/>
  <c r="Q33" i="71"/>
  <c r="P33" i="71"/>
  <c r="O33" i="71"/>
  <c r="N33" i="71"/>
  <c r="M33" i="71"/>
  <c r="L33" i="71"/>
  <c r="K33" i="71"/>
  <c r="J33" i="71"/>
  <c r="I33" i="71"/>
  <c r="H33" i="71"/>
  <c r="G33" i="71"/>
  <c r="F33" i="71"/>
  <c r="E33" i="71"/>
  <c r="D33" i="71"/>
  <c r="C33" i="71"/>
  <c r="R30" i="71"/>
  <c r="Q30" i="71"/>
  <c r="P30" i="71"/>
  <c r="O30" i="71"/>
  <c r="N30" i="71"/>
  <c r="M30" i="71"/>
  <c r="L30" i="71"/>
  <c r="K30" i="71"/>
  <c r="J30" i="71"/>
  <c r="I30" i="71"/>
  <c r="H30" i="71"/>
  <c r="G30" i="71"/>
  <c r="F30" i="71"/>
  <c r="E30" i="71"/>
  <c r="R27" i="71"/>
  <c r="Q27" i="71"/>
  <c r="P27" i="71"/>
  <c r="O27" i="71"/>
  <c r="N27" i="71"/>
  <c r="M27" i="71"/>
  <c r="L27" i="71"/>
  <c r="K27" i="71"/>
  <c r="J27" i="71"/>
  <c r="I27" i="71"/>
  <c r="H27" i="71"/>
  <c r="G27" i="71"/>
  <c r="F27" i="71"/>
  <c r="E27" i="71"/>
  <c r="D27" i="71"/>
  <c r="C27" i="71"/>
  <c r="R24" i="71"/>
  <c r="Q24" i="71"/>
  <c r="P24" i="71"/>
  <c r="O24" i="71"/>
  <c r="N24" i="71"/>
  <c r="M24" i="71"/>
  <c r="L24" i="71"/>
  <c r="K24" i="71"/>
  <c r="J24" i="71"/>
  <c r="I24" i="71"/>
  <c r="H24" i="71"/>
  <c r="G24" i="71"/>
  <c r="F24" i="71"/>
  <c r="E24" i="71"/>
  <c r="R21" i="71"/>
  <c r="Q21" i="71"/>
  <c r="P21" i="71"/>
  <c r="O21" i="71"/>
  <c r="N21" i="71"/>
  <c r="M21" i="71"/>
  <c r="L21" i="71"/>
  <c r="K21" i="71"/>
  <c r="J21" i="71"/>
  <c r="I21" i="71"/>
  <c r="H21" i="71"/>
  <c r="G21" i="71"/>
  <c r="F21" i="71"/>
  <c r="E21" i="71"/>
  <c r="D21" i="71"/>
  <c r="C21" i="71"/>
  <c r="R18" i="71"/>
  <c r="Q18" i="71"/>
  <c r="P18" i="71"/>
  <c r="O18" i="71"/>
  <c r="N18" i="71"/>
  <c r="M18" i="71"/>
  <c r="L18" i="71"/>
  <c r="K18" i="71"/>
  <c r="J18" i="71"/>
  <c r="I18" i="71"/>
  <c r="H18" i="71"/>
  <c r="G18" i="71"/>
  <c r="F18" i="71"/>
  <c r="E18" i="71"/>
  <c r="D18" i="71"/>
  <c r="R15" i="71"/>
  <c r="Q15" i="71"/>
  <c r="P15" i="71"/>
  <c r="O15" i="71"/>
  <c r="N15" i="71"/>
  <c r="M15" i="71"/>
  <c r="L15" i="71"/>
  <c r="K15" i="71"/>
  <c r="J15" i="71"/>
  <c r="I15" i="71"/>
  <c r="H15" i="71"/>
  <c r="G15" i="71"/>
  <c r="F15" i="71"/>
  <c r="E15" i="71"/>
  <c r="D15" i="71"/>
  <c r="C15" i="71"/>
  <c r="R12" i="71"/>
  <c r="Q12" i="71"/>
  <c r="P12" i="71"/>
  <c r="O12" i="71"/>
  <c r="N12" i="71"/>
  <c r="M12" i="71"/>
  <c r="L12" i="71"/>
  <c r="K12" i="71"/>
  <c r="J12" i="71"/>
  <c r="I12" i="71"/>
  <c r="H12" i="71"/>
  <c r="G12" i="71"/>
  <c r="F12" i="71"/>
  <c r="E12" i="71"/>
  <c r="R9" i="71"/>
  <c r="Q9" i="71"/>
  <c r="P9" i="71"/>
  <c r="O9" i="71"/>
  <c r="N9" i="71"/>
  <c r="M9" i="71"/>
  <c r="L9" i="71"/>
  <c r="K9" i="71"/>
  <c r="J9" i="71"/>
  <c r="I9" i="71"/>
  <c r="H9" i="71"/>
  <c r="G9" i="71"/>
  <c r="F9" i="71"/>
  <c r="E9" i="71"/>
  <c r="D8" i="71"/>
  <c r="D44" i="71" s="1"/>
  <c r="C8" i="71"/>
  <c r="D7" i="71"/>
  <c r="D43" i="71" s="1"/>
  <c r="C43" i="71"/>
  <c r="C27" i="70"/>
  <c r="J43" i="69"/>
  <c r="I43" i="69"/>
  <c r="H43" i="69"/>
  <c r="G43" i="69"/>
  <c r="F43" i="69"/>
  <c r="E43" i="69"/>
  <c r="D43" i="69"/>
  <c r="C43" i="69"/>
  <c r="J42" i="69"/>
  <c r="J44" i="69" s="1"/>
  <c r="I42" i="69"/>
  <c r="H42" i="69"/>
  <c r="G42" i="69"/>
  <c r="F42" i="69"/>
  <c r="E42" i="69"/>
  <c r="D42" i="69"/>
  <c r="C42" i="69"/>
  <c r="J41" i="69"/>
  <c r="I41" i="69"/>
  <c r="H41" i="69"/>
  <c r="G41" i="69"/>
  <c r="F41" i="69"/>
  <c r="E41" i="69"/>
  <c r="D41" i="69"/>
  <c r="C41" i="69"/>
  <c r="L40" i="69"/>
  <c r="K40" i="69"/>
  <c r="L39" i="69"/>
  <c r="K39" i="69"/>
  <c r="K41" i="69" s="1"/>
  <c r="J38" i="69"/>
  <c r="I38" i="69"/>
  <c r="H38" i="69"/>
  <c r="G38" i="69"/>
  <c r="F38" i="69"/>
  <c r="E38" i="69"/>
  <c r="D38" i="69"/>
  <c r="C38" i="69"/>
  <c r="L37" i="69"/>
  <c r="K37" i="69"/>
  <c r="L36" i="69"/>
  <c r="K36" i="69"/>
  <c r="K38" i="69" s="1"/>
  <c r="J35" i="69"/>
  <c r="I35" i="69"/>
  <c r="H35" i="69"/>
  <c r="G35" i="69"/>
  <c r="F35" i="69"/>
  <c r="E35" i="69"/>
  <c r="D35" i="69"/>
  <c r="C35" i="69"/>
  <c r="L34" i="69"/>
  <c r="K34" i="69"/>
  <c r="L33" i="69"/>
  <c r="K33" i="69"/>
  <c r="J32" i="69"/>
  <c r="I32" i="69"/>
  <c r="H32" i="69"/>
  <c r="G32" i="69"/>
  <c r="F32" i="69"/>
  <c r="E32" i="69"/>
  <c r="D32" i="69"/>
  <c r="C32" i="69"/>
  <c r="L31" i="69"/>
  <c r="K31" i="69"/>
  <c r="L30" i="69"/>
  <c r="K30" i="69"/>
  <c r="J29" i="69"/>
  <c r="I29" i="69"/>
  <c r="H29" i="69"/>
  <c r="G29" i="69"/>
  <c r="F29" i="69"/>
  <c r="E29" i="69"/>
  <c r="D29" i="69"/>
  <c r="C29" i="69"/>
  <c r="L28" i="69"/>
  <c r="K28" i="69"/>
  <c r="L27" i="69"/>
  <c r="K27" i="69"/>
  <c r="K29" i="69" s="1"/>
  <c r="J26" i="69"/>
  <c r="I26" i="69"/>
  <c r="H26" i="69"/>
  <c r="G26" i="69"/>
  <c r="F26" i="69"/>
  <c r="E26" i="69"/>
  <c r="D26" i="69"/>
  <c r="C26" i="69"/>
  <c r="L25" i="69"/>
  <c r="K25" i="69"/>
  <c r="L24" i="69"/>
  <c r="K24" i="69"/>
  <c r="K26" i="69" s="1"/>
  <c r="J23" i="69"/>
  <c r="I23" i="69"/>
  <c r="H23" i="69"/>
  <c r="G23" i="69"/>
  <c r="F23" i="69"/>
  <c r="E23" i="69"/>
  <c r="D23" i="69"/>
  <c r="C23" i="69"/>
  <c r="L22" i="69"/>
  <c r="K22" i="69"/>
  <c r="L21" i="69"/>
  <c r="K21" i="69"/>
  <c r="J20" i="69"/>
  <c r="I20" i="69"/>
  <c r="H20" i="69"/>
  <c r="G20" i="69"/>
  <c r="F20" i="69"/>
  <c r="E20" i="69"/>
  <c r="D20" i="69"/>
  <c r="C20" i="69"/>
  <c r="L19" i="69"/>
  <c r="K19" i="69"/>
  <c r="L18" i="69"/>
  <c r="K18" i="69"/>
  <c r="J17" i="69"/>
  <c r="I17" i="69"/>
  <c r="H17" i="69"/>
  <c r="G17" i="69"/>
  <c r="F17" i="69"/>
  <c r="E17" i="69"/>
  <c r="D17" i="69"/>
  <c r="C17" i="69"/>
  <c r="L16" i="69"/>
  <c r="K16" i="69"/>
  <c r="L15" i="69"/>
  <c r="K15" i="69"/>
  <c r="J14" i="69"/>
  <c r="I14" i="69"/>
  <c r="H14" i="69"/>
  <c r="G14" i="69"/>
  <c r="F14" i="69"/>
  <c r="E14" i="69"/>
  <c r="D14" i="69"/>
  <c r="C14" i="69"/>
  <c r="L13" i="69"/>
  <c r="K13" i="69"/>
  <c r="L12" i="69"/>
  <c r="K12" i="69"/>
  <c r="J11" i="69"/>
  <c r="I11" i="69"/>
  <c r="H11" i="69"/>
  <c r="G11" i="69"/>
  <c r="F11" i="69"/>
  <c r="E11" i="69"/>
  <c r="D11" i="69"/>
  <c r="C11" i="69"/>
  <c r="L10" i="69"/>
  <c r="K10" i="69"/>
  <c r="L9" i="69"/>
  <c r="K9" i="69"/>
  <c r="J8" i="69"/>
  <c r="I8" i="69"/>
  <c r="H8" i="69"/>
  <c r="G8" i="69"/>
  <c r="F8" i="69"/>
  <c r="E8" i="69"/>
  <c r="D8" i="69"/>
  <c r="C8" i="69"/>
  <c r="L7" i="69"/>
  <c r="K7" i="69"/>
  <c r="L6" i="69"/>
  <c r="K6" i="69"/>
  <c r="C44" i="71" l="1"/>
  <c r="C9" i="71"/>
  <c r="Q45" i="71"/>
  <c r="L29" i="69"/>
  <c r="I45" i="71"/>
  <c r="E45" i="71"/>
  <c r="F45" i="71"/>
  <c r="R45" i="71"/>
  <c r="J45" i="71"/>
  <c r="N45" i="71"/>
  <c r="M45" i="71"/>
  <c r="C45" i="71"/>
  <c r="D45" i="71"/>
  <c r="G45" i="71"/>
  <c r="K45" i="71"/>
  <c r="O45" i="71"/>
  <c r="H45" i="71"/>
  <c r="L45" i="71"/>
  <c r="P45" i="71"/>
  <c r="C11" i="70"/>
  <c r="C15" i="70"/>
  <c r="C19" i="70"/>
  <c r="C23" i="70"/>
  <c r="C22" i="70"/>
  <c r="L41" i="69"/>
  <c r="F44" i="69"/>
  <c r="L38" i="69"/>
  <c r="L35" i="69"/>
  <c r="L32" i="69"/>
  <c r="H44" i="69"/>
  <c r="L26" i="69"/>
  <c r="L23" i="69"/>
  <c r="L17" i="69"/>
  <c r="L14" i="69"/>
  <c r="L11" i="69"/>
  <c r="L8" i="69"/>
  <c r="D44" i="69"/>
  <c r="K35" i="69"/>
  <c r="K32" i="69"/>
  <c r="G44" i="69"/>
  <c r="K23" i="69"/>
  <c r="C44" i="69"/>
  <c r="K20" i="69"/>
  <c r="K17" i="69"/>
  <c r="K14" i="69"/>
  <c r="K11" i="69"/>
  <c r="I44" i="69"/>
  <c r="E44" i="69"/>
  <c r="L20" i="69"/>
  <c r="K8" i="69"/>
  <c r="K43" i="69"/>
  <c r="L43" i="69"/>
  <c r="C10" i="70"/>
  <c r="C14" i="70"/>
  <c r="C18" i="70"/>
  <c r="C26" i="70"/>
  <c r="C9" i="70"/>
  <c r="C13" i="70"/>
  <c r="C17" i="70"/>
  <c r="C21" i="70"/>
  <c r="C25" i="70"/>
  <c r="C29" i="70"/>
  <c r="C8" i="70"/>
  <c r="C12" i="70"/>
  <c r="C16" i="70"/>
  <c r="C20" i="70"/>
  <c r="C24" i="70"/>
  <c r="C28" i="70"/>
  <c r="C18" i="71"/>
  <c r="C24" i="71"/>
  <c r="C30" i="71"/>
  <c r="C36" i="71"/>
  <c r="D40" i="72"/>
  <c r="D12" i="71"/>
  <c r="D24" i="71"/>
  <c r="D30" i="71"/>
  <c r="C6" i="70"/>
  <c r="C7" i="70"/>
  <c r="D9" i="71"/>
  <c r="K42" i="69"/>
  <c r="L42" i="69"/>
  <c r="C31" i="70" l="1"/>
  <c r="C30" i="70"/>
  <c r="K44" i="69"/>
  <c r="L44" i="69"/>
</calcChain>
</file>

<file path=xl/sharedStrings.xml><?xml version="1.0" encoding="utf-8"?>
<sst xmlns="http://schemas.openxmlformats.org/spreadsheetml/2006/main" count="363" uniqueCount="109">
  <si>
    <t>韓国</t>
  </si>
  <si>
    <t>ロシア</t>
  </si>
  <si>
    <t>計</t>
    <rPh sb="0" eb="1">
      <t>ケイ</t>
    </rPh>
    <phoneticPr fontId="2"/>
  </si>
  <si>
    <t>インドネシア</t>
  </si>
  <si>
    <t>隻数</t>
    <rPh sb="0" eb="2">
      <t>セキスウ</t>
    </rPh>
    <phoneticPr fontId="2"/>
  </si>
  <si>
    <t>総トン数</t>
    <rPh sb="0" eb="1">
      <t>ソウ</t>
    </rPh>
    <rPh sb="3" eb="4">
      <t>スウ</t>
    </rPh>
    <phoneticPr fontId="2"/>
  </si>
  <si>
    <t>月別</t>
    <rPh sb="0" eb="2">
      <t>ツキベツ</t>
    </rPh>
    <phoneticPr fontId="2"/>
  </si>
  <si>
    <t>航路</t>
    <rPh sb="0" eb="2">
      <t>コウロ</t>
    </rPh>
    <phoneticPr fontId="2"/>
  </si>
  <si>
    <t>２．入港船舶月別表</t>
    <rPh sb="2" eb="4">
      <t>ニュウコウ</t>
    </rPh>
    <rPh sb="4" eb="6">
      <t>センパク</t>
    </rPh>
    <rPh sb="6" eb="8">
      <t>ツキベツ</t>
    </rPh>
    <rPh sb="8" eb="9">
      <t>ヒョウ</t>
    </rPh>
    <phoneticPr fontId="2"/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</si>
  <si>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</si>
  <si>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</si>
  <si>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</si>
  <si>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</si>
  <si>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</si>
  <si>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</si>
  <si>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７月</t>
  </si>
  <si>
    <t>８月</t>
  </si>
  <si>
    <t>９月</t>
  </si>
  <si>
    <t>10,000総トン以上</t>
    <rPh sb="6" eb="7">
      <t>ソウ</t>
    </rPh>
    <rPh sb="9" eb="11">
      <t>イジョウ</t>
    </rPh>
    <phoneticPr fontId="2"/>
  </si>
  <si>
    <t>6,000総トン以上</t>
    <rPh sb="5" eb="6">
      <t>ソウ</t>
    </rPh>
    <rPh sb="8" eb="10">
      <t>イジョウ</t>
    </rPh>
    <phoneticPr fontId="2"/>
  </si>
  <si>
    <t>10,000総トン未満</t>
    <rPh sb="6" eb="7">
      <t>ソウ</t>
    </rPh>
    <rPh sb="9" eb="11">
      <t>ミマン</t>
    </rPh>
    <phoneticPr fontId="2"/>
  </si>
  <si>
    <t>3,000総トン以上</t>
    <rPh sb="5" eb="6">
      <t>ソウ</t>
    </rPh>
    <rPh sb="8" eb="10">
      <t>イジョウ</t>
    </rPh>
    <phoneticPr fontId="2"/>
  </si>
  <si>
    <t>6,000総トン未満</t>
    <rPh sb="5" eb="6">
      <t>ソウ</t>
    </rPh>
    <rPh sb="8" eb="10">
      <t>ミマン</t>
    </rPh>
    <phoneticPr fontId="2"/>
  </si>
  <si>
    <t>3,000総トン未満</t>
    <rPh sb="5" eb="6">
      <t>ソウ</t>
    </rPh>
    <rPh sb="8" eb="10">
      <t>ミマン</t>
    </rPh>
    <phoneticPr fontId="2"/>
  </si>
  <si>
    <t>1,000総トン未満</t>
    <rPh sb="5" eb="6">
      <t>ソウ</t>
    </rPh>
    <rPh sb="8" eb="10">
      <t>ミマン</t>
    </rPh>
    <phoneticPr fontId="2"/>
  </si>
  <si>
    <t>500総トン未満</t>
    <rPh sb="3" eb="4">
      <t>ソウ</t>
    </rPh>
    <rPh sb="6" eb="8">
      <t>ミマン</t>
    </rPh>
    <phoneticPr fontId="2"/>
  </si>
  <si>
    <t>1,000総トン以上</t>
    <rPh sb="5" eb="6">
      <t>ソウ</t>
    </rPh>
    <rPh sb="8" eb="10">
      <t>イジョウ</t>
    </rPh>
    <phoneticPr fontId="2"/>
  </si>
  <si>
    <t>入港月</t>
  </si>
  <si>
    <t>総トン数</t>
  </si>
  <si>
    <t>月</t>
    <rPh sb="0" eb="1">
      <t>ツキ</t>
    </rPh>
    <phoneticPr fontId="2"/>
  </si>
  <si>
    <t>合　　　計</t>
    <rPh sb="0" eb="1">
      <t>ゴウ</t>
    </rPh>
    <rPh sb="4" eb="5">
      <t>ケイ</t>
    </rPh>
    <phoneticPr fontId="2"/>
  </si>
  <si>
    <t>１．入港船舶年次別表</t>
    <rPh sb="2" eb="4">
      <t>ニュウコウ</t>
    </rPh>
    <rPh sb="4" eb="6">
      <t>センパク</t>
    </rPh>
    <rPh sb="6" eb="8">
      <t>ネンジ</t>
    </rPh>
    <rPh sb="8" eb="10">
      <t>ベッピョウ</t>
    </rPh>
    <phoneticPr fontId="2"/>
  </si>
  <si>
    <t>年次</t>
    <rPh sb="0" eb="2">
      <t>ネンジ</t>
    </rPh>
    <phoneticPr fontId="2"/>
  </si>
  <si>
    <t>４．入港船舶階級別月別表</t>
    <rPh sb="2" eb="4">
      <t>ニュウコウ</t>
    </rPh>
    <rPh sb="4" eb="6">
      <t>センパク</t>
    </rPh>
    <rPh sb="6" eb="9">
      <t>カイキュウベツ</t>
    </rPh>
    <rPh sb="9" eb="11">
      <t>ツキベツ</t>
    </rPh>
    <rPh sb="11" eb="12">
      <t>ヒョウ</t>
    </rPh>
    <phoneticPr fontId="2"/>
  </si>
  <si>
    <t>シンガポール</t>
  </si>
  <si>
    <t>30,000総トン以上</t>
    <rPh sb="6" eb="7">
      <t>ソウ</t>
    </rPh>
    <rPh sb="9" eb="11">
      <t>イジョウ</t>
    </rPh>
    <phoneticPr fontId="2"/>
  </si>
  <si>
    <t>30,000総トン未満</t>
    <rPh sb="6" eb="7">
      <t>ソウ</t>
    </rPh>
    <rPh sb="9" eb="11">
      <t>ミマン</t>
    </rPh>
    <phoneticPr fontId="2"/>
  </si>
  <si>
    <t>中国（ホンコン）</t>
  </si>
  <si>
    <t>乗込人員</t>
    <rPh sb="0" eb="1">
      <t>ノ</t>
    </rPh>
    <rPh sb="1" eb="2">
      <t>コ</t>
    </rPh>
    <rPh sb="2" eb="4">
      <t>ジンイン</t>
    </rPh>
    <phoneticPr fontId="2"/>
  </si>
  <si>
    <t>上陸人員</t>
    <rPh sb="0" eb="2">
      <t>ジョウリク</t>
    </rPh>
    <rPh sb="2" eb="4">
      <t>ジンイン</t>
    </rPh>
    <phoneticPr fontId="2"/>
  </si>
  <si>
    <t>マーシャル諸島</t>
  </si>
  <si>
    <t>パナマ</t>
  </si>
  <si>
    <t>ベリーズ</t>
  </si>
  <si>
    <t>アンティグア・バーブーダ</t>
  </si>
  <si>
    <t>リベリア</t>
  </si>
  <si>
    <t>シエラレオネ</t>
  </si>
  <si>
    <t>トーゴ</t>
  </si>
  <si>
    <t>合　計</t>
    <rPh sb="0" eb="1">
      <t>ゴウ</t>
    </rPh>
    <rPh sb="2" eb="3">
      <t>ケイ</t>
    </rPh>
    <phoneticPr fontId="2"/>
  </si>
  <si>
    <t>外　航</t>
    <rPh sb="0" eb="1">
      <t>ガイ</t>
    </rPh>
    <rPh sb="2" eb="3">
      <t>コウ</t>
    </rPh>
    <phoneticPr fontId="2"/>
  </si>
  <si>
    <t>内　航</t>
    <rPh sb="0" eb="1">
      <t>ナイ</t>
    </rPh>
    <rPh sb="2" eb="3">
      <t>コウ</t>
    </rPh>
    <phoneticPr fontId="2"/>
  </si>
  <si>
    <t>隻　数</t>
    <rPh sb="0" eb="1">
      <t>セキ</t>
    </rPh>
    <rPh sb="2" eb="3">
      <t>スウ</t>
    </rPh>
    <phoneticPr fontId="2"/>
  </si>
  <si>
    <t>月　別</t>
    <rPh sb="0" eb="1">
      <t>ツキ</t>
    </rPh>
    <rPh sb="2" eb="3">
      <t>ベツ</t>
    </rPh>
    <phoneticPr fontId="2"/>
  </si>
  <si>
    <t>航　路</t>
    <rPh sb="0" eb="1">
      <t>コウ</t>
    </rPh>
    <rPh sb="2" eb="3">
      <t>ロ</t>
    </rPh>
    <phoneticPr fontId="2"/>
  </si>
  <si>
    <r>
      <t>11月</t>
    </r>
    <r>
      <rPr>
        <sz val="11"/>
        <rFont val="ＭＳ Ｐゴシック"/>
        <family val="3"/>
        <charset val="128"/>
      </rPr>
      <t/>
    </r>
  </si>
  <si>
    <r>
      <t>12月</t>
    </r>
    <r>
      <rPr>
        <sz val="11"/>
        <rFont val="ＭＳ Ｐゴシック"/>
        <family val="3"/>
        <charset val="128"/>
      </rPr>
      <t/>
    </r>
  </si>
  <si>
    <t>11月</t>
  </si>
  <si>
    <t>12月</t>
  </si>
  <si>
    <t>日本</t>
  </si>
  <si>
    <t>10月</t>
    <phoneticPr fontId="2"/>
  </si>
  <si>
    <t>商　　　船</t>
    <rPh sb="0" eb="1">
      <t>ショウ</t>
    </rPh>
    <rPh sb="4" eb="5">
      <t>フネ</t>
    </rPh>
    <phoneticPr fontId="2"/>
  </si>
  <si>
    <t>漁　　　船</t>
    <rPh sb="0" eb="1">
      <t>リョウ</t>
    </rPh>
    <rPh sb="4" eb="5">
      <t>フネ</t>
    </rPh>
    <phoneticPr fontId="2"/>
  </si>
  <si>
    <t>避　難　船</t>
    <rPh sb="0" eb="1">
      <t>ヒ</t>
    </rPh>
    <rPh sb="2" eb="3">
      <t>ナン</t>
    </rPh>
    <rPh sb="4" eb="5">
      <t>フネ</t>
    </rPh>
    <phoneticPr fontId="2"/>
  </si>
  <si>
    <t>そ　の　他</t>
    <rPh sb="4" eb="5">
      <t>タ</t>
    </rPh>
    <phoneticPr fontId="2"/>
  </si>
  <si>
    <t>月　　別</t>
    <rPh sb="0" eb="1">
      <t>ツキ</t>
    </rPh>
    <rPh sb="3" eb="4">
      <t>ベツ</t>
    </rPh>
    <phoneticPr fontId="2"/>
  </si>
  <si>
    <t>７月</t>
    <phoneticPr fontId="2"/>
  </si>
  <si>
    <t>10月</t>
    <phoneticPr fontId="2"/>
  </si>
  <si>
    <t>10月</t>
    <phoneticPr fontId="2"/>
  </si>
  <si>
    <t>YUYO</t>
  </si>
  <si>
    <t>CORONA UTILITY</t>
  </si>
  <si>
    <t>CORONA XANADU</t>
  </si>
  <si>
    <t>BBC ONYX</t>
  </si>
  <si>
    <t>NANAUMI</t>
  </si>
  <si>
    <t>CORONA BRAVE</t>
  </si>
  <si>
    <t>AKATSUKI</t>
  </si>
  <si>
    <t>KIMIMACHI</t>
  </si>
  <si>
    <t>HANABUSA</t>
  </si>
  <si>
    <t>NOSHIRO MARU</t>
  </si>
  <si>
    <t>ポルトガル</t>
    <phoneticPr fontId="2"/>
  </si>
  <si>
    <t>マルタ</t>
    <phoneticPr fontId="2"/>
  </si>
  <si>
    <t>中国</t>
    <phoneticPr fontId="2"/>
  </si>
  <si>
    <t>外　航</t>
    <rPh sb="0" eb="1">
      <t>ホカ</t>
    </rPh>
    <rPh sb="2" eb="3">
      <t>ワタル</t>
    </rPh>
    <phoneticPr fontId="2"/>
  </si>
  <si>
    <t>内　航</t>
    <rPh sb="0" eb="1">
      <t>ウチ</t>
    </rPh>
    <rPh sb="2" eb="3">
      <t>ワタル</t>
    </rPh>
    <phoneticPr fontId="2"/>
  </si>
  <si>
    <t xml:space="preserve">  5総トン以上</t>
    <rPh sb="3" eb="4">
      <t>ソウ</t>
    </rPh>
    <rPh sb="6" eb="8">
      <t>イジョウ</t>
    </rPh>
    <phoneticPr fontId="2"/>
  </si>
  <si>
    <t xml:space="preserve">  500総トン以上</t>
    <rPh sb="5" eb="6">
      <t>ソウ</t>
    </rPh>
    <rPh sb="8" eb="10">
      <t>イジョウ</t>
    </rPh>
    <phoneticPr fontId="2"/>
  </si>
  <si>
    <t>隻　　数</t>
    <rPh sb="0" eb="1">
      <t>セキ</t>
    </rPh>
    <rPh sb="3" eb="4">
      <t>スウ</t>
    </rPh>
    <phoneticPr fontId="2"/>
  </si>
  <si>
    <t>船　　　籍</t>
    <phoneticPr fontId="2"/>
  </si>
  <si>
    <t>船　　　名</t>
    <phoneticPr fontId="2"/>
  </si>
  <si>
    <t>Ｈ16</t>
    <phoneticPr fontId="2"/>
  </si>
  <si>
    <t>Ｈ17</t>
    <phoneticPr fontId="2"/>
  </si>
  <si>
    <t>Ｈ18</t>
    <phoneticPr fontId="2"/>
  </si>
  <si>
    <t>Ｈ19</t>
    <phoneticPr fontId="2"/>
  </si>
  <si>
    <t>Ｈ20</t>
    <phoneticPr fontId="2"/>
  </si>
  <si>
    <t>Ｈ21</t>
    <phoneticPr fontId="2"/>
  </si>
  <si>
    <t>Ｈ22</t>
    <phoneticPr fontId="2"/>
  </si>
  <si>
    <t>Ｈ23</t>
    <phoneticPr fontId="2"/>
  </si>
  <si>
    <t>Ｈ24</t>
    <phoneticPr fontId="2"/>
  </si>
  <si>
    <t>Ｈ25</t>
    <phoneticPr fontId="2"/>
  </si>
  <si>
    <t>Ｈ26</t>
    <phoneticPr fontId="2"/>
  </si>
  <si>
    <t>Ｈ27</t>
    <phoneticPr fontId="2"/>
  </si>
  <si>
    <t>Ｈ28</t>
    <phoneticPr fontId="2"/>
  </si>
  <si>
    <t>Ｈ29</t>
    <phoneticPr fontId="2"/>
  </si>
  <si>
    <t>Ｈ30</t>
    <phoneticPr fontId="2"/>
  </si>
  <si>
    <t>Ｒ1</t>
    <phoneticPr fontId="2"/>
  </si>
  <si>
    <t>Ｒ2</t>
    <phoneticPr fontId="2"/>
  </si>
  <si>
    <t>３．入港船舶階級別表</t>
    <phoneticPr fontId="2"/>
  </si>
  <si>
    <t>隻数</t>
    <rPh sb="0" eb="1">
      <t>セキ</t>
    </rPh>
    <rPh sb="1" eb="2">
      <t>スウ</t>
    </rPh>
    <phoneticPr fontId="2"/>
  </si>
  <si>
    <t>５．入港最大船舶月別表</t>
    <phoneticPr fontId="2"/>
  </si>
  <si>
    <t>６．外航船国籍別入港隻数</t>
    <phoneticPr fontId="2"/>
  </si>
  <si>
    <t>７．船舶乗降人員月別表（酒田⇔飛島 定期航路）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</si>
</sst>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rgb="FFFF0000"/>
      <name val="HG創英角ﾎﾟｯﾌﾟ体"/>
      <family val="3"/>
      <charset val="128"/>
    </font>
    <font>
      <sz val="12"/>
      <color rgb="FFFF0000"/>
      <name val="HG創英角ﾎﾟｯﾌﾟ体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4"/>
      <name val="ＭＳ ゴシック"/>
      <family val="3"/>
      <charset val="128"/>
    </font>
    <font>
      <sz val="7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auto="1"/>
      </right>
      <top style="double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38" fontId="1" fillId="0" borderId="0" xfId="1" applyFont="1" applyFill="1" applyAlignment="1">
      <alignment vertical="center" shrinkToFit="1"/>
    </xf>
    <xf numFmtId="38" fontId="3" fillId="0" borderId="0" xfId="1" applyFont="1" applyFill="1" applyAlignment="1">
      <alignment horizontal="right" vertical="center" shrinkToFit="1"/>
    </xf>
    <xf numFmtId="38" fontId="1" fillId="0" borderId="0" xfId="1" applyFont="1" applyFill="1" applyAlignment="1">
      <alignment horizontal="center" vertical="center" shrinkToFit="1"/>
    </xf>
    <xf numFmtId="38" fontId="1" fillId="0" borderId="0" xfId="1" applyFont="1" applyFill="1" applyBorder="1" applyAlignment="1">
      <alignment horizontal="center" vertical="center" shrinkToFit="1"/>
    </xf>
    <xf numFmtId="38" fontId="1" fillId="0" borderId="0" xfId="1" applyFont="1" applyFill="1" applyBorder="1" applyAlignment="1">
      <alignment vertical="center" shrinkToFit="1"/>
    </xf>
    <xf numFmtId="0" fontId="1" fillId="0" borderId="0" xfId="0" applyFont="1" applyFill="1" applyAlignment="1">
      <alignment vertical="center" shrinkToFit="1"/>
    </xf>
    <xf numFmtId="0" fontId="3" fillId="0" borderId="0" xfId="0" applyFont="1" applyFill="1" applyAlignment="1">
      <alignment horizontal="right" vertical="center" shrinkToFit="1"/>
    </xf>
    <xf numFmtId="0" fontId="1" fillId="0" borderId="0" xfId="0" applyFont="1" applyAlignment="1">
      <alignment vertical="center"/>
    </xf>
    <xf numFmtId="38" fontId="1" fillId="0" borderId="0" xfId="1" applyFont="1" applyAlignment="1">
      <alignment vertical="center"/>
    </xf>
    <xf numFmtId="38" fontId="3" fillId="0" borderId="0" xfId="1" applyFont="1" applyFill="1" applyBorder="1" applyAlignment="1">
      <alignment vertical="center" shrinkToFit="1"/>
    </xf>
    <xf numFmtId="38" fontId="4" fillId="0" borderId="0" xfId="1" applyFont="1" applyFill="1" applyAlignment="1">
      <alignment vertical="center" shrinkToFit="1"/>
    </xf>
    <xf numFmtId="38" fontId="4" fillId="0" borderId="0" xfId="1" applyFont="1" applyFill="1" applyBorder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38" fontId="4" fillId="0" borderId="1" xfId="1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38" fontId="4" fillId="0" borderId="0" xfId="1" applyFont="1" applyAlignment="1">
      <alignment vertical="center"/>
    </xf>
    <xf numFmtId="38" fontId="4" fillId="0" borderId="5" xfId="1" applyFont="1" applyFill="1" applyBorder="1" applyAlignment="1">
      <alignment vertical="center" shrinkToFit="1"/>
    </xf>
    <xf numFmtId="38" fontId="4" fillId="0" borderId="5" xfId="1" applyFont="1" applyFill="1" applyBorder="1" applyAlignment="1">
      <alignment horizontal="right" vertical="center" shrinkToFit="1"/>
    </xf>
    <xf numFmtId="38" fontId="4" fillId="0" borderId="4" xfId="1" applyFont="1" applyFill="1" applyBorder="1" applyAlignment="1">
      <alignment vertical="center" shrinkToFit="1"/>
    </xf>
    <xf numFmtId="38" fontId="4" fillId="0" borderId="6" xfId="1" applyFont="1" applyFill="1" applyBorder="1" applyAlignment="1">
      <alignment vertical="center" shrinkToFit="1"/>
    </xf>
    <xf numFmtId="38" fontId="4" fillId="0" borderId="8" xfId="1" applyFont="1" applyFill="1" applyBorder="1" applyAlignment="1">
      <alignment vertical="center" shrinkToFit="1"/>
    </xf>
    <xf numFmtId="38" fontId="1" fillId="0" borderId="0" xfId="0" applyNumberFormat="1" applyFont="1" applyAlignment="1">
      <alignment vertical="center"/>
    </xf>
    <xf numFmtId="38" fontId="4" fillId="0" borderId="7" xfId="1" applyFont="1" applyFill="1" applyBorder="1" applyAlignment="1">
      <alignment horizontal="center" vertical="center" shrinkToFit="1"/>
    </xf>
    <xf numFmtId="38" fontId="4" fillId="0" borderId="7" xfId="1" applyFont="1" applyFill="1" applyBorder="1" applyAlignment="1">
      <alignment vertical="center" shrinkToFit="1"/>
    </xf>
    <xf numFmtId="38" fontId="4" fillId="0" borderId="4" xfId="1" applyFont="1" applyFill="1" applyBorder="1" applyAlignment="1">
      <alignment horizontal="center" vertical="center" shrinkToFit="1"/>
    </xf>
    <xf numFmtId="38" fontId="4" fillId="0" borderId="6" xfId="1" applyFont="1" applyFill="1" applyBorder="1" applyAlignment="1">
      <alignment horizontal="right" vertical="center" shrinkToFit="1"/>
    </xf>
    <xf numFmtId="38" fontId="4" fillId="0" borderId="13" xfId="1" applyFont="1" applyFill="1" applyBorder="1" applyAlignment="1">
      <alignment horizontal="center" vertical="center" shrinkToFit="1"/>
    </xf>
    <xf numFmtId="38" fontId="4" fillId="0" borderId="6" xfId="1" applyFont="1" applyFill="1" applyBorder="1" applyAlignment="1">
      <alignment horizontal="center" vertical="center" shrinkToFit="1"/>
    </xf>
    <xf numFmtId="38" fontId="4" fillId="0" borderId="5" xfId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vertical="center" shrinkToFit="1"/>
    </xf>
    <xf numFmtId="38" fontId="4" fillId="0" borderId="14" xfId="1" applyFont="1" applyFill="1" applyBorder="1" applyAlignment="1">
      <alignment horizontal="center" vertical="center" shrinkToFit="1"/>
    </xf>
    <xf numFmtId="38" fontId="4" fillId="0" borderId="3" xfId="1" applyFont="1" applyFill="1" applyBorder="1" applyAlignment="1">
      <alignment horizontal="center" vertical="center" shrinkToFit="1"/>
    </xf>
    <xf numFmtId="38" fontId="4" fillId="0" borderId="0" xfId="1" applyFont="1" applyFill="1" applyBorder="1" applyAlignment="1">
      <alignment horizontal="center" vertical="center" shrinkToFit="1"/>
    </xf>
    <xf numFmtId="38" fontId="4" fillId="0" borderId="16" xfId="1" applyFont="1" applyFill="1" applyBorder="1" applyAlignment="1">
      <alignment horizontal="center" vertical="center" shrinkToFit="1"/>
    </xf>
    <xf numFmtId="38" fontId="4" fillId="0" borderId="8" xfId="1" applyFont="1" applyFill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Fill="1" applyBorder="1" applyAlignment="1">
      <alignment vertical="center" shrinkToFit="1"/>
    </xf>
    <xf numFmtId="38" fontId="5" fillId="0" borderId="0" xfId="1" applyFont="1" applyFill="1" applyBorder="1" applyAlignment="1">
      <alignment vertical="center" shrinkToFit="1"/>
    </xf>
    <xf numFmtId="38" fontId="4" fillId="0" borderId="19" xfId="1" applyFont="1" applyFill="1" applyBorder="1" applyAlignment="1">
      <alignment horizontal="center" vertical="center" shrinkToFit="1"/>
    </xf>
    <xf numFmtId="38" fontId="4" fillId="0" borderId="23" xfId="1" applyFont="1" applyFill="1" applyBorder="1" applyAlignment="1">
      <alignment vertical="center" shrinkToFit="1"/>
    </xf>
    <xf numFmtId="38" fontId="4" fillId="0" borderId="28" xfId="1" applyFont="1" applyFill="1" applyBorder="1" applyAlignment="1">
      <alignment vertical="center" shrinkToFit="1"/>
    </xf>
    <xf numFmtId="38" fontId="4" fillId="0" borderId="29" xfId="1" applyFont="1" applyFill="1" applyBorder="1" applyAlignment="1">
      <alignment vertical="center" shrinkToFit="1"/>
    </xf>
    <xf numFmtId="38" fontId="4" fillId="0" borderId="30" xfId="1" applyFont="1" applyFill="1" applyBorder="1" applyAlignment="1">
      <alignment vertical="center" shrinkToFit="1"/>
    </xf>
    <xf numFmtId="38" fontId="4" fillId="0" borderId="31" xfId="1" applyFont="1" applyFill="1" applyBorder="1" applyAlignment="1">
      <alignment vertical="center" shrinkToFit="1"/>
    </xf>
    <xf numFmtId="38" fontId="4" fillId="0" borderId="32" xfId="1" applyFont="1" applyFill="1" applyBorder="1" applyAlignment="1">
      <alignment horizontal="center" vertical="center" shrinkToFit="1"/>
    </xf>
    <xf numFmtId="38" fontId="4" fillId="0" borderId="32" xfId="1" applyFont="1" applyFill="1" applyBorder="1" applyAlignment="1">
      <alignment vertical="center" shrinkToFit="1"/>
    </xf>
    <xf numFmtId="38" fontId="4" fillId="0" borderId="33" xfId="1" applyFont="1" applyFill="1" applyBorder="1" applyAlignment="1">
      <alignment vertical="center" shrinkToFit="1"/>
    </xf>
    <xf numFmtId="38" fontId="4" fillId="0" borderId="29" xfId="1" applyFont="1" applyFill="1" applyBorder="1" applyAlignment="1">
      <alignment horizontal="right" vertical="center" shrinkToFit="1"/>
    </xf>
    <xf numFmtId="38" fontId="4" fillId="0" borderId="34" xfId="1" applyFont="1" applyFill="1" applyBorder="1" applyAlignment="1">
      <alignment horizontal="center" vertical="center" shrinkToFit="1"/>
    </xf>
    <xf numFmtId="38" fontId="4" fillId="0" borderId="32" xfId="1" applyFont="1" applyFill="1" applyBorder="1" applyAlignment="1">
      <alignment horizontal="right" vertical="center" shrinkToFit="1"/>
    </xf>
    <xf numFmtId="38" fontId="4" fillId="0" borderId="35" xfId="1" applyFont="1" applyFill="1" applyBorder="1" applyAlignment="1">
      <alignment horizontal="right" vertical="center" shrinkToFit="1"/>
    </xf>
    <xf numFmtId="38" fontId="4" fillId="0" borderId="30" xfId="1" applyFont="1" applyFill="1" applyBorder="1" applyAlignment="1">
      <alignment horizontal="right" vertical="center" shrinkToFit="1"/>
    </xf>
    <xf numFmtId="38" fontId="4" fillId="0" borderId="37" xfId="1" applyFont="1" applyFill="1" applyBorder="1" applyAlignment="1">
      <alignment horizontal="center" vertical="center" shrinkToFit="1"/>
    </xf>
    <xf numFmtId="38" fontId="4" fillId="0" borderId="37" xfId="1" applyFont="1" applyFill="1" applyBorder="1" applyAlignment="1">
      <alignment vertical="center" shrinkToFit="1"/>
    </xf>
    <xf numFmtId="38" fontId="4" fillId="0" borderId="38" xfId="1" applyFont="1" applyFill="1" applyBorder="1" applyAlignment="1">
      <alignment vertical="center" shrinkToFit="1"/>
    </xf>
    <xf numFmtId="38" fontId="10" fillId="0" borderId="0" xfId="1" applyFont="1" applyFill="1" applyAlignment="1">
      <alignment vertical="center"/>
    </xf>
    <xf numFmtId="38" fontId="7" fillId="0" borderId="41" xfId="1" applyFont="1" applyFill="1" applyBorder="1" applyAlignment="1">
      <alignment horizontal="center" vertical="center" shrinkToFit="1"/>
    </xf>
    <xf numFmtId="38" fontId="7" fillId="0" borderId="42" xfId="1" applyFont="1" applyFill="1" applyBorder="1" applyAlignment="1">
      <alignment horizontal="center" vertical="center" shrinkToFit="1"/>
    </xf>
    <xf numFmtId="38" fontId="7" fillId="0" borderId="14" xfId="1" applyFont="1" applyFill="1" applyBorder="1" applyAlignment="1">
      <alignment horizontal="center" vertical="center" shrinkToFit="1"/>
    </xf>
    <xf numFmtId="38" fontId="7" fillId="0" borderId="29" xfId="1" applyFont="1" applyFill="1" applyBorder="1" applyAlignment="1">
      <alignment horizontal="center" vertical="center" shrinkToFit="1"/>
    </xf>
    <xf numFmtId="38" fontId="4" fillId="0" borderId="44" xfId="1" applyFont="1" applyFill="1" applyBorder="1" applyAlignment="1">
      <alignment vertical="center" shrinkToFit="1"/>
    </xf>
    <xf numFmtId="38" fontId="4" fillId="0" borderId="35" xfId="1" applyFont="1" applyFill="1" applyBorder="1" applyAlignment="1">
      <alignment vertical="center" shrinkToFit="1"/>
    </xf>
    <xf numFmtId="38" fontId="4" fillId="0" borderId="47" xfId="1" applyFont="1" applyFill="1" applyBorder="1" applyAlignment="1">
      <alignment horizontal="center" vertical="center" shrinkToFit="1"/>
    </xf>
    <xf numFmtId="38" fontId="4" fillId="0" borderId="47" xfId="1" applyFont="1" applyFill="1" applyBorder="1" applyAlignment="1">
      <alignment vertical="center" shrinkToFit="1"/>
    </xf>
    <xf numFmtId="38" fontId="4" fillId="0" borderId="48" xfId="1" applyFont="1" applyFill="1" applyBorder="1" applyAlignment="1">
      <alignment vertical="center" shrinkToFit="1"/>
    </xf>
    <xf numFmtId="0" fontId="1" fillId="0" borderId="0" xfId="0" applyFont="1" applyFill="1" applyBorder="1" applyAlignment="1">
      <alignment vertical="center" shrinkToFit="1"/>
    </xf>
    <xf numFmtId="38" fontId="4" fillId="0" borderId="52" xfId="1" applyFont="1" applyFill="1" applyBorder="1" applyAlignment="1">
      <alignment horizontal="center" vertical="center" shrinkToFit="1"/>
    </xf>
    <xf numFmtId="0" fontId="4" fillId="0" borderId="17" xfId="0" applyFont="1" applyBorder="1" applyAlignment="1">
      <alignment vertical="center"/>
    </xf>
    <xf numFmtId="38" fontId="4" fillId="0" borderId="11" xfId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38" fontId="4" fillId="0" borderId="19" xfId="1" applyFont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38" fontId="4" fillId="0" borderId="12" xfId="1" applyFont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center" vertical="center"/>
    </xf>
    <xf numFmtId="38" fontId="9" fillId="0" borderId="16" xfId="1" applyFont="1" applyBorder="1" applyAlignment="1">
      <alignment vertical="center" shrinkToFit="1"/>
    </xf>
    <xf numFmtId="38" fontId="9" fillId="0" borderId="19" xfId="1" applyFont="1" applyBorder="1" applyAlignment="1">
      <alignment vertical="center" shrinkToFit="1"/>
    </xf>
    <xf numFmtId="38" fontId="9" fillId="0" borderId="8" xfId="1" applyFont="1" applyBorder="1" applyAlignment="1">
      <alignment vertical="center" shrinkToFit="1"/>
    </xf>
    <xf numFmtId="38" fontId="9" fillId="0" borderId="23" xfId="1" applyFont="1" applyBorder="1" applyAlignment="1">
      <alignment vertical="center" shrinkToFit="1"/>
    </xf>
    <xf numFmtId="38" fontId="4" fillId="0" borderId="25" xfId="1" applyFont="1" applyFill="1" applyBorder="1" applyAlignment="1">
      <alignment vertical="center"/>
    </xf>
    <xf numFmtId="38" fontId="4" fillId="0" borderId="26" xfId="1" applyFont="1" applyFill="1" applyBorder="1" applyAlignment="1">
      <alignment vertical="center"/>
    </xf>
    <xf numFmtId="0" fontId="4" fillId="0" borderId="49" xfId="0" applyFont="1" applyBorder="1" applyAlignment="1">
      <alignment horizontal="center" vertical="center"/>
    </xf>
    <xf numFmtId="38" fontId="4" fillId="0" borderId="54" xfId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38" fontId="4" fillId="0" borderId="16" xfId="1" applyFont="1" applyBorder="1" applyAlignment="1">
      <alignment vertical="center"/>
    </xf>
    <xf numFmtId="38" fontId="4" fillId="0" borderId="16" xfId="1" applyFont="1" applyFill="1" applyBorder="1" applyAlignment="1">
      <alignment vertical="center"/>
    </xf>
    <xf numFmtId="38" fontId="4" fillId="0" borderId="19" xfId="1" applyFont="1" applyFill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8" xfId="1" applyFont="1" applyFill="1" applyBorder="1" applyAlignment="1">
      <alignment vertical="center"/>
    </xf>
    <xf numFmtId="38" fontId="4" fillId="0" borderId="23" xfId="1" applyFont="1" applyFill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38" fontId="4" fillId="0" borderId="6" xfId="1" applyFont="1" applyFill="1" applyBorder="1" applyAlignment="1">
      <alignment horizontal="center" vertical="center" shrinkToFit="1"/>
    </xf>
    <xf numFmtId="38" fontId="4" fillId="0" borderId="22" xfId="1" applyFont="1" applyFill="1" applyBorder="1" applyAlignment="1">
      <alignment horizontal="center" vertical="center" shrinkToFit="1"/>
    </xf>
    <xf numFmtId="38" fontId="4" fillId="0" borderId="10" xfId="1" applyFont="1" applyFill="1" applyBorder="1" applyAlignment="1">
      <alignment horizontal="center" vertical="center" shrinkToFit="1"/>
    </xf>
    <xf numFmtId="38" fontId="4" fillId="0" borderId="11" xfId="1" applyFont="1" applyFill="1" applyBorder="1" applyAlignment="1">
      <alignment horizontal="center" vertical="center" shrinkToFit="1"/>
    </xf>
    <xf numFmtId="38" fontId="4" fillId="0" borderId="27" xfId="1" applyFont="1" applyFill="1" applyBorder="1" applyAlignment="1">
      <alignment horizontal="center" vertical="center" shrinkToFit="1"/>
    </xf>
    <xf numFmtId="38" fontId="4" fillId="0" borderId="17" xfId="1" applyFont="1" applyFill="1" applyBorder="1" applyAlignment="1">
      <alignment horizontal="center" vertical="center" shrinkToFit="1"/>
    </xf>
    <xf numFmtId="38" fontId="4" fillId="0" borderId="16" xfId="1" applyFont="1" applyFill="1" applyBorder="1" applyAlignment="1">
      <alignment horizontal="center" vertical="center" shrinkToFit="1"/>
    </xf>
    <xf numFmtId="38" fontId="4" fillId="0" borderId="36" xfId="1" applyFont="1" applyFill="1" applyBorder="1" applyAlignment="1">
      <alignment horizontal="center" vertical="center" shrinkToFit="1"/>
    </xf>
    <xf numFmtId="38" fontId="4" fillId="0" borderId="18" xfId="1" applyFont="1" applyFill="1" applyBorder="1" applyAlignment="1">
      <alignment horizontal="center" vertical="center" shrinkToFit="1"/>
    </xf>
    <xf numFmtId="38" fontId="4" fillId="0" borderId="21" xfId="1" applyFont="1" applyFill="1" applyBorder="1" applyAlignment="1">
      <alignment horizontal="center" vertical="center" shrinkToFit="1"/>
    </xf>
    <xf numFmtId="38" fontId="4" fillId="0" borderId="20" xfId="1" applyFont="1" applyFill="1" applyBorder="1" applyAlignment="1">
      <alignment horizontal="center" vertical="center" shrinkToFit="1"/>
    </xf>
    <xf numFmtId="38" fontId="4" fillId="0" borderId="46" xfId="1" applyFont="1" applyFill="1" applyBorder="1" applyAlignment="1">
      <alignment horizontal="center" vertical="center" shrinkToFit="1"/>
    </xf>
    <xf numFmtId="38" fontId="4" fillId="0" borderId="45" xfId="1" applyFont="1" applyFill="1" applyBorder="1" applyAlignment="1">
      <alignment horizontal="center" vertical="center" shrinkToFit="1"/>
    </xf>
    <xf numFmtId="38" fontId="4" fillId="0" borderId="9" xfId="1" applyFont="1" applyFill="1" applyBorder="1" applyAlignment="1">
      <alignment horizontal="center" vertical="center" shrinkToFit="1"/>
    </xf>
    <xf numFmtId="38" fontId="4" fillId="0" borderId="39" xfId="1" applyFont="1" applyFill="1" applyBorder="1" applyAlignment="1">
      <alignment horizontal="center" vertical="center" shrinkToFit="1"/>
    </xf>
    <xf numFmtId="38" fontId="4" fillId="0" borderId="43" xfId="1" applyFont="1" applyFill="1" applyBorder="1" applyAlignment="1">
      <alignment horizontal="center" vertical="center" shrinkToFit="1"/>
    </xf>
    <xf numFmtId="38" fontId="4" fillId="0" borderId="15" xfId="1" applyFont="1" applyFill="1" applyBorder="1" applyAlignment="1">
      <alignment horizontal="center" vertical="center" shrinkToFit="1"/>
    </xf>
    <xf numFmtId="38" fontId="4" fillId="0" borderId="40" xfId="1" applyFont="1" applyFill="1" applyBorder="1" applyAlignment="1">
      <alignment horizontal="center" vertical="center" shrinkToFit="1"/>
    </xf>
    <xf numFmtId="38" fontId="7" fillId="0" borderId="40" xfId="1" applyFont="1" applyFill="1" applyBorder="1" applyAlignment="1">
      <alignment horizontal="center" vertical="center" shrinkToFit="1"/>
    </xf>
    <xf numFmtId="38" fontId="7" fillId="0" borderId="6" xfId="1" applyFont="1" applyFill="1" applyBorder="1" applyAlignment="1">
      <alignment horizontal="center" vertical="center" shrinkToFit="1"/>
    </xf>
    <xf numFmtId="38" fontId="7" fillId="0" borderId="41" xfId="1" applyFont="1" applyFill="1" applyBorder="1" applyAlignment="1">
      <alignment horizontal="center" vertical="center" shrinkToFit="1"/>
    </xf>
    <xf numFmtId="38" fontId="7" fillId="0" borderId="39" xfId="1" applyFont="1" applyFill="1" applyBorder="1" applyAlignment="1">
      <alignment horizontal="center" vertical="center" shrinkToFit="1"/>
    </xf>
    <xf numFmtId="38" fontId="7" fillId="0" borderId="50" xfId="1" applyFont="1" applyFill="1" applyBorder="1" applyAlignment="1">
      <alignment horizontal="center" vertical="center" shrinkToFit="1"/>
    </xf>
    <xf numFmtId="38" fontId="7" fillId="0" borderId="14" xfId="1" applyFont="1" applyFill="1" applyBorder="1" applyAlignment="1">
      <alignment horizontal="center" vertical="center" shrinkToFit="1"/>
    </xf>
    <xf numFmtId="38" fontId="7" fillId="0" borderId="15" xfId="1" applyFont="1" applyFill="1" applyBorder="1" applyAlignment="1">
      <alignment horizontal="center" vertical="center" shrinkToFit="1"/>
    </xf>
    <xf numFmtId="38" fontId="7" fillId="0" borderId="51" xfId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vertical="center" wrapText="1" shrinkToFit="1"/>
    </xf>
    <xf numFmtId="38" fontId="4" fillId="0" borderId="49" xfId="1" applyFont="1" applyFill="1" applyBorder="1" applyAlignment="1">
      <alignment horizontal="center" vertical="center" shrinkToFit="1"/>
    </xf>
    <xf numFmtId="38" fontId="4" fillId="0" borderId="5" xfId="1" applyFont="1" applyFill="1" applyBorder="1" applyAlignment="1">
      <alignment horizontal="center" vertical="center" shrinkToFit="1"/>
    </xf>
    <xf numFmtId="38" fontId="4" fillId="0" borderId="41" xfId="1" applyFont="1" applyFill="1" applyBorder="1" applyAlignment="1">
      <alignment horizontal="center" vertical="center" shrinkToFit="1"/>
    </xf>
    <xf numFmtId="38" fontId="4" fillId="0" borderId="14" xfId="1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vertical="center" shrinkToFit="1"/>
    </xf>
    <xf numFmtId="0" fontId="4" fillId="0" borderId="56" xfId="0" applyFont="1" applyBorder="1" applyAlignment="1">
      <alignment horizontal="left" vertical="center" indent="1"/>
    </xf>
    <xf numFmtId="0" fontId="4" fillId="0" borderId="55" xfId="0" applyFont="1" applyBorder="1" applyAlignment="1">
      <alignment horizontal="left" vertical="center" indent="1"/>
    </xf>
    <xf numFmtId="0" fontId="4" fillId="0" borderId="58" xfId="0" applyFont="1" applyBorder="1" applyAlignment="1">
      <alignment horizontal="left" vertical="center" indent="1"/>
    </xf>
    <xf numFmtId="0" fontId="4" fillId="0" borderId="57" xfId="0" applyFont="1" applyBorder="1" applyAlignment="1">
      <alignment horizontal="left" vertical="center" indent="1"/>
    </xf>
    <xf numFmtId="0" fontId="4" fillId="0" borderId="62" xfId="0" applyFont="1" applyFill="1" applyBorder="1" applyAlignment="1">
      <alignment horizontal="distributed" vertical="center" indent="1"/>
    </xf>
    <xf numFmtId="0" fontId="4" fillId="0" borderId="63" xfId="0" applyFont="1" applyFill="1" applyBorder="1" applyAlignment="1">
      <alignment horizontal="distributed" vertical="center" indent="1"/>
    </xf>
    <xf numFmtId="38" fontId="9" fillId="0" borderId="60" xfId="1" applyFont="1" applyBorder="1" applyAlignment="1">
      <alignment horizontal="distributed" vertical="center" indent="1" shrinkToFit="1"/>
    </xf>
    <xf numFmtId="38" fontId="9" fillId="0" borderId="55" xfId="1" applyFont="1" applyBorder="1" applyAlignment="1">
      <alignment horizontal="distributed" vertical="center" indent="1" shrinkToFit="1"/>
    </xf>
    <xf numFmtId="38" fontId="9" fillId="0" borderId="61" xfId="1" applyFont="1" applyBorder="1" applyAlignment="1">
      <alignment horizontal="distributed" vertical="center" indent="1" shrinkToFit="1"/>
    </xf>
    <xf numFmtId="38" fontId="9" fillId="0" borderId="2" xfId="1" applyFont="1" applyBorder="1" applyAlignment="1">
      <alignment horizontal="distributed" vertical="center" indent="1" shrinkToFit="1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vertical="center"/>
    </xf>
    <xf numFmtId="0" fontId="4" fillId="0" borderId="59" xfId="0" applyFont="1" applyFill="1" applyBorder="1" applyAlignment="1">
      <alignment horizontal="center" vertical="center"/>
    </xf>
    <xf numFmtId="38" fontId="11" fillId="0" borderId="60" xfId="1" applyFont="1" applyBorder="1" applyAlignment="1">
      <alignment horizontal="distributed" vertical="center" indent="1" shrinkToFit="1"/>
    </xf>
    <xf numFmtId="38" fontId="11" fillId="0" borderId="55" xfId="1" applyFont="1" applyBorder="1" applyAlignment="1">
      <alignment horizontal="distributed" vertical="center" indent="1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57"/>
  <sheetViews>
    <sheetView showZeros="0" tabSelected="1" view="pageBreakPreview" zoomScaleNormal="100" zoomScaleSheetLayoutView="100" workbookViewId="0">
      <selection activeCell="L1" sqref="L1"/>
    </sheetView>
  </sheetViews>
  <sheetFormatPr defaultRowHeight="13.5"/>
  <cols>
    <col min="1" max="1" width="7.375" style="3" customWidth="1"/>
    <col min="2" max="2" width="8.25" style="3" customWidth="1"/>
    <col min="3" max="3" width="6.625" style="3" customWidth="1"/>
    <col min="4" max="4" width="10.5" style="3" bestFit="1" customWidth="1"/>
    <col min="5" max="5" width="6.625" style="3" customWidth="1"/>
    <col min="6" max="6" width="9.375" style="3" bestFit="1" customWidth="1"/>
    <col min="7" max="7" width="6.625" style="3" customWidth="1"/>
    <col min="8" max="8" width="9.375" style="3" bestFit="1" customWidth="1"/>
    <col min="9" max="9" width="6.625" style="3" customWidth="1"/>
    <col min="10" max="10" width="9.375" style="3" bestFit="1" customWidth="1"/>
    <col min="11" max="11" width="6.625" style="3" customWidth="1"/>
    <col min="12" max="12" width="10.5" style="3" bestFit="1" customWidth="1"/>
    <col min="13" max="16384" width="9" style="3"/>
  </cols>
  <sheetData>
    <row r="1" spans="1:12" ht="13.5" customHeight="1">
      <c r="L1" s="4"/>
    </row>
    <row r="2" spans="1:12" ht="16.5" customHeight="1">
      <c r="A2" s="39" t="s">
        <v>31</v>
      </c>
      <c r="B2" s="40"/>
      <c r="C2" s="40"/>
      <c r="D2" s="41"/>
      <c r="E2" s="41"/>
      <c r="F2" s="41"/>
      <c r="G2" s="41"/>
      <c r="H2" s="41"/>
      <c r="I2" s="41"/>
    </row>
    <row r="3" spans="1:12" ht="13.5" customHeight="1" thickBot="1">
      <c r="A3" s="39"/>
      <c r="B3" s="40"/>
      <c r="C3" s="40"/>
      <c r="D3" s="41"/>
      <c r="E3" s="41"/>
      <c r="F3" s="41"/>
      <c r="G3" s="41"/>
      <c r="H3" s="41"/>
      <c r="I3" s="41"/>
    </row>
    <row r="4" spans="1:12" s="13" customFormat="1" ht="16.5" customHeight="1">
      <c r="A4" s="100" t="s">
        <v>32</v>
      </c>
      <c r="B4" s="97" t="s">
        <v>7</v>
      </c>
      <c r="C4" s="97" t="s">
        <v>59</v>
      </c>
      <c r="D4" s="97"/>
      <c r="E4" s="97" t="s">
        <v>60</v>
      </c>
      <c r="F4" s="97"/>
      <c r="G4" s="97" t="s">
        <v>61</v>
      </c>
      <c r="H4" s="97"/>
      <c r="I4" s="97" t="s">
        <v>62</v>
      </c>
      <c r="J4" s="97"/>
      <c r="K4" s="97" t="s">
        <v>30</v>
      </c>
      <c r="L4" s="98"/>
    </row>
    <row r="5" spans="1:12" s="13" customFormat="1" ht="16.5" customHeight="1">
      <c r="A5" s="96"/>
      <c r="B5" s="101"/>
      <c r="C5" s="36" t="s">
        <v>4</v>
      </c>
      <c r="D5" s="36" t="s">
        <v>5</v>
      </c>
      <c r="E5" s="36" t="s">
        <v>4</v>
      </c>
      <c r="F5" s="36" t="s">
        <v>5</v>
      </c>
      <c r="G5" s="36" t="s">
        <v>4</v>
      </c>
      <c r="H5" s="36" t="s">
        <v>5</v>
      </c>
      <c r="I5" s="36" t="s">
        <v>4</v>
      </c>
      <c r="J5" s="36" t="s">
        <v>5</v>
      </c>
      <c r="K5" s="36" t="s">
        <v>4</v>
      </c>
      <c r="L5" s="42" t="s">
        <v>5</v>
      </c>
    </row>
    <row r="6" spans="1:12" s="13" customFormat="1" ht="16.5" customHeight="1">
      <c r="A6" s="96" t="s">
        <v>87</v>
      </c>
      <c r="B6" s="37" t="s">
        <v>80</v>
      </c>
      <c r="C6" s="23">
        <v>234</v>
      </c>
      <c r="D6" s="23">
        <v>1854254</v>
      </c>
      <c r="E6" s="23"/>
      <c r="F6" s="23"/>
      <c r="G6" s="23"/>
      <c r="H6" s="23"/>
      <c r="I6" s="23"/>
      <c r="J6" s="23"/>
      <c r="K6" s="23">
        <f>C6+E6+G6+I6</f>
        <v>234</v>
      </c>
      <c r="L6" s="43">
        <f>D6+F6+H6+J6</f>
        <v>1854254</v>
      </c>
    </row>
    <row r="7" spans="1:12" s="13" customFormat="1" ht="16.5" customHeight="1">
      <c r="A7" s="96"/>
      <c r="B7" s="27" t="s">
        <v>81</v>
      </c>
      <c r="C7" s="21">
        <v>942</v>
      </c>
      <c r="D7" s="21">
        <v>1093715</v>
      </c>
      <c r="E7" s="21">
        <v>1525</v>
      </c>
      <c r="F7" s="21">
        <v>16756</v>
      </c>
      <c r="G7" s="21">
        <v>7</v>
      </c>
      <c r="H7" s="21">
        <v>2116</v>
      </c>
      <c r="I7" s="21">
        <v>861</v>
      </c>
      <c r="J7" s="21">
        <v>174185</v>
      </c>
      <c r="K7" s="21">
        <f>C7+E7+G7+I7</f>
        <v>3335</v>
      </c>
      <c r="L7" s="44">
        <f>D7+F7+H7+J7</f>
        <v>1286772</v>
      </c>
    </row>
    <row r="8" spans="1:12" s="13" customFormat="1" ht="16.5" customHeight="1">
      <c r="A8" s="96"/>
      <c r="B8" s="30" t="s">
        <v>2</v>
      </c>
      <c r="C8" s="22">
        <f>SUM(C6:C7)</f>
        <v>1176</v>
      </c>
      <c r="D8" s="22">
        <f t="shared" ref="D8:L8" si="0">SUM(D6:D7)</f>
        <v>2947969</v>
      </c>
      <c r="E8" s="22">
        <f t="shared" si="0"/>
        <v>1525</v>
      </c>
      <c r="F8" s="22">
        <f t="shared" si="0"/>
        <v>16756</v>
      </c>
      <c r="G8" s="22">
        <f t="shared" si="0"/>
        <v>7</v>
      </c>
      <c r="H8" s="22">
        <f t="shared" si="0"/>
        <v>2116</v>
      </c>
      <c r="I8" s="22">
        <f t="shared" si="0"/>
        <v>861</v>
      </c>
      <c r="J8" s="22">
        <f t="shared" si="0"/>
        <v>174185</v>
      </c>
      <c r="K8" s="22">
        <f t="shared" si="0"/>
        <v>3569</v>
      </c>
      <c r="L8" s="45">
        <f t="shared" si="0"/>
        <v>3141026</v>
      </c>
    </row>
    <row r="9" spans="1:12" s="13" customFormat="1" ht="16.5" customHeight="1">
      <c r="A9" s="96" t="s">
        <v>88</v>
      </c>
      <c r="B9" s="37" t="s">
        <v>80</v>
      </c>
      <c r="C9" s="23">
        <v>265</v>
      </c>
      <c r="D9" s="23">
        <v>2192191</v>
      </c>
      <c r="E9" s="23"/>
      <c r="F9" s="23"/>
      <c r="G9" s="23">
        <v>1</v>
      </c>
      <c r="H9" s="23">
        <v>191</v>
      </c>
      <c r="I9" s="23">
        <v>4</v>
      </c>
      <c r="J9" s="23">
        <v>83815</v>
      </c>
      <c r="K9" s="23">
        <f>C9+E9+G9+I9</f>
        <v>270</v>
      </c>
      <c r="L9" s="43">
        <f>D9+F9+H9+J9</f>
        <v>2276197</v>
      </c>
    </row>
    <row r="10" spans="1:12" s="13" customFormat="1" ht="16.5" customHeight="1">
      <c r="A10" s="96"/>
      <c r="B10" s="27" t="s">
        <v>81</v>
      </c>
      <c r="C10" s="21">
        <v>946</v>
      </c>
      <c r="D10" s="21">
        <v>1117482</v>
      </c>
      <c r="E10" s="21">
        <v>1264</v>
      </c>
      <c r="F10" s="21">
        <v>14406</v>
      </c>
      <c r="G10" s="21">
        <v>5</v>
      </c>
      <c r="H10" s="21">
        <v>2201</v>
      </c>
      <c r="I10" s="21">
        <v>829</v>
      </c>
      <c r="J10" s="21">
        <v>150878</v>
      </c>
      <c r="K10" s="21">
        <f>C10+E10+G10+I10</f>
        <v>3044</v>
      </c>
      <c r="L10" s="44">
        <f>D10+F10+H10+J10</f>
        <v>1284967</v>
      </c>
    </row>
    <row r="11" spans="1:12" s="13" customFormat="1" ht="16.5" customHeight="1">
      <c r="A11" s="96"/>
      <c r="B11" s="30" t="s">
        <v>2</v>
      </c>
      <c r="C11" s="22">
        <f>SUM(C9:C10)</f>
        <v>1211</v>
      </c>
      <c r="D11" s="22">
        <f t="shared" ref="D11:L11" si="1">SUM(D9:D10)</f>
        <v>3309673</v>
      </c>
      <c r="E11" s="22">
        <f t="shared" si="1"/>
        <v>1264</v>
      </c>
      <c r="F11" s="22">
        <f t="shared" si="1"/>
        <v>14406</v>
      </c>
      <c r="G11" s="22">
        <f t="shared" si="1"/>
        <v>6</v>
      </c>
      <c r="H11" s="22">
        <f t="shared" si="1"/>
        <v>2392</v>
      </c>
      <c r="I11" s="22">
        <f t="shared" si="1"/>
        <v>833</v>
      </c>
      <c r="J11" s="22">
        <f t="shared" si="1"/>
        <v>234693</v>
      </c>
      <c r="K11" s="22">
        <f t="shared" si="1"/>
        <v>3314</v>
      </c>
      <c r="L11" s="45">
        <f t="shared" si="1"/>
        <v>3561164</v>
      </c>
    </row>
    <row r="12" spans="1:12" s="13" customFormat="1" ht="16.5" customHeight="1">
      <c r="A12" s="96" t="s">
        <v>89</v>
      </c>
      <c r="B12" s="37" t="s">
        <v>80</v>
      </c>
      <c r="C12" s="23">
        <v>224</v>
      </c>
      <c r="D12" s="23">
        <v>2034204</v>
      </c>
      <c r="E12" s="23"/>
      <c r="F12" s="23"/>
      <c r="G12" s="23"/>
      <c r="H12" s="23"/>
      <c r="I12" s="23"/>
      <c r="J12" s="23"/>
      <c r="K12" s="23">
        <f>C12+E12+G12+I12</f>
        <v>224</v>
      </c>
      <c r="L12" s="43">
        <f>D12+F12+H12+J12</f>
        <v>2034204</v>
      </c>
    </row>
    <row r="13" spans="1:12" s="13" customFormat="1" ht="16.5" customHeight="1">
      <c r="A13" s="96"/>
      <c r="B13" s="27" t="s">
        <v>81</v>
      </c>
      <c r="C13" s="21">
        <v>850</v>
      </c>
      <c r="D13" s="21">
        <v>1072476</v>
      </c>
      <c r="E13" s="21">
        <v>1091</v>
      </c>
      <c r="F13" s="21">
        <v>12230</v>
      </c>
      <c r="G13" s="21"/>
      <c r="H13" s="21"/>
      <c r="I13" s="21">
        <v>770</v>
      </c>
      <c r="J13" s="21">
        <v>158465</v>
      </c>
      <c r="K13" s="21">
        <f>C13+E13+G13+I13</f>
        <v>2711</v>
      </c>
      <c r="L13" s="44">
        <f>D13+F13+H13+J13</f>
        <v>1243171</v>
      </c>
    </row>
    <row r="14" spans="1:12" s="13" customFormat="1" ht="16.5" customHeight="1">
      <c r="A14" s="96"/>
      <c r="B14" s="30" t="s">
        <v>2</v>
      </c>
      <c r="C14" s="22">
        <f>SUM(C12:C13)</f>
        <v>1074</v>
      </c>
      <c r="D14" s="22">
        <f t="shared" ref="D14:L14" si="2">SUM(D12:D13)</f>
        <v>3106680</v>
      </c>
      <c r="E14" s="22">
        <f t="shared" si="2"/>
        <v>1091</v>
      </c>
      <c r="F14" s="22">
        <f t="shared" si="2"/>
        <v>12230</v>
      </c>
      <c r="G14" s="22">
        <f t="shared" si="2"/>
        <v>0</v>
      </c>
      <c r="H14" s="22">
        <f t="shared" si="2"/>
        <v>0</v>
      </c>
      <c r="I14" s="22">
        <f t="shared" si="2"/>
        <v>770</v>
      </c>
      <c r="J14" s="22">
        <f t="shared" si="2"/>
        <v>158465</v>
      </c>
      <c r="K14" s="22">
        <f t="shared" si="2"/>
        <v>2935</v>
      </c>
      <c r="L14" s="45">
        <f t="shared" si="2"/>
        <v>3277375</v>
      </c>
    </row>
    <row r="15" spans="1:12" s="13" customFormat="1" ht="16.5" customHeight="1">
      <c r="A15" s="96" t="s">
        <v>90</v>
      </c>
      <c r="B15" s="37" t="s">
        <v>80</v>
      </c>
      <c r="C15" s="23">
        <v>193</v>
      </c>
      <c r="D15" s="23">
        <v>1930225</v>
      </c>
      <c r="E15" s="23"/>
      <c r="F15" s="23"/>
      <c r="G15" s="23"/>
      <c r="H15" s="23"/>
      <c r="I15" s="23"/>
      <c r="J15" s="23"/>
      <c r="K15" s="23">
        <f>C15+E15+G15+I15</f>
        <v>193</v>
      </c>
      <c r="L15" s="43">
        <f>D15+F15+H15+J15</f>
        <v>1930225</v>
      </c>
    </row>
    <row r="16" spans="1:12" s="13" customFormat="1" ht="16.5" customHeight="1">
      <c r="A16" s="96"/>
      <c r="B16" s="27" t="s">
        <v>81</v>
      </c>
      <c r="C16" s="21">
        <v>735</v>
      </c>
      <c r="D16" s="21">
        <v>892093</v>
      </c>
      <c r="E16" s="21">
        <v>894</v>
      </c>
      <c r="F16" s="21">
        <v>10332</v>
      </c>
      <c r="G16" s="21">
        <v>4</v>
      </c>
      <c r="H16" s="21">
        <v>1530</v>
      </c>
      <c r="I16" s="21">
        <v>741</v>
      </c>
      <c r="J16" s="21">
        <v>119648</v>
      </c>
      <c r="K16" s="21">
        <f>C16+E16+G16+I16</f>
        <v>2374</v>
      </c>
      <c r="L16" s="44">
        <f>D16+F16+H16+J16</f>
        <v>1023603</v>
      </c>
    </row>
    <row r="17" spans="1:12" s="13" customFormat="1" ht="16.5" customHeight="1">
      <c r="A17" s="96"/>
      <c r="B17" s="30" t="s">
        <v>2</v>
      </c>
      <c r="C17" s="22">
        <f>SUM(C15:C16)</f>
        <v>928</v>
      </c>
      <c r="D17" s="22">
        <f t="shared" ref="D17:L17" si="3">SUM(D15:D16)</f>
        <v>2822318</v>
      </c>
      <c r="E17" s="22">
        <f t="shared" si="3"/>
        <v>894</v>
      </c>
      <c r="F17" s="22">
        <f t="shared" si="3"/>
        <v>10332</v>
      </c>
      <c r="G17" s="22">
        <f t="shared" si="3"/>
        <v>4</v>
      </c>
      <c r="H17" s="22">
        <f t="shared" si="3"/>
        <v>1530</v>
      </c>
      <c r="I17" s="22">
        <f t="shared" si="3"/>
        <v>741</v>
      </c>
      <c r="J17" s="22">
        <f t="shared" si="3"/>
        <v>119648</v>
      </c>
      <c r="K17" s="22">
        <f t="shared" si="3"/>
        <v>2567</v>
      </c>
      <c r="L17" s="45">
        <f t="shared" si="3"/>
        <v>2953828</v>
      </c>
    </row>
    <row r="18" spans="1:12" s="13" customFormat="1" ht="16.5" customHeight="1">
      <c r="A18" s="96" t="s">
        <v>91</v>
      </c>
      <c r="B18" s="37" t="s">
        <v>80</v>
      </c>
      <c r="C18" s="23">
        <v>171</v>
      </c>
      <c r="D18" s="23">
        <v>1874368</v>
      </c>
      <c r="E18" s="23"/>
      <c r="F18" s="23"/>
      <c r="G18" s="23"/>
      <c r="H18" s="23"/>
      <c r="I18" s="23"/>
      <c r="J18" s="23"/>
      <c r="K18" s="23">
        <f>C18+E18+G18+I18</f>
        <v>171</v>
      </c>
      <c r="L18" s="43">
        <f>D18+F18+H18+J18</f>
        <v>1874368</v>
      </c>
    </row>
    <row r="19" spans="1:12" s="13" customFormat="1" ht="16.5" customHeight="1">
      <c r="A19" s="96"/>
      <c r="B19" s="27" t="s">
        <v>81</v>
      </c>
      <c r="C19" s="21">
        <v>807</v>
      </c>
      <c r="D19" s="21">
        <v>967670</v>
      </c>
      <c r="E19" s="21">
        <v>1088</v>
      </c>
      <c r="F19" s="21">
        <v>12472</v>
      </c>
      <c r="G19" s="21">
        <v>5</v>
      </c>
      <c r="H19" s="21">
        <v>3171</v>
      </c>
      <c r="I19" s="21">
        <v>674</v>
      </c>
      <c r="J19" s="21">
        <v>136316</v>
      </c>
      <c r="K19" s="21">
        <f>C19+E19+G19+I19</f>
        <v>2574</v>
      </c>
      <c r="L19" s="44">
        <f>D19+F19+H19+J19</f>
        <v>1119629</v>
      </c>
    </row>
    <row r="20" spans="1:12" s="13" customFormat="1" ht="16.5" customHeight="1">
      <c r="A20" s="96"/>
      <c r="B20" s="30" t="s">
        <v>2</v>
      </c>
      <c r="C20" s="22">
        <f>SUM(C18:C19)</f>
        <v>978</v>
      </c>
      <c r="D20" s="22">
        <f t="shared" ref="D20:L20" si="4">SUM(D18:D19)</f>
        <v>2842038</v>
      </c>
      <c r="E20" s="22">
        <f t="shared" si="4"/>
        <v>1088</v>
      </c>
      <c r="F20" s="22">
        <f t="shared" si="4"/>
        <v>12472</v>
      </c>
      <c r="G20" s="22">
        <f t="shared" si="4"/>
        <v>5</v>
      </c>
      <c r="H20" s="22">
        <f t="shared" si="4"/>
        <v>3171</v>
      </c>
      <c r="I20" s="22">
        <f t="shared" si="4"/>
        <v>674</v>
      </c>
      <c r="J20" s="22">
        <f t="shared" si="4"/>
        <v>136316</v>
      </c>
      <c r="K20" s="22">
        <f t="shared" si="4"/>
        <v>2745</v>
      </c>
      <c r="L20" s="45">
        <f t="shared" si="4"/>
        <v>2993997</v>
      </c>
    </row>
    <row r="21" spans="1:12" s="13" customFormat="1" ht="16.5" customHeight="1">
      <c r="A21" s="96" t="s">
        <v>92</v>
      </c>
      <c r="B21" s="37" t="s">
        <v>80</v>
      </c>
      <c r="C21" s="23">
        <v>142</v>
      </c>
      <c r="D21" s="23">
        <v>1487399</v>
      </c>
      <c r="E21" s="23"/>
      <c r="F21" s="23"/>
      <c r="G21" s="23"/>
      <c r="H21" s="23"/>
      <c r="I21" s="23"/>
      <c r="J21" s="23"/>
      <c r="K21" s="23">
        <f>C21+E21+G21+I21</f>
        <v>142</v>
      </c>
      <c r="L21" s="43">
        <f>D21+F21+H21+J21</f>
        <v>1487399</v>
      </c>
    </row>
    <row r="22" spans="1:12" s="13" customFormat="1" ht="16.5" customHeight="1">
      <c r="A22" s="96"/>
      <c r="B22" s="27" t="s">
        <v>81</v>
      </c>
      <c r="C22" s="21">
        <v>654</v>
      </c>
      <c r="D22" s="21">
        <v>807450</v>
      </c>
      <c r="E22" s="21">
        <v>746</v>
      </c>
      <c r="F22" s="21">
        <v>9324</v>
      </c>
      <c r="G22" s="21">
        <v>3</v>
      </c>
      <c r="H22" s="21">
        <v>1422</v>
      </c>
      <c r="I22" s="21">
        <v>649</v>
      </c>
      <c r="J22" s="21">
        <v>126940</v>
      </c>
      <c r="K22" s="21">
        <f>C22+E22+G22+I22</f>
        <v>2052</v>
      </c>
      <c r="L22" s="44">
        <f>D22+F22+H22+J22</f>
        <v>945136</v>
      </c>
    </row>
    <row r="23" spans="1:12" s="13" customFormat="1" ht="16.5" customHeight="1">
      <c r="A23" s="96"/>
      <c r="B23" s="30" t="s">
        <v>2</v>
      </c>
      <c r="C23" s="22">
        <f>SUM(C21:C22)</f>
        <v>796</v>
      </c>
      <c r="D23" s="22">
        <f t="shared" ref="D23:L23" si="5">SUM(D21:D22)</f>
        <v>2294849</v>
      </c>
      <c r="E23" s="22">
        <f t="shared" si="5"/>
        <v>746</v>
      </c>
      <c r="F23" s="22">
        <f t="shared" si="5"/>
        <v>9324</v>
      </c>
      <c r="G23" s="22">
        <f t="shared" si="5"/>
        <v>3</v>
      </c>
      <c r="H23" s="22">
        <f t="shared" si="5"/>
        <v>1422</v>
      </c>
      <c r="I23" s="22">
        <f t="shared" si="5"/>
        <v>649</v>
      </c>
      <c r="J23" s="22">
        <f t="shared" si="5"/>
        <v>126940</v>
      </c>
      <c r="K23" s="22">
        <f t="shared" si="5"/>
        <v>2194</v>
      </c>
      <c r="L23" s="45">
        <f t="shared" si="5"/>
        <v>2432535</v>
      </c>
    </row>
    <row r="24" spans="1:12" s="13" customFormat="1" ht="16.5" customHeight="1">
      <c r="A24" s="96" t="s">
        <v>93</v>
      </c>
      <c r="B24" s="37" t="s">
        <v>80</v>
      </c>
      <c r="C24" s="23">
        <v>153</v>
      </c>
      <c r="D24" s="23">
        <v>1582254</v>
      </c>
      <c r="E24" s="23"/>
      <c r="F24" s="23"/>
      <c r="G24" s="23"/>
      <c r="H24" s="23"/>
      <c r="I24" s="23"/>
      <c r="J24" s="23"/>
      <c r="K24" s="23">
        <f>C24+E24+G24+I24</f>
        <v>153</v>
      </c>
      <c r="L24" s="43">
        <f>D24+F24+H24+J24</f>
        <v>1582254</v>
      </c>
    </row>
    <row r="25" spans="1:12" s="13" customFormat="1" ht="16.5" customHeight="1">
      <c r="A25" s="96"/>
      <c r="B25" s="27" t="s">
        <v>81</v>
      </c>
      <c r="C25" s="21">
        <v>588</v>
      </c>
      <c r="D25" s="21">
        <v>935607</v>
      </c>
      <c r="E25" s="21">
        <v>704</v>
      </c>
      <c r="F25" s="21">
        <v>12650</v>
      </c>
      <c r="G25" s="21">
        <v>2</v>
      </c>
      <c r="H25" s="21">
        <v>1554</v>
      </c>
      <c r="I25" s="21">
        <v>584</v>
      </c>
      <c r="J25" s="21">
        <v>141307</v>
      </c>
      <c r="K25" s="21">
        <f>C25+E25+G25+I25</f>
        <v>1878</v>
      </c>
      <c r="L25" s="44">
        <f>D25+F25+H25+J25</f>
        <v>1091118</v>
      </c>
    </row>
    <row r="26" spans="1:12" s="13" customFormat="1" ht="16.5" customHeight="1">
      <c r="A26" s="96"/>
      <c r="B26" s="30" t="s">
        <v>2</v>
      </c>
      <c r="C26" s="22">
        <f>SUM(C24:C25)</f>
        <v>741</v>
      </c>
      <c r="D26" s="22">
        <f t="shared" ref="D26:J26" si="6">SUM(D24:D25)</f>
        <v>2517861</v>
      </c>
      <c r="E26" s="22">
        <f t="shared" si="6"/>
        <v>704</v>
      </c>
      <c r="F26" s="22">
        <f t="shared" si="6"/>
        <v>12650</v>
      </c>
      <c r="G26" s="22">
        <f t="shared" si="6"/>
        <v>2</v>
      </c>
      <c r="H26" s="22">
        <f t="shared" si="6"/>
        <v>1554</v>
      </c>
      <c r="I26" s="22">
        <f t="shared" si="6"/>
        <v>584</v>
      </c>
      <c r="J26" s="22">
        <f t="shared" si="6"/>
        <v>141307</v>
      </c>
      <c r="K26" s="22">
        <f>SUM(K24:K25)</f>
        <v>2031</v>
      </c>
      <c r="L26" s="45">
        <f t="shared" ref="L26" si="7">SUM(L24:L25)</f>
        <v>2673372</v>
      </c>
    </row>
    <row r="27" spans="1:12" s="13" customFormat="1" ht="16.5" customHeight="1">
      <c r="A27" s="96" t="s">
        <v>94</v>
      </c>
      <c r="B27" s="37" t="s">
        <v>80</v>
      </c>
      <c r="C27" s="23">
        <v>230</v>
      </c>
      <c r="D27" s="23">
        <v>2133618</v>
      </c>
      <c r="E27" s="23"/>
      <c r="F27" s="23"/>
      <c r="G27" s="23"/>
      <c r="H27" s="23"/>
      <c r="I27" s="23"/>
      <c r="J27" s="23"/>
      <c r="K27" s="23">
        <f>C27+E27+G27+I27</f>
        <v>230</v>
      </c>
      <c r="L27" s="43">
        <f>D27+F27+H27+J27</f>
        <v>2133618</v>
      </c>
    </row>
    <row r="28" spans="1:12" s="13" customFormat="1" ht="16.5" customHeight="1">
      <c r="A28" s="96"/>
      <c r="B28" s="27" t="s">
        <v>81</v>
      </c>
      <c r="C28" s="21">
        <v>642</v>
      </c>
      <c r="D28" s="21">
        <v>1107693</v>
      </c>
      <c r="E28" s="21">
        <v>1523</v>
      </c>
      <c r="F28" s="21">
        <v>33806</v>
      </c>
      <c r="G28" s="21">
        <v>5</v>
      </c>
      <c r="H28" s="21">
        <v>1472</v>
      </c>
      <c r="I28" s="21">
        <v>504</v>
      </c>
      <c r="J28" s="21">
        <v>117678</v>
      </c>
      <c r="K28" s="21">
        <f>C28+E28+G28+I28</f>
        <v>2674</v>
      </c>
      <c r="L28" s="44">
        <f>D28+F28+H28+J28</f>
        <v>1260649</v>
      </c>
    </row>
    <row r="29" spans="1:12" s="13" customFormat="1" ht="16.5" customHeight="1">
      <c r="A29" s="96"/>
      <c r="B29" s="30" t="s">
        <v>2</v>
      </c>
      <c r="C29" s="22">
        <f>SUM(C27:C28)</f>
        <v>872</v>
      </c>
      <c r="D29" s="22">
        <f t="shared" ref="D29:L29" si="8">SUM(D27:D28)</f>
        <v>3241311</v>
      </c>
      <c r="E29" s="22">
        <f t="shared" si="8"/>
        <v>1523</v>
      </c>
      <c r="F29" s="22">
        <f t="shared" si="8"/>
        <v>33806</v>
      </c>
      <c r="G29" s="22">
        <f t="shared" si="8"/>
        <v>5</v>
      </c>
      <c r="H29" s="22">
        <f t="shared" si="8"/>
        <v>1472</v>
      </c>
      <c r="I29" s="22">
        <f t="shared" si="8"/>
        <v>504</v>
      </c>
      <c r="J29" s="22">
        <f t="shared" si="8"/>
        <v>117678</v>
      </c>
      <c r="K29" s="22">
        <f t="shared" si="8"/>
        <v>2904</v>
      </c>
      <c r="L29" s="45">
        <f t="shared" si="8"/>
        <v>3394267</v>
      </c>
    </row>
    <row r="30" spans="1:12" s="13" customFormat="1" ht="16.5" customHeight="1">
      <c r="A30" s="96" t="s">
        <v>95</v>
      </c>
      <c r="B30" s="37" t="s">
        <v>80</v>
      </c>
      <c r="C30" s="23">
        <v>229</v>
      </c>
      <c r="D30" s="23">
        <v>2224829</v>
      </c>
      <c r="E30" s="23"/>
      <c r="F30" s="23"/>
      <c r="G30" s="23"/>
      <c r="H30" s="23"/>
      <c r="I30" s="23"/>
      <c r="J30" s="23"/>
      <c r="K30" s="23">
        <f>C30+E30+G30+I30</f>
        <v>229</v>
      </c>
      <c r="L30" s="43">
        <f>D30+F30+H30+J30</f>
        <v>2224829</v>
      </c>
    </row>
    <row r="31" spans="1:12" s="13" customFormat="1" ht="16.5" customHeight="1">
      <c r="A31" s="96"/>
      <c r="B31" s="27" t="s">
        <v>81</v>
      </c>
      <c r="C31" s="21">
        <v>550</v>
      </c>
      <c r="D31" s="21">
        <v>966943</v>
      </c>
      <c r="E31" s="21">
        <v>1801</v>
      </c>
      <c r="F31" s="21">
        <v>33519</v>
      </c>
      <c r="G31" s="21"/>
      <c r="H31" s="21"/>
      <c r="I31" s="21">
        <v>477</v>
      </c>
      <c r="J31" s="21">
        <v>110846</v>
      </c>
      <c r="K31" s="21">
        <f>C31+E31+G31+I31</f>
        <v>2828</v>
      </c>
      <c r="L31" s="44">
        <f>D31+F31+H31+J31</f>
        <v>1111308</v>
      </c>
    </row>
    <row r="32" spans="1:12" s="13" customFormat="1" ht="16.5" customHeight="1">
      <c r="A32" s="96"/>
      <c r="B32" s="30" t="s">
        <v>2</v>
      </c>
      <c r="C32" s="22">
        <f>SUM(C30:C31)</f>
        <v>779</v>
      </c>
      <c r="D32" s="22">
        <f t="shared" ref="D32:L32" si="9">SUM(D30:D31)</f>
        <v>3191772</v>
      </c>
      <c r="E32" s="22">
        <f t="shared" si="9"/>
        <v>1801</v>
      </c>
      <c r="F32" s="22">
        <f t="shared" si="9"/>
        <v>33519</v>
      </c>
      <c r="G32" s="22">
        <f t="shared" si="9"/>
        <v>0</v>
      </c>
      <c r="H32" s="22">
        <f t="shared" si="9"/>
        <v>0</v>
      </c>
      <c r="I32" s="22">
        <f t="shared" si="9"/>
        <v>477</v>
      </c>
      <c r="J32" s="22">
        <f t="shared" si="9"/>
        <v>110846</v>
      </c>
      <c r="K32" s="22">
        <f t="shared" si="9"/>
        <v>3057</v>
      </c>
      <c r="L32" s="45">
        <f t="shared" si="9"/>
        <v>3336137</v>
      </c>
    </row>
    <row r="33" spans="1:12" s="13" customFormat="1" ht="16.5" customHeight="1">
      <c r="A33" s="96" t="s">
        <v>96</v>
      </c>
      <c r="B33" s="37" t="s">
        <v>80</v>
      </c>
      <c r="C33" s="23">
        <v>217</v>
      </c>
      <c r="D33" s="23">
        <v>2127294</v>
      </c>
      <c r="E33" s="23"/>
      <c r="F33" s="23"/>
      <c r="G33" s="23"/>
      <c r="H33" s="23"/>
      <c r="I33" s="23"/>
      <c r="J33" s="23"/>
      <c r="K33" s="23">
        <f>C33+E33+G33+I33</f>
        <v>217</v>
      </c>
      <c r="L33" s="43">
        <f>D33+F33+H33+J33</f>
        <v>2127294</v>
      </c>
    </row>
    <row r="34" spans="1:12" s="13" customFormat="1" ht="16.5" customHeight="1">
      <c r="A34" s="96"/>
      <c r="B34" s="27" t="s">
        <v>81</v>
      </c>
      <c r="C34" s="21">
        <v>643</v>
      </c>
      <c r="D34" s="21">
        <v>1164255</v>
      </c>
      <c r="E34" s="21">
        <v>1479</v>
      </c>
      <c r="F34" s="21">
        <v>30358</v>
      </c>
      <c r="G34" s="21">
        <v>4</v>
      </c>
      <c r="H34" s="21">
        <v>2245</v>
      </c>
      <c r="I34" s="21">
        <v>503</v>
      </c>
      <c r="J34" s="21">
        <v>100388</v>
      </c>
      <c r="K34" s="21">
        <f>C34+E34+G34+I34</f>
        <v>2629</v>
      </c>
      <c r="L34" s="44">
        <f>D34+F34+H34+J34</f>
        <v>1297246</v>
      </c>
    </row>
    <row r="35" spans="1:12" s="13" customFormat="1" ht="16.5" customHeight="1">
      <c r="A35" s="96"/>
      <c r="B35" s="30" t="s">
        <v>2</v>
      </c>
      <c r="C35" s="22">
        <f>SUM(C33:C34)</f>
        <v>860</v>
      </c>
      <c r="D35" s="22">
        <f t="shared" ref="D35:L35" si="10">SUM(D33:D34)</f>
        <v>3291549</v>
      </c>
      <c r="E35" s="22">
        <f t="shared" si="10"/>
        <v>1479</v>
      </c>
      <c r="F35" s="22">
        <f t="shared" si="10"/>
        <v>30358</v>
      </c>
      <c r="G35" s="22">
        <f t="shared" si="10"/>
        <v>4</v>
      </c>
      <c r="H35" s="22">
        <f t="shared" si="10"/>
        <v>2245</v>
      </c>
      <c r="I35" s="22">
        <f t="shared" si="10"/>
        <v>503</v>
      </c>
      <c r="J35" s="22">
        <f t="shared" si="10"/>
        <v>100388</v>
      </c>
      <c r="K35" s="22">
        <f t="shared" si="10"/>
        <v>2846</v>
      </c>
      <c r="L35" s="45">
        <f t="shared" si="10"/>
        <v>3424540</v>
      </c>
    </row>
    <row r="36" spans="1:12" s="13" customFormat="1" ht="16.5" customHeight="1">
      <c r="A36" s="96" t="s">
        <v>97</v>
      </c>
      <c r="B36" s="37" t="s">
        <v>80</v>
      </c>
      <c r="C36" s="23">
        <v>250</v>
      </c>
      <c r="D36" s="23">
        <v>2321563</v>
      </c>
      <c r="E36" s="23"/>
      <c r="F36" s="23"/>
      <c r="G36" s="23"/>
      <c r="H36" s="23"/>
      <c r="I36" s="23"/>
      <c r="J36" s="23"/>
      <c r="K36" s="23">
        <f>C36+E36+G36+I36</f>
        <v>250</v>
      </c>
      <c r="L36" s="43">
        <f>D36+F36+H36+J36</f>
        <v>2321563</v>
      </c>
    </row>
    <row r="37" spans="1:12" s="13" customFormat="1" ht="16.5" customHeight="1">
      <c r="A37" s="96"/>
      <c r="B37" s="27" t="s">
        <v>81</v>
      </c>
      <c r="C37" s="21">
        <v>564</v>
      </c>
      <c r="D37" s="21">
        <v>1150792</v>
      </c>
      <c r="E37" s="21">
        <v>1735</v>
      </c>
      <c r="F37" s="21">
        <v>32009</v>
      </c>
      <c r="G37" s="21">
        <v>1</v>
      </c>
      <c r="H37" s="21">
        <v>160</v>
      </c>
      <c r="I37" s="21">
        <v>473</v>
      </c>
      <c r="J37" s="21">
        <v>93343</v>
      </c>
      <c r="K37" s="21">
        <f>C37+E37+G37+I37</f>
        <v>2773</v>
      </c>
      <c r="L37" s="44">
        <f>D37+F37+H37+J37</f>
        <v>1276304</v>
      </c>
    </row>
    <row r="38" spans="1:12" s="13" customFormat="1" ht="16.5" customHeight="1">
      <c r="A38" s="96"/>
      <c r="B38" s="30" t="s">
        <v>2</v>
      </c>
      <c r="C38" s="22">
        <f>SUM(C36:C37)</f>
        <v>814</v>
      </c>
      <c r="D38" s="22">
        <f t="shared" ref="D38:L38" si="11">SUM(D36:D37)</f>
        <v>3472355</v>
      </c>
      <c r="E38" s="22">
        <f t="shared" si="11"/>
        <v>1735</v>
      </c>
      <c r="F38" s="22">
        <f t="shared" si="11"/>
        <v>32009</v>
      </c>
      <c r="G38" s="22">
        <f t="shared" si="11"/>
        <v>1</v>
      </c>
      <c r="H38" s="22">
        <f t="shared" si="11"/>
        <v>160</v>
      </c>
      <c r="I38" s="22">
        <f t="shared" si="11"/>
        <v>473</v>
      </c>
      <c r="J38" s="22">
        <f t="shared" si="11"/>
        <v>93343</v>
      </c>
      <c r="K38" s="22">
        <f t="shared" si="11"/>
        <v>3023</v>
      </c>
      <c r="L38" s="45">
        <f t="shared" si="11"/>
        <v>3597867</v>
      </c>
    </row>
    <row r="39" spans="1:12" s="13" customFormat="1" ht="16.5" customHeight="1">
      <c r="A39" s="96" t="s">
        <v>98</v>
      </c>
      <c r="B39" s="37" t="s">
        <v>80</v>
      </c>
      <c r="C39" s="23">
        <v>358</v>
      </c>
      <c r="D39" s="23">
        <v>3189940</v>
      </c>
      <c r="E39" s="23"/>
      <c r="F39" s="23"/>
      <c r="G39" s="23"/>
      <c r="H39" s="23"/>
      <c r="I39" s="23"/>
      <c r="J39" s="23"/>
      <c r="K39" s="23">
        <f>C39+E39+G39+I39</f>
        <v>358</v>
      </c>
      <c r="L39" s="43">
        <f>D39+F39+H39+J39</f>
        <v>3189940</v>
      </c>
    </row>
    <row r="40" spans="1:12" s="13" customFormat="1" ht="16.5" customHeight="1">
      <c r="A40" s="96"/>
      <c r="B40" s="27" t="s">
        <v>81</v>
      </c>
      <c r="C40" s="21">
        <v>573</v>
      </c>
      <c r="D40" s="21">
        <v>1013005</v>
      </c>
      <c r="E40" s="21">
        <v>1538</v>
      </c>
      <c r="F40" s="21">
        <v>31030</v>
      </c>
      <c r="G40" s="21">
        <v>1</v>
      </c>
      <c r="H40" s="21">
        <v>99</v>
      </c>
      <c r="I40" s="21">
        <v>480</v>
      </c>
      <c r="J40" s="21">
        <v>104629</v>
      </c>
      <c r="K40" s="21">
        <f>C40+E40+G40+I40</f>
        <v>2592</v>
      </c>
      <c r="L40" s="44">
        <f>D40+F40+H40+J40</f>
        <v>1148763</v>
      </c>
    </row>
    <row r="41" spans="1:12" s="13" customFormat="1" ht="16.5" customHeight="1">
      <c r="A41" s="96"/>
      <c r="B41" s="30" t="s">
        <v>2</v>
      </c>
      <c r="C41" s="22">
        <f>SUM(C39:C40)</f>
        <v>931</v>
      </c>
      <c r="D41" s="22">
        <f t="shared" ref="D41:L41" si="12">SUM(D39:D40)</f>
        <v>4202945</v>
      </c>
      <c r="E41" s="22">
        <f t="shared" si="12"/>
        <v>1538</v>
      </c>
      <c r="F41" s="22">
        <f t="shared" si="12"/>
        <v>31030</v>
      </c>
      <c r="G41" s="22">
        <f t="shared" si="12"/>
        <v>1</v>
      </c>
      <c r="H41" s="22">
        <f t="shared" si="12"/>
        <v>99</v>
      </c>
      <c r="I41" s="22">
        <f t="shared" si="12"/>
        <v>480</v>
      </c>
      <c r="J41" s="22">
        <f t="shared" si="12"/>
        <v>104629</v>
      </c>
      <c r="K41" s="22">
        <f t="shared" si="12"/>
        <v>2950</v>
      </c>
      <c r="L41" s="45">
        <f t="shared" si="12"/>
        <v>4338703</v>
      </c>
    </row>
    <row r="42" spans="1:12" s="13" customFormat="1" ht="16.5" customHeight="1">
      <c r="A42" s="96" t="s">
        <v>99</v>
      </c>
      <c r="B42" s="37" t="s">
        <v>80</v>
      </c>
      <c r="C42" s="23">
        <v>432</v>
      </c>
      <c r="D42" s="23">
        <v>3801922</v>
      </c>
      <c r="E42" s="23"/>
      <c r="F42" s="23"/>
      <c r="G42" s="23"/>
      <c r="H42" s="23"/>
      <c r="I42" s="23"/>
      <c r="J42" s="23"/>
      <c r="K42" s="23">
        <f>C42+E42+G42+I42</f>
        <v>432</v>
      </c>
      <c r="L42" s="43">
        <f>D42+F42+H42+J42</f>
        <v>3801922</v>
      </c>
    </row>
    <row r="43" spans="1:12" s="13" customFormat="1" ht="16.5" customHeight="1">
      <c r="A43" s="96"/>
      <c r="B43" s="27" t="s">
        <v>81</v>
      </c>
      <c r="C43" s="21">
        <v>512</v>
      </c>
      <c r="D43" s="21">
        <v>893296</v>
      </c>
      <c r="E43" s="21">
        <v>1607</v>
      </c>
      <c r="F43" s="21">
        <v>31586</v>
      </c>
      <c r="G43" s="21">
        <v>10</v>
      </c>
      <c r="H43" s="21">
        <v>1590</v>
      </c>
      <c r="I43" s="21">
        <v>503</v>
      </c>
      <c r="J43" s="21">
        <v>127602</v>
      </c>
      <c r="K43" s="21">
        <f>C43+E43+G43+I43</f>
        <v>2632</v>
      </c>
      <c r="L43" s="44">
        <f>D43+F43+H43+J43</f>
        <v>1054074</v>
      </c>
    </row>
    <row r="44" spans="1:12" s="13" customFormat="1" ht="16.5" customHeight="1">
      <c r="A44" s="96"/>
      <c r="B44" s="30" t="s">
        <v>2</v>
      </c>
      <c r="C44" s="22">
        <f>SUM(C42:C43)</f>
        <v>944</v>
      </c>
      <c r="D44" s="22">
        <f t="shared" ref="D44:L44" si="13">SUM(D42:D43)</f>
        <v>4695218</v>
      </c>
      <c r="E44" s="22">
        <f t="shared" si="13"/>
        <v>1607</v>
      </c>
      <c r="F44" s="22">
        <f t="shared" si="13"/>
        <v>31586</v>
      </c>
      <c r="G44" s="22">
        <f t="shared" si="13"/>
        <v>10</v>
      </c>
      <c r="H44" s="22">
        <f t="shared" si="13"/>
        <v>1590</v>
      </c>
      <c r="I44" s="22">
        <f t="shared" si="13"/>
        <v>503</v>
      </c>
      <c r="J44" s="22">
        <f t="shared" si="13"/>
        <v>127602</v>
      </c>
      <c r="K44" s="22">
        <f t="shared" si="13"/>
        <v>3064</v>
      </c>
      <c r="L44" s="45">
        <f t="shared" si="13"/>
        <v>4855996</v>
      </c>
    </row>
    <row r="45" spans="1:12" s="13" customFormat="1" ht="16.5" customHeight="1">
      <c r="A45" s="96" t="s">
        <v>100</v>
      </c>
      <c r="B45" s="37" t="s">
        <v>80</v>
      </c>
      <c r="C45" s="23">
        <v>304</v>
      </c>
      <c r="D45" s="23">
        <v>3031670</v>
      </c>
      <c r="E45" s="23"/>
      <c r="F45" s="23"/>
      <c r="G45" s="23"/>
      <c r="H45" s="23"/>
      <c r="I45" s="23"/>
      <c r="J45" s="23"/>
      <c r="K45" s="23">
        <f>C45+E45+G45+I45</f>
        <v>304</v>
      </c>
      <c r="L45" s="43">
        <f>D45+F45+H45+J45</f>
        <v>3031670</v>
      </c>
    </row>
    <row r="46" spans="1:12" s="13" customFormat="1" ht="16.5" customHeight="1">
      <c r="A46" s="96"/>
      <c r="B46" s="27" t="s">
        <v>81</v>
      </c>
      <c r="C46" s="21">
        <v>500</v>
      </c>
      <c r="D46" s="21">
        <v>1013309</v>
      </c>
      <c r="E46" s="21">
        <v>1733</v>
      </c>
      <c r="F46" s="21">
        <v>33788</v>
      </c>
      <c r="G46" s="21">
        <v>10</v>
      </c>
      <c r="H46" s="21">
        <v>7224</v>
      </c>
      <c r="I46" s="21">
        <v>432</v>
      </c>
      <c r="J46" s="21">
        <v>106246</v>
      </c>
      <c r="K46" s="21">
        <f>C46+E46+G46+I46</f>
        <v>2675</v>
      </c>
      <c r="L46" s="44">
        <f>D46+F46+H46+J46</f>
        <v>1160567</v>
      </c>
    </row>
    <row r="47" spans="1:12" s="13" customFormat="1" ht="16.5" customHeight="1">
      <c r="A47" s="96"/>
      <c r="B47" s="30" t="s">
        <v>2</v>
      </c>
      <c r="C47" s="22">
        <f>SUM(C45:C46)</f>
        <v>804</v>
      </c>
      <c r="D47" s="22">
        <f t="shared" ref="D47:L47" si="14">SUM(D45:D46)</f>
        <v>4044979</v>
      </c>
      <c r="E47" s="22">
        <f t="shared" si="14"/>
        <v>1733</v>
      </c>
      <c r="F47" s="22">
        <f t="shared" si="14"/>
        <v>33788</v>
      </c>
      <c r="G47" s="22">
        <f t="shared" si="14"/>
        <v>10</v>
      </c>
      <c r="H47" s="22">
        <f t="shared" si="14"/>
        <v>7224</v>
      </c>
      <c r="I47" s="22">
        <f t="shared" si="14"/>
        <v>432</v>
      </c>
      <c r="J47" s="22">
        <f t="shared" si="14"/>
        <v>106246</v>
      </c>
      <c r="K47" s="22">
        <f t="shared" si="14"/>
        <v>2979</v>
      </c>
      <c r="L47" s="45">
        <f t="shared" si="14"/>
        <v>4192237</v>
      </c>
    </row>
    <row r="48" spans="1:12" s="13" customFormat="1" ht="16.5" customHeight="1">
      <c r="A48" s="96" t="s">
        <v>101</v>
      </c>
      <c r="B48" s="37" t="s">
        <v>80</v>
      </c>
      <c r="C48" s="23">
        <v>241</v>
      </c>
      <c r="D48" s="23">
        <v>2954713</v>
      </c>
      <c r="E48" s="23"/>
      <c r="F48" s="23"/>
      <c r="G48" s="23"/>
      <c r="H48" s="23"/>
      <c r="I48" s="23"/>
      <c r="J48" s="23"/>
      <c r="K48" s="23">
        <f>C48+E48+G48+I48</f>
        <v>241</v>
      </c>
      <c r="L48" s="43">
        <f>D48+F48+H48+J48</f>
        <v>2954713</v>
      </c>
    </row>
    <row r="49" spans="1:12" s="13" customFormat="1" ht="16.5" customHeight="1">
      <c r="A49" s="96"/>
      <c r="B49" s="27" t="s">
        <v>81</v>
      </c>
      <c r="C49" s="21">
        <v>378</v>
      </c>
      <c r="D49" s="21">
        <v>889360</v>
      </c>
      <c r="E49" s="21">
        <v>1425</v>
      </c>
      <c r="F49" s="21">
        <v>30014</v>
      </c>
      <c r="G49" s="21">
        <v>4</v>
      </c>
      <c r="H49" s="21">
        <v>880</v>
      </c>
      <c r="I49" s="21">
        <v>421</v>
      </c>
      <c r="J49" s="21">
        <v>101038</v>
      </c>
      <c r="K49" s="21">
        <f>C49+E49+G49+I49</f>
        <v>2228</v>
      </c>
      <c r="L49" s="44">
        <f>D49+F49+H49+J49</f>
        <v>1021292</v>
      </c>
    </row>
    <row r="50" spans="1:12" s="13" customFormat="1" ht="16.5" customHeight="1">
      <c r="A50" s="96"/>
      <c r="B50" s="30" t="s">
        <v>2</v>
      </c>
      <c r="C50" s="22">
        <f>SUM(C48:C49)</f>
        <v>619</v>
      </c>
      <c r="D50" s="22">
        <f t="shared" ref="D50:L50" si="15">SUM(D48:D49)</f>
        <v>3844073</v>
      </c>
      <c r="E50" s="22">
        <f t="shared" si="15"/>
        <v>1425</v>
      </c>
      <c r="F50" s="22">
        <f t="shared" si="15"/>
        <v>30014</v>
      </c>
      <c r="G50" s="22">
        <f t="shared" si="15"/>
        <v>4</v>
      </c>
      <c r="H50" s="22">
        <f t="shared" si="15"/>
        <v>880</v>
      </c>
      <c r="I50" s="22">
        <f t="shared" si="15"/>
        <v>421</v>
      </c>
      <c r="J50" s="22">
        <f t="shared" si="15"/>
        <v>101038</v>
      </c>
      <c r="K50" s="22">
        <f t="shared" si="15"/>
        <v>2469</v>
      </c>
      <c r="L50" s="45">
        <f t="shared" si="15"/>
        <v>3976005</v>
      </c>
    </row>
    <row r="51" spans="1:12" s="13" customFormat="1" ht="16.5" customHeight="1">
      <c r="A51" s="96" t="s">
        <v>102</v>
      </c>
      <c r="B51" s="37" t="s">
        <v>80</v>
      </c>
      <c r="C51" s="23">
        <v>219</v>
      </c>
      <c r="D51" s="23">
        <v>3150908</v>
      </c>
      <c r="E51" s="23"/>
      <c r="F51" s="23"/>
      <c r="G51" s="23"/>
      <c r="H51" s="23"/>
      <c r="I51" s="23"/>
      <c r="J51" s="23"/>
      <c r="K51" s="23">
        <f>C51+E51+G51+I51</f>
        <v>219</v>
      </c>
      <c r="L51" s="43">
        <f>D51+F51+H51+J51</f>
        <v>3150908</v>
      </c>
    </row>
    <row r="52" spans="1:12" s="13" customFormat="1" ht="16.5" customHeight="1">
      <c r="A52" s="96"/>
      <c r="B52" s="27" t="s">
        <v>81</v>
      </c>
      <c r="C52" s="21">
        <v>432</v>
      </c>
      <c r="D52" s="21">
        <v>856860</v>
      </c>
      <c r="E52" s="21">
        <v>1307</v>
      </c>
      <c r="F52" s="21">
        <v>27883</v>
      </c>
      <c r="G52" s="21">
        <v>5</v>
      </c>
      <c r="H52" s="21">
        <v>3043</v>
      </c>
      <c r="I52" s="21">
        <v>435</v>
      </c>
      <c r="J52" s="21">
        <v>75599</v>
      </c>
      <c r="K52" s="21">
        <f>C52+E52+G52+I52</f>
        <v>2179</v>
      </c>
      <c r="L52" s="46">
        <f>D52+F52+H52+J52</f>
        <v>963385</v>
      </c>
    </row>
    <row r="53" spans="1:12" s="13" customFormat="1" ht="16.5" customHeight="1">
      <c r="A53" s="96"/>
      <c r="B53" s="30" t="s">
        <v>2</v>
      </c>
      <c r="C53" s="22">
        <f>SUM(C51:C52)</f>
        <v>651</v>
      </c>
      <c r="D53" s="22">
        <f t="shared" ref="D53:L53" si="16">SUM(D51:D52)</f>
        <v>4007768</v>
      </c>
      <c r="E53" s="22">
        <f t="shared" si="16"/>
        <v>1307</v>
      </c>
      <c r="F53" s="22">
        <f t="shared" si="16"/>
        <v>27883</v>
      </c>
      <c r="G53" s="22">
        <f t="shared" si="16"/>
        <v>5</v>
      </c>
      <c r="H53" s="22">
        <f t="shared" si="16"/>
        <v>3043</v>
      </c>
      <c r="I53" s="22">
        <f t="shared" si="16"/>
        <v>435</v>
      </c>
      <c r="J53" s="22">
        <f t="shared" si="16"/>
        <v>75599</v>
      </c>
      <c r="K53" s="22">
        <f t="shared" si="16"/>
        <v>2398</v>
      </c>
      <c r="L53" s="47">
        <f t="shared" si="16"/>
        <v>4114293</v>
      </c>
    </row>
    <row r="54" spans="1:12" s="13" customFormat="1" ht="16.5" customHeight="1">
      <c r="A54" s="96" t="s">
        <v>103</v>
      </c>
      <c r="B54" s="37" t="s">
        <v>80</v>
      </c>
      <c r="C54" s="23">
        <v>231</v>
      </c>
      <c r="D54" s="23">
        <v>2839921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f>C54+E54+G54+I54</f>
        <v>231</v>
      </c>
      <c r="L54" s="43">
        <f>D54+F54+H54+J54</f>
        <v>2839921</v>
      </c>
    </row>
    <row r="55" spans="1:12" s="13" customFormat="1" ht="16.5" customHeight="1">
      <c r="A55" s="96"/>
      <c r="B55" s="27" t="s">
        <v>81</v>
      </c>
      <c r="C55" s="21">
        <v>383</v>
      </c>
      <c r="D55" s="21">
        <v>954348</v>
      </c>
      <c r="E55" s="21">
        <v>2276</v>
      </c>
      <c r="F55" s="21">
        <v>45333</v>
      </c>
      <c r="G55" s="21">
        <v>8</v>
      </c>
      <c r="H55" s="21">
        <v>973</v>
      </c>
      <c r="I55" s="21">
        <v>374</v>
      </c>
      <c r="J55" s="21">
        <v>94565</v>
      </c>
      <c r="K55" s="21">
        <v>3041</v>
      </c>
      <c r="L55" s="46">
        <f>D55+F55+H55+J55</f>
        <v>1095219</v>
      </c>
    </row>
    <row r="56" spans="1:12" s="13" customFormat="1" ht="16.5" customHeight="1" thickBot="1">
      <c r="A56" s="99"/>
      <c r="B56" s="48" t="s">
        <v>2</v>
      </c>
      <c r="C56" s="49">
        <f>SUM(C54:C55)</f>
        <v>614</v>
      </c>
      <c r="D56" s="49">
        <f>SUM(D54:D55)</f>
        <v>3794269</v>
      </c>
      <c r="E56" s="49">
        <f>SUM(E54:E55)</f>
        <v>2276</v>
      </c>
      <c r="F56" s="49">
        <f t="shared" ref="F56:G56" si="17">SUM(F54:F55)</f>
        <v>45333</v>
      </c>
      <c r="G56" s="49">
        <f t="shared" si="17"/>
        <v>8</v>
      </c>
      <c r="H56" s="49">
        <f>SUM(H54:H55)</f>
        <v>973</v>
      </c>
      <c r="I56" s="49">
        <f t="shared" ref="I56" si="18">SUM(I54:I55)</f>
        <v>374</v>
      </c>
      <c r="J56" s="49">
        <f>SUM(J54:J55)</f>
        <v>94565</v>
      </c>
      <c r="K56" s="49">
        <f t="shared" ref="K56" si="19">SUM(K54:K55)</f>
        <v>3272</v>
      </c>
      <c r="L56" s="50">
        <f t="shared" ref="L56" si="20">SUM(L54:L55)</f>
        <v>3935140</v>
      </c>
    </row>
    <row r="57" spans="1:12" s="13" customFormat="1" ht="16.5" customHeight="1">
      <c r="A57" s="35"/>
      <c r="B57" s="35"/>
      <c r="C57" s="14"/>
      <c r="D57" s="14"/>
      <c r="E57" s="14"/>
      <c r="F57" s="14"/>
      <c r="G57" s="14"/>
      <c r="H57" s="14"/>
      <c r="I57" s="14"/>
      <c r="J57" s="14"/>
      <c r="K57" s="14"/>
      <c r="L57" s="14"/>
    </row>
  </sheetData>
  <mergeCells count="24">
    <mergeCell ref="A54:A56"/>
    <mergeCell ref="A4:A5"/>
    <mergeCell ref="B4:B5"/>
    <mergeCell ref="C4:D4"/>
    <mergeCell ref="E4:F4"/>
    <mergeCell ref="A21:A23"/>
    <mergeCell ref="A24:A26"/>
    <mergeCell ref="A27:A29"/>
    <mergeCell ref="A30:A32"/>
    <mergeCell ref="A12:A14"/>
    <mergeCell ref="A15:A17"/>
    <mergeCell ref="A18:A20"/>
    <mergeCell ref="A51:A53"/>
    <mergeCell ref="A33:A35"/>
    <mergeCell ref="A36:A38"/>
    <mergeCell ref="A39:A41"/>
    <mergeCell ref="A42:A44"/>
    <mergeCell ref="A45:A47"/>
    <mergeCell ref="A48:A50"/>
    <mergeCell ref="K4:L4"/>
    <mergeCell ref="G4:H4"/>
    <mergeCell ref="I4:J4"/>
    <mergeCell ref="A6:A8"/>
    <mergeCell ref="A9:A11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5"/>
  <sheetViews>
    <sheetView showZeros="0" view="pageBreakPreview" zoomScaleNormal="100" zoomScaleSheetLayoutView="100" workbookViewId="0">
      <selection activeCell="L1" sqref="L1"/>
    </sheetView>
  </sheetViews>
  <sheetFormatPr defaultRowHeight="13.5"/>
  <cols>
    <col min="1" max="1" width="7.375" style="3" customWidth="1"/>
    <col min="2" max="2" width="8.25" style="3" customWidth="1"/>
    <col min="3" max="3" width="6.625" style="3" customWidth="1"/>
    <col min="4" max="4" width="10.5" style="3" bestFit="1" customWidth="1"/>
    <col min="5" max="5" width="6.625" style="3" customWidth="1"/>
    <col min="6" max="6" width="9.375" style="3" bestFit="1" customWidth="1"/>
    <col min="7" max="7" width="6.625" style="3" customWidth="1"/>
    <col min="8" max="8" width="9.375" style="3" bestFit="1" customWidth="1"/>
    <col min="9" max="9" width="6.625" style="3" customWidth="1"/>
    <col min="10" max="10" width="9.375" style="3" bestFit="1" customWidth="1"/>
    <col min="11" max="11" width="6.625" style="3" customWidth="1"/>
    <col min="12" max="12" width="10.5" style="3" bestFit="1" customWidth="1"/>
    <col min="13" max="16384" width="9" style="3"/>
  </cols>
  <sheetData>
    <row r="1" spans="1:12" ht="16.5" customHeight="1">
      <c r="A1" s="6"/>
      <c r="B1" s="6"/>
      <c r="C1" s="7"/>
      <c r="D1" s="7"/>
      <c r="E1" s="7"/>
      <c r="F1" s="7"/>
      <c r="G1" s="7"/>
      <c r="H1" s="7"/>
      <c r="I1" s="7"/>
      <c r="J1" s="7"/>
      <c r="K1" s="7"/>
      <c r="L1" s="4"/>
    </row>
    <row r="2" spans="1:12" ht="16.5" customHeight="1">
      <c r="A2" s="39" t="s">
        <v>8</v>
      </c>
      <c r="B2" s="39"/>
      <c r="C2" s="39"/>
    </row>
    <row r="3" spans="1:12" ht="13.5" customHeight="1" thickBot="1">
      <c r="A3" s="12"/>
      <c r="B3" s="12"/>
      <c r="C3" s="12"/>
      <c r="D3" s="7"/>
      <c r="E3" s="7"/>
      <c r="F3" s="7"/>
      <c r="G3" s="7"/>
      <c r="H3" s="7"/>
      <c r="I3" s="7"/>
      <c r="J3" s="7"/>
      <c r="K3" s="7"/>
      <c r="L3" s="7"/>
    </row>
    <row r="4" spans="1:12" s="13" customFormat="1" ht="18" customHeight="1">
      <c r="A4" s="100" t="s">
        <v>6</v>
      </c>
      <c r="B4" s="97" t="s">
        <v>7</v>
      </c>
      <c r="C4" s="97" t="s">
        <v>59</v>
      </c>
      <c r="D4" s="97"/>
      <c r="E4" s="97" t="s">
        <v>60</v>
      </c>
      <c r="F4" s="97"/>
      <c r="G4" s="97" t="s">
        <v>61</v>
      </c>
      <c r="H4" s="97"/>
      <c r="I4" s="97" t="s">
        <v>62</v>
      </c>
      <c r="J4" s="97"/>
      <c r="K4" s="97" t="s">
        <v>30</v>
      </c>
      <c r="L4" s="98"/>
    </row>
    <row r="5" spans="1:12" s="13" customFormat="1" ht="18" customHeight="1">
      <c r="A5" s="96"/>
      <c r="B5" s="101"/>
      <c r="C5" s="36" t="s">
        <v>4</v>
      </c>
      <c r="D5" s="36" t="s">
        <v>5</v>
      </c>
      <c r="E5" s="36" t="s">
        <v>4</v>
      </c>
      <c r="F5" s="36" t="s">
        <v>5</v>
      </c>
      <c r="G5" s="36" t="s">
        <v>4</v>
      </c>
      <c r="H5" s="36" t="s">
        <v>5</v>
      </c>
      <c r="I5" s="36" t="s">
        <v>4</v>
      </c>
      <c r="J5" s="36" t="s">
        <v>5</v>
      </c>
      <c r="K5" s="36" t="s">
        <v>4</v>
      </c>
      <c r="L5" s="42" t="s">
        <v>5</v>
      </c>
    </row>
    <row r="6" spans="1:12" s="13" customFormat="1" ht="18" customHeight="1">
      <c r="A6" s="96" t="s">
        <v>9</v>
      </c>
      <c r="B6" s="37" t="s">
        <v>80</v>
      </c>
      <c r="C6" s="19">
        <v>16</v>
      </c>
      <c r="D6" s="19">
        <v>199562</v>
      </c>
      <c r="E6" s="23"/>
      <c r="F6" s="23"/>
      <c r="G6" s="19"/>
      <c r="H6" s="19"/>
      <c r="I6" s="23"/>
      <c r="J6" s="23"/>
      <c r="K6" s="23">
        <f>SUM(C6,E6,G6,I6)</f>
        <v>16</v>
      </c>
      <c r="L6" s="43">
        <f>SUM(D6,F6,H6,J6)</f>
        <v>199562</v>
      </c>
    </row>
    <row r="7" spans="1:12" s="13" customFormat="1" ht="18" customHeight="1">
      <c r="A7" s="96"/>
      <c r="B7" s="27" t="s">
        <v>81</v>
      </c>
      <c r="C7" s="21">
        <v>23</v>
      </c>
      <c r="D7" s="21">
        <v>65226</v>
      </c>
      <c r="E7" s="21">
        <v>266</v>
      </c>
      <c r="F7" s="21">
        <v>3742</v>
      </c>
      <c r="G7" s="21"/>
      <c r="H7" s="21"/>
      <c r="I7" s="21">
        <v>19</v>
      </c>
      <c r="J7" s="21">
        <v>3833</v>
      </c>
      <c r="K7" s="21">
        <f>SUM(C7,E7,G7,I7)</f>
        <v>308</v>
      </c>
      <c r="L7" s="44">
        <f>SUM(D7,F7,H7,J7)</f>
        <v>72801</v>
      </c>
    </row>
    <row r="8" spans="1:12" s="13" customFormat="1" ht="18" customHeight="1">
      <c r="A8" s="96"/>
      <c r="B8" s="33" t="s">
        <v>2</v>
      </c>
      <c r="C8" s="28">
        <f t="shared" ref="C8:J8" si="0">SUM(C6:C7)</f>
        <v>39</v>
      </c>
      <c r="D8" s="28">
        <f t="shared" si="0"/>
        <v>264788</v>
      </c>
      <c r="E8" s="28">
        <f t="shared" si="0"/>
        <v>266</v>
      </c>
      <c r="F8" s="28">
        <f t="shared" si="0"/>
        <v>3742</v>
      </c>
      <c r="G8" s="28">
        <f t="shared" si="0"/>
        <v>0</v>
      </c>
      <c r="H8" s="28">
        <f t="shared" si="0"/>
        <v>0</v>
      </c>
      <c r="I8" s="28">
        <f>SUM(I6:I7)</f>
        <v>19</v>
      </c>
      <c r="J8" s="28">
        <f t="shared" si="0"/>
        <v>3833</v>
      </c>
      <c r="K8" s="28">
        <f>SUM(K6:K7)</f>
        <v>324</v>
      </c>
      <c r="L8" s="51">
        <f>SUM(L6:L7)</f>
        <v>272363</v>
      </c>
    </row>
    <row r="9" spans="1:12" s="13" customFormat="1" ht="18" customHeight="1">
      <c r="A9" s="96" t="s">
        <v>10</v>
      </c>
      <c r="B9" s="37" t="s">
        <v>80</v>
      </c>
      <c r="C9" s="19">
        <v>15</v>
      </c>
      <c r="D9" s="19">
        <v>196087</v>
      </c>
      <c r="E9" s="23"/>
      <c r="F9" s="23"/>
      <c r="G9" s="19"/>
      <c r="H9" s="19"/>
      <c r="I9" s="23"/>
      <c r="J9" s="23"/>
      <c r="K9" s="23">
        <f>SUM(C9,E9,G9,I9)</f>
        <v>15</v>
      </c>
      <c r="L9" s="43">
        <f>SUM(D9,F9,H9,J9)</f>
        <v>196087</v>
      </c>
    </row>
    <row r="10" spans="1:12" s="13" customFormat="1" ht="18" customHeight="1">
      <c r="A10" s="96"/>
      <c r="B10" s="27" t="s">
        <v>81</v>
      </c>
      <c r="C10" s="21">
        <v>28</v>
      </c>
      <c r="D10" s="21">
        <v>69890</v>
      </c>
      <c r="E10" s="21">
        <v>80</v>
      </c>
      <c r="F10" s="21">
        <v>1713</v>
      </c>
      <c r="G10" s="21"/>
      <c r="H10" s="21"/>
      <c r="I10" s="21">
        <v>19</v>
      </c>
      <c r="J10" s="21">
        <v>4060</v>
      </c>
      <c r="K10" s="21">
        <f>SUM(C10,E10,G10,I10)</f>
        <v>127</v>
      </c>
      <c r="L10" s="44">
        <f>SUM(D10,F10,H10,J10)</f>
        <v>75663</v>
      </c>
    </row>
    <row r="11" spans="1:12" s="13" customFormat="1" ht="18" customHeight="1">
      <c r="A11" s="96"/>
      <c r="B11" s="33" t="s">
        <v>2</v>
      </c>
      <c r="C11" s="28">
        <f t="shared" ref="C11:J11" si="1">SUM(C9:C10)</f>
        <v>43</v>
      </c>
      <c r="D11" s="28">
        <f t="shared" si="1"/>
        <v>265977</v>
      </c>
      <c r="E11" s="28">
        <f t="shared" si="1"/>
        <v>80</v>
      </c>
      <c r="F11" s="28">
        <f t="shared" si="1"/>
        <v>1713</v>
      </c>
      <c r="G11" s="28">
        <f t="shared" si="1"/>
        <v>0</v>
      </c>
      <c r="H11" s="28">
        <f t="shared" si="1"/>
        <v>0</v>
      </c>
      <c r="I11" s="28">
        <f t="shared" si="1"/>
        <v>19</v>
      </c>
      <c r="J11" s="28">
        <f t="shared" si="1"/>
        <v>4060</v>
      </c>
      <c r="K11" s="28">
        <f>SUM(K9:K10)</f>
        <v>142</v>
      </c>
      <c r="L11" s="51">
        <f>SUM(L9:L10)</f>
        <v>271750</v>
      </c>
    </row>
    <row r="12" spans="1:12" s="13" customFormat="1" ht="18" customHeight="1">
      <c r="A12" s="96" t="s">
        <v>11</v>
      </c>
      <c r="B12" s="37" t="s">
        <v>80</v>
      </c>
      <c r="C12" s="19">
        <v>13</v>
      </c>
      <c r="D12" s="19">
        <v>150606</v>
      </c>
      <c r="E12" s="23"/>
      <c r="F12" s="23"/>
      <c r="G12" s="19"/>
      <c r="H12" s="19"/>
      <c r="I12" s="23"/>
      <c r="J12" s="23"/>
      <c r="K12" s="23">
        <f>SUM(C12,E12,G12,I12)</f>
        <v>13</v>
      </c>
      <c r="L12" s="43">
        <f>SUM(D12,F12,H12,J12)</f>
        <v>150606</v>
      </c>
    </row>
    <row r="13" spans="1:12" s="13" customFormat="1" ht="18" customHeight="1">
      <c r="A13" s="96"/>
      <c r="B13" s="27" t="s">
        <v>81</v>
      </c>
      <c r="C13" s="21">
        <v>27</v>
      </c>
      <c r="D13" s="21">
        <v>59593</v>
      </c>
      <c r="E13" s="21">
        <v>59</v>
      </c>
      <c r="F13" s="21">
        <v>2512</v>
      </c>
      <c r="G13" s="21"/>
      <c r="H13" s="21"/>
      <c r="I13" s="21">
        <v>26</v>
      </c>
      <c r="J13" s="21">
        <v>5304</v>
      </c>
      <c r="K13" s="21">
        <f>SUM(C13,E13,G13,I13)</f>
        <v>112</v>
      </c>
      <c r="L13" s="44">
        <f>SUM(D13,F13,H13,J13)</f>
        <v>67409</v>
      </c>
    </row>
    <row r="14" spans="1:12" s="13" customFormat="1" ht="18" customHeight="1">
      <c r="A14" s="96"/>
      <c r="B14" s="33" t="s">
        <v>2</v>
      </c>
      <c r="C14" s="28">
        <f t="shared" ref="C14:J14" si="2">SUM(C12:C13)</f>
        <v>40</v>
      </c>
      <c r="D14" s="28">
        <f t="shared" si="2"/>
        <v>210199</v>
      </c>
      <c r="E14" s="28">
        <f t="shared" si="2"/>
        <v>59</v>
      </c>
      <c r="F14" s="28">
        <f t="shared" si="2"/>
        <v>2512</v>
      </c>
      <c r="G14" s="28">
        <f t="shared" si="2"/>
        <v>0</v>
      </c>
      <c r="H14" s="28">
        <f t="shared" si="2"/>
        <v>0</v>
      </c>
      <c r="I14" s="28">
        <f t="shared" si="2"/>
        <v>26</v>
      </c>
      <c r="J14" s="28">
        <f t="shared" si="2"/>
        <v>5304</v>
      </c>
      <c r="K14" s="28">
        <f>SUM(K12:K13)</f>
        <v>125</v>
      </c>
      <c r="L14" s="51">
        <f>SUM(L12:L13)</f>
        <v>218015</v>
      </c>
    </row>
    <row r="15" spans="1:12" s="13" customFormat="1" ht="18" customHeight="1">
      <c r="A15" s="96" t="s">
        <v>12</v>
      </c>
      <c r="B15" s="37" t="s">
        <v>80</v>
      </c>
      <c r="C15" s="19">
        <v>18</v>
      </c>
      <c r="D15" s="19">
        <v>249665</v>
      </c>
      <c r="E15" s="23"/>
      <c r="F15" s="23"/>
      <c r="G15" s="19"/>
      <c r="H15" s="19"/>
      <c r="I15" s="23"/>
      <c r="J15" s="23"/>
      <c r="K15" s="23">
        <f>SUM(C15,E15,G15,I15)</f>
        <v>18</v>
      </c>
      <c r="L15" s="43">
        <f>SUM(D15,F15,H15,J15)</f>
        <v>249665</v>
      </c>
    </row>
    <row r="16" spans="1:12" s="13" customFormat="1" ht="18" customHeight="1">
      <c r="A16" s="96"/>
      <c r="B16" s="27" t="s">
        <v>81</v>
      </c>
      <c r="C16" s="21">
        <v>30</v>
      </c>
      <c r="D16" s="21">
        <v>85511</v>
      </c>
      <c r="E16" s="21">
        <v>34</v>
      </c>
      <c r="F16" s="21">
        <v>1548</v>
      </c>
      <c r="G16" s="21">
        <v>1</v>
      </c>
      <c r="H16" s="21">
        <v>169</v>
      </c>
      <c r="I16" s="21">
        <v>28</v>
      </c>
      <c r="J16" s="21">
        <v>4583</v>
      </c>
      <c r="K16" s="21">
        <f>SUM(C16,E16,G16,I16)</f>
        <v>93</v>
      </c>
      <c r="L16" s="44">
        <f>SUM(D16,F16,H16,J16)</f>
        <v>91811</v>
      </c>
    </row>
    <row r="17" spans="1:12" s="13" customFormat="1" ht="18" customHeight="1">
      <c r="A17" s="96"/>
      <c r="B17" s="33" t="s">
        <v>2</v>
      </c>
      <c r="C17" s="28">
        <f t="shared" ref="C17:J17" si="3">SUM(C15:C16)</f>
        <v>48</v>
      </c>
      <c r="D17" s="28">
        <f t="shared" si="3"/>
        <v>335176</v>
      </c>
      <c r="E17" s="28">
        <f t="shared" si="3"/>
        <v>34</v>
      </c>
      <c r="F17" s="28">
        <f t="shared" si="3"/>
        <v>1548</v>
      </c>
      <c r="G17" s="28">
        <f t="shared" si="3"/>
        <v>1</v>
      </c>
      <c r="H17" s="28">
        <f t="shared" si="3"/>
        <v>169</v>
      </c>
      <c r="I17" s="28">
        <f t="shared" si="3"/>
        <v>28</v>
      </c>
      <c r="J17" s="28">
        <f t="shared" si="3"/>
        <v>4583</v>
      </c>
      <c r="K17" s="28">
        <f>SUM(K15:K16)</f>
        <v>111</v>
      </c>
      <c r="L17" s="51">
        <f>SUM(L15:L16)</f>
        <v>341476</v>
      </c>
    </row>
    <row r="18" spans="1:12" s="13" customFormat="1" ht="18" customHeight="1">
      <c r="A18" s="96" t="s">
        <v>13</v>
      </c>
      <c r="B18" s="37" t="s">
        <v>80</v>
      </c>
      <c r="C18" s="19">
        <v>20</v>
      </c>
      <c r="D18" s="19">
        <v>178941</v>
      </c>
      <c r="E18" s="23"/>
      <c r="F18" s="23"/>
      <c r="G18" s="19"/>
      <c r="H18" s="19"/>
      <c r="I18" s="23"/>
      <c r="J18" s="23"/>
      <c r="K18" s="23">
        <f>SUM(C18,E18,G18,I18)</f>
        <v>20</v>
      </c>
      <c r="L18" s="43">
        <f>SUM(D18,F18,H18,J18)</f>
        <v>178941</v>
      </c>
    </row>
    <row r="19" spans="1:12" s="13" customFormat="1" ht="18" customHeight="1">
      <c r="A19" s="96"/>
      <c r="B19" s="27" t="s">
        <v>81</v>
      </c>
      <c r="C19" s="21">
        <v>36</v>
      </c>
      <c r="D19" s="21">
        <v>80308</v>
      </c>
      <c r="E19" s="21">
        <v>100</v>
      </c>
      <c r="F19" s="21">
        <v>3443</v>
      </c>
      <c r="G19" s="21">
        <v>1</v>
      </c>
      <c r="H19" s="21">
        <v>19</v>
      </c>
      <c r="I19" s="21">
        <v>34</v>
      </c>
      <c r="J19" s="21">
        <v>7529</v>
      </c>
      <c r="K19" s="21">
        <f>SUM(C19,E19,G19,I19)</f>
        <v>171</v>
      </c>
      <c r="L19" s="44">
        <f>SUM(D19,F19,H19,J19)</f>
        <v>91299</v>
      </c>
    </row>
    <row r="20" spans="1:12" s="13" customFormat="1" ht="18" customHeight="1">
      <c r="A20" s="96"/>
      <c r="B20" s="33" t="s">
        <v>2</v>
      </c>
      <c r="C20" s="28">
        <f t="shared" ref="C20:J20" si="4">SUM(C18:C19)</f>
        <v>56</v>
      </c>
      <c r="D20" s="28">
        <f t="shared" si="4"/>
        <v>259249</v>
      </c>
      <c r="E20" s="28">
        <f t="shared" si="4"/>
        <v>100</v>
      </c>
      <c r="F20" s="28">
        <f t="shared" si="4"/>
        <v>3443</v>
      </c>
      <c r="G20" s="28">
        <f t="shared" si="4"/>
        <v>1</v>
      </c>
      <c r="H20" s="28">
        <f t="shared" si="4"/>
        <v>19</v>
      </c>
      <c r="I20" s="28">
        <f t="shared" si="4"/>
        <v>34</v>
      </c>
      <c r="J20" s="28">
        <f t="shared" si="4"/>
        <v>7529</v>
      </c>
      <c r="K20" s="28">
        <f>SUM(K18:K19)</f>
        <v>191</v>
      </c>
      <c r="L20" s="51">
        <f>SUM(L18:L19)</f>
        <v>270240</v>
      </c>
    </row>
    <row r="21" spans="1:12" s="13" customFormat="1" ht="18" customHeight="1">
      <c r="A21" s="96" t="s">
        <v>14</v>
      </c>
      <c r="B21" s="37" t="s">
        <v>80</v>
      </c>
      <c r="C21" s="19">
        <v>24</v>
      </c>
      <c r="D21" s="19">
        <v>283173</v>
      </c>
      <c r="E21" s="23"/>
      <c r="F21" s="23"/>
      <c r="G21" s="19"/>
      <c r="H21" s="19"/>
      <c r="I21" s="23"/>
      <c r="J21" s="23"/>
      <c r="K21" s="23">
        <f>SUM(C21,E21,G21,I21)</f>
        <v>24</v>
      </c>
      <c r="L21" s="43">
        <f>SUM(D21,F21,H21,J21)</f>
        <v>283173</v>
      </c>
    </row>
    <row r="22" spans="1:12" s="13" customFormat="1" ht="18" customHeight="1">
      <c r="A22" s="96"/>
      <c r="B22" s="27" t="s">
        <v>81</v>
      </c>
      <c r="C22" s="21">
        <v>45</v>
      </c>
      <c r="D22" s="21">
        <v>86414</v>
      </c>
      <c r="E22" s="21">
        <v>404</v>
      </c>
      <c r="F22" s="21">
        <v>6607</v>
      </c>
      <c r="G22" s="21">
        <v>2</v>
      </c>
      <c r="H22" s="21">
        <v>188</v>
      </c>
      <c r="I22" s="21">
        <v>40</v>
      </c>
      <c r="J22" s="21">
        <v>11107</v>
      </c>
      <c r="K22" s="21">
        <f>SUM(C22,E22,G22,I22)</f>
        <v>491</v>
      </c>
      <c r="L22" s="44">
        <f>SUM(D22,F22,H22,J22)</f>
        <v>104316</v>
      </c>
    </row>
    <row r="23" spans="1:12" s="13" customFormat="1" ht="18" customHeight="1">
      <c r="A23" s="96"/>
      <c r="B23" s="33" t="s">
        <v>2</v>
      </c>
      <c r="C23" s="28">
        <f t="shared" ref="C23:J23" si="5">SUM(C21:C22)</f>
        <v>69</v>
      </c>
      <c r="D23" s="28">
        <f t="shared" si="5"/>
        <v>369587</v>
      </c>
      <c r="E23" s="28">
        <f t="shared" si="5"/>
        <v>404</v>
      </c>
      <c r="F23" s="28">
        <f t="shared" si="5"/>
        <v>6607</v>
      </c>
      <c r="G23" s="28">
        <f t="shared" si="5"/>
        <v>2</v>
      </c>
      <c r="H23" s="28">
        <f t="shared" si="5"/>
        <v>188</v>
      </c>
      <c r="I23" s="28">
        <f t="shared" si="5"/>
        <v>40</v>
      </c>
      <c r="J23" s="28">
        <f t="shared" si="5"/>
        <v>11107</v>
      </c>
      <c r="K23" s="28">
        <f>SUM(K21:K22)</f>
        <v>515</v>
      </c>
      <c r="L23" s="51">
        <f>SUM(L21:L22)</f>
        <v>387489</v>
      </c>
    </row>
    <row r="24" spans="1:12" s="13" customFormat="1" ht="18" customHeight="1">
      <c r="A24" s="96" t="s">
        <v>64</v>
      </c>
      <c r="B24" s="37" t="s">
        <v>80</v>
      </c>
      <c r="C24" s="19">
        <v>24</v>
      </c>
      <c r="D24" s="19">
        <v>277452</v>
      </c>
      <c r="E24" s="23"/>
      <c r="F24" s="23"/>
      <c r="G24" s="19"/>
      <c r="H24" s="19"/>
      <c r="I24" s="23"/>
      <c r="J24" s="23"/>
      <c r="K24" s="23">
        <f>SUM(C24,E24,G24,I24)</f>
        <v>24</v>
      </c>
      <c r="L24" s="43">
        <f>SUM(D24,F24,H24,J24)</f>
        <v>277452</v>
      </c>
    </row>
    <row r="25" spans="1:12" s="13" customFormat="1" ht="18" customHeight="1">
      <c r="A25" s="96"/>
      <c r="B25" s="27" t="s">
        <v>81</v>
      </c>
      <c r="C25" s="21">
        <v>34</v>
      </c>
      <c r="D25" s="21">
        <v>78727</v>
      </c>
      <c r="E25" s="21">
        <v>383</v>
      </c>
      <c r="F25" s="21">
        <v>5977</v>
      </c>
      <c r="G25" s="21">
        <v>1</v>
      </c>
      <c r="H25" s="21">
        <v>19</v>
      </c>
      <c r="I25" s="21">
        <v>45</v>
      </c>
      <c r="J25" s="21">
        <v>14844</v>
      </c>
      <c r="K25" s="21">
        <f>SUM(C25,E25,G25,I25)</f>
        <v>463</v>
      </c>
      <c r="L25" s="44">
        <f>SUM(D25,F25,H25,J25)</f>
        <v>99567</v>
      </c>
    </row>
    <row r="26" spans="1:12" s="13" customFormat="1" ht="18" customHeight="1">
      <c r="A26" s="96"/>
      <c r="B26" s="33" t="s">
        <v>2</v>
      </c>
      <c r="C26" s="28">
        <f t="shared" ref="C26:J26" si="6">SUM(C24:C25)</f>
        <v>58</v>
      </c>
      <c r="D26" s="28">
        <f t="shared" si="6"/>
        <v>356179</v>
      </c>
      <c r="E26" s="28">
        <f t="shared" si="6"/>
        <v>383</v>
      </c>
      <c r="F26" s="28">
        <f t="shared" si="6"/>
        <v>5977</v>
      </c>
      <c r="G26" s="28">
        <f t="shared" si="6"/>
        <v>1</v>
      </c>
      <c r="H26" s="28">
        <f t="shared" si="6"/>
        <v>19</v>
      </c>
      <c r="I26" s="28">
        <f t="shared" si="6"/>
        <v>45</v>
      </c>
      <c r="J26" s="28">
        <f t="shared" si="6"/>
        <v>14844</v>
      </c>
      <c r="K26" s="28">
        <f>SUM(K24:K25)</f>
        <v>487</v>
      </c>
      <c r="L26" s="51">
        <f>SUM(L24:L25)</f>
        <v>377019</v>
      </c>
    </row>
    <row r="27" spans="1:12" s="13" customFormat="1" ht="18" customHeight="1">
      <c r="A27" s="96" t="s">
        <v>16</v>
      </c>
      <c r="B27" s="37" t="s">
        <v>80</v>
      </c>
      <c r="C27" s="19">
        <v>20</v>
      </c>
      <c r="D27" s="19">
        <v>223220</v>
      </c>
      <c r="E27" s="23"/>
      <c r="F27" s="23"/>
      <c r="G27" s="19"/>
      <c r="H27" s="19"/>
      <c r="I27" s="23"/>
      <c r="J27" s="23"/>
      <c r="K27" s="23">
        <f>SUM(C27,E27,G27,I27)</f>
        <v>20</v>
      </c>
      <c r="L27" s="43">
        <f>SUM(D27,F27,H27,J27)</f>
        <v>223220</v>
      </c>
    </row>
    <row r="28" spans="1:12" s="13" customFormat="1" ht="18" customHeight="1">
      <c r="A28" s="96"/>
      <c r="B28" s="27" t="s">
        <v>81</v>
      </c>
      <c r="C28" s="21">
        <v>33</v>
      </c>
      <c r="D28" s="21">
        <v>73559</v>
      </c>
      <c r="E28" s="21">
        <v>266</v>
      </c>
      <c r="F28" s="21">
        <v>4793</v>
      </c>
      <c r="G28" s="21"/>
      <c r="H28" s="21"/>
      <c r="I28" s="21">
        <v>49</v>
      </c>
      <c r="J28" s="21">
        <v>16538</v>
      </c>
      <c r="K28" s="21">
        <f>SUM(C28,E28,G28,I28)</f>
        <v>348</v>
      </c>
      <c r="L28" s="44">
        <f>SUM(D28,F28,H28,J28)</f>
        <v>94890</v>
      </c>
    </row>
    <row r="29" spans="1:12" s="13" customFormat="1" ht="18" customHeight="1">
      <c r="A29" s="96"/>
      <c r="B29" s="33" t="s">
        <v>2</v>
      </c>
      <c r="C29" s="28">
        <f t="shared" ref="C29:J29" si="7">SUM(C27:C28)</f>
        <v>53</v>
      </c>
      <c r="D29" s="28">
        <f t="shared" si="7"/>
        <v>296779</v>
      </c>
      <c r="E29" s="28">
        <f t="shared" si="7"/>
        <v>266</v>
      </c>
      <c r="F29" s="28">
        <f t="shared" si="7"/>
        <v>4793</v>
      </c>
      <c r="G29" s="28">
        <f t="shared" si="7"/>
        <v>0</v>
      </c>
      <c r="H29" s="28">
        <f t="shared" si="7"/>
        <v>0</v>
      </c>
      <c r="I29" s="28">
        <f t="shared" si="7"/>
        <v>49</v>
      </c>
      <c r="J29" s="28">
        <f t="shared" si="7"/>
        <v>16538</v>
      </c>
      <c r="K29" s="28">
        <f>SUM(K27:K28)</f>
        <v>368</v>
      </c>
      <c r="L29" s="51">
        <f>SUM(L27:L28)</f>
        <v>318110</v>
      </c>
    </row>
    <row r="30" spans="1:12" s="13" customFormat="1" ht="18" customHeight="1">
      <c r="A30" s="96" t="s">
        <v>17</v>
      </c>
      <c r="B30" s="37" t="s">
        <v>80</v>
      </c>
      <c r="C30" s="19">
        <v>19</v>
      </c>
      <c r="D30" s="19">
        <v>283742</v>
      </c>
      <c r="E30" s="23"/>
      <c r="F30" s="23"/>
      <c r="G30" s="19"/>
      <c r="H30" s="19"/>
      <c r="I30" s="23"/>
      <c r="J30" s="23"/>
      <c r="K30" s="23">
        <f>SUM(C30,E30,G30,I30)</f>
        <v>19</v>
      </c>
      <c r="L30" s="43">
        <f>SUM(D30,F30,H30,J30)</f>
        <v>283742</v>
      </c>
    </row>
    <row r="31" spans="1:12" s="13" customFormat="1" ht="18" customHeight="1">
      <c r="A31" s="96"/>
      <c r="B31" s="27" t="s">
        <v>81</v>
      </c>
      <c r="C31" s="21">
        <v>30</v>
      </c>
      <c r="D31" s="21">
        <v>80558</v>
      </c>
      <c r="E31" s="21">
        <v>150</v>
      </c>
      <c r="F31" s="21">
        <v>3892</v>
      </c>
      <c r="G31" s="21">
        <v>1</v>
      </c>
      <c r="H31" s="21">
        <v>19</v>
      </c>
      <c r="I31" s="21">
        <v>40</v>
      </c>
      <c r="J31" s="21">
        <v>13106</v>
      </c>
      <c r="K31" s="21">
        <f>SUM(C31,E31,G31,I31)</f>
        <v>221</v>
      </c>
      <c r="L31" s="44">
        <f>SUM(D31,F31,H31,J31)</f>
        <v>97575</v>
      </c>
    </row>
    <row r="32" spans="1:12" s="13" customFormat="1" ht="18" customHeight="1">
      <c r="A32" s="96"/>
      <c r="B32" s="33" t="s">
        <v>2</v>
      </c>
      <c r="C32" s="28">
        <f t="shared" ref="C32:J32" si="8">SUM(C30:C31)</f>
        <v>49</v>
      </c>
      <c r="D32" s="28">
        <f t="shared" si="8"/>
        <v>364300</v>
      </c>
      <c r="E32" s="28">
        <f t="shared" si="8"/>
        <v>150</v>
      </c>
      <c r="F32" s="28">
        <f t="shared" si="8"/>
        <v>3892</v>
      </c>
      <c r="G32" s="28">
        <f t="shared" si="8"/>
        <v>1</v>
      </c>
      <c r="H32" s="28">
        <f t="shared" si="8"/>
        <v>19</v>
      </c>
      <c r="I32" s="28">
        <f t="shared" si="8"/>
        <v>40</v>
      </c>
      <c r="J32" s="28">
        <f t="shared" si="8"/>
        <v>13106</v>
      </c>
      <c r="K32" s="28">
        <f>SUM(K30:K31)</f>
        <v>240</v>
      </c>
      <c r="L32" s="51">
        <f>SUM(L30:L31)</f>
        <v>381317</v>
      </c>
    </row>
    <row r="33" spans="1:12" s="13" customFormat="1" ht="18" customHeight="1">
      <c r="A33" s="96" t="s">
        <v>65</v>
      </c>
      <c r="B33" s="37" t="s">
        <v>80</v>
      </c>
      <c r="C33" s="19">
        <v>25</v>
      </c>
      <c r="D33" s="19">
        <v>283398</v>
      </c>
      <c r="E33" s="23"/>
      <c r="F33" s="23"/>
      <c r="G33" s="19"/>
      <c r="H33" s="19"/>
      <c r="I33" s="23"/>
      <c r="J33" s="23"/>
      <c r="K33" s="23">
        <f>SUM(C33,E33,G33,I33)</f>
        <v>25</v>
      </c>
      <c r="L33" s="43">
        <f>SUM(D33,F33,H33,J33)</f>
        <v>283398</v>
      </c>
    </row>
    <row r="34" spans="1:12" s="13" customFormat="1" ht="18" customHeight="1">
      <c r="A34" s="96"/>
      <c r="B34" s="27" t="s">
        <v>81</v>
      </c>
      <c r="C34" s="21">
        <v>31</v>
      </c>
      <c r="D34" s="21">
        <v>91340</v>
      </c>
      <c r="E34" s="21">
        <v>232</v>
      </c>
      <c r="F34" s="21">
        <v>5936</v>
      </c>
      <c r="G34" s="21">
        <v>1</v>
      </c>
      <c r="H34" s="21">
        <v>169</v>
      </c>
      <c r="I34" s="21">
        <v>36</v>
      </c>
      <c r="J34" s="21">
        <v>9096</v>
      </c>
      <c r="K34" s="21">
        <f>SUM(C34,E34,G34,I34)</f>
        <v>300</v>
      </c>
      <c r="L34" s="44">
        <f>SUM(D34,F34,H34,J34)</f>
        <v>106541</v>
      </c>
    </row>
    <row r="35" spans="1:12" s="13" customFormat="1" ht="18" customHeight="1">
      <c r="A35" s="96"/>
      <c r="B35" s="33" t="s">
        <v>2</v>
      </c>
      <c r="C35" s="28">
        <f t="shared" ref="C35:J35" si="9">SUM(C33:C34)</f>
        <v>56</v>
      </c>
      <c r="D35" s="28">
        <f t="shared" si="9"/>
        <v>374738</v>
      </c>
      <c r="E35" s="28">
        <f t="shared" si="9"/>
        <v>232</v>
      </c>
      <c r="F35" s="28">
        <f t="shared" si="9"/>
        <v>5936</v>
      </c>
      <c r="G35" s="28">
        <f t="shared" si="9"/>
        <v>1</v>
      </c>
      <c r="H35" s="28">
        <f t="shared" si="9"/>
        <v>169</v>
      </c>
      <c r="I35" s="28">
        <f t="shared" si="9"/>
        <v>36</v>
      </c>
      <c r="J35" s="28">
        <f t="shared" si="9"/>
        <v>9096</v>
      </c>
      <c r="K35" s="28">
        <f>SUM(K33:K34)</f>
        <v>325</v>
      </c>
      <c r="L35" s="51">
        <f>SUM(L33:L34)</f>
        <v>389939</v>
      </c>
    </row>
    <row r="36" spans="1:12" s="13" customFormat="1" ht="18" customHeight="1">
      <c r="A36" s="96" t="s">
        <v>53</v>
      </c>
      <c r="B36" s="37" t="s">
        <v>80</v>
      </c>
      <c r="C36" s="19">
        <v>17</v>
      </c>
      <c r="D36" s="19">
        <v>212114</v>
      </c>
      <c r="E36" s="23"/>
      <c r="F36" s="23"/>
      <c r="G36" s="19"/>
      <c r="H36" s="19"/>
      <c r="I36" s="23"/>
      <c r="J36" s="23"/>
      <c r="K36" s="23">
        <f>SUM(C36,E36,G36,I36)</f>
        <v>17</v>
      </c>
      <c r="L36" s="43">
        <f>SUM(D36,F36,H36,J36)</f>
        <v>212114</v>
      </c>
    </row>
    <row r="37" spans="1:12" s="13" customFormat="1" ht="18" customHeight="1">
      <c r="A37" s="96"/>
      <c r="B37" s="27" t="s">
        <v>81</v>
      </c>
      <c r="C37" s="21">
        <v>36</v>
      </c>
      <c r="D37" s="21">
        <v>94679</v>
      </c>
      <c r="E37" s="21">
        <v>169</v>
      </c>
      <c r="F37" s="21">
        <v>3219</v>
      </c>
      <c r="G37" s="21">
        <v>1</v>
      </c>
      <c r="H37" s="21">
        <v>390</v>
      </c>
      <c r="I37" s="21">
        <v>19</v>
      </c>
      <c r="J37" s="21">
        <v>3800</v>
      </c>
      <c r="K37" s="21">
        <f>SUM(C37,E37,G37,I37)</f>
        <v>225</v>
      </c>
      <c r="L37" s="44">
        <f>SUM(D37,F37,H37,J37)</f>
        <v>102088</v>
      </c>
    </row>
    <row r="38" spans="1:12" s="13" customFormat="1" ht="18" customHeight="1">
      <c r="A38" s="96"/>
      <c r="B38" s="33" t="s">
        <v>2</v>
      </c>
      <c r="C38" s="28">
        <f t="shared" ref="C38:J38" si="10">SUM(C36:C37)</f>
        <v>53</v>
      </c>
      <c r="D38" s="28">
        <f t="shared" si="10"/>
        <v>306793</v>
      </c>
      <c r="E38" s="28">
        <f t="shared" si="10"/>
        <v>169</v>
      </c>
      <c r="F38" s="28">
        <f t="shared" si="10"/>
        <v>3219</v>
      </c>
      <c r="G38" s="28">
        <f t="shared" si="10"/>
        <v>1</v>
      </c>
      <c r="H38" s="28">
        <f t="shared" si="10"/>
        <v>390</v>
      </c>
      <c r="I38" s="28">
        <f t="shared" si="10"/>
        <v>19</v>
      </c>
      <c r="J38" s="28">
        <f t="shared" si="10"/>
        <v>3800</v>
      </c>
      <c r="K38" s="28">
        <f>SUM(K36:K37)</f>
        <v>242</v>
      </c>
      <c r="L38" s="51">
        <f>SUM(L36:L37)</f>
        <v>314202</v>
      </c>
    </row>
    <row r="39" spans="1:12" s="13" customFormat="1" ht="18" customHeight="1">
      <c r="A39" s="96" t="s">
        <v>54</v>
      </c>
      <c r="B39" s="37" t="s">
        <v>80</v>
      </c>
      <c r="C39" s="19">
        <v>20</v>
      </c>
      <c r="D39" s="19">
        <v>301961</v>
      </c>
      <c r="E39" s="23"/>
      <c r="F39" s="23"/>
      <c r="G39" s="19"/>
      <c r="H39" s="19"/>
      <c r="I39" s="23"/>
      <c r="J39" s="23"/>
      <c r="K39" s="23">
        <f>SUM(C39,E39,G39,I39)</f>
        <v>20</v>
      </c>
      <c r="L39" s="43">
        <f>SUM(D39,F39,H39,J39)</f>
        <v>301961</v>
      </c>
    </row>
    <row r="40" spans="1:12" s="13" customFormat="1" ht="18" customHeight="1">
      <c r="A40" s="96"/>
      <c r="B40" s="27" t="s">
        <v>81</v>
      </c>
      <c r="C40" s="21">
        <v>30</v>
      </c>
      <c r="D40" s="21">
        <v>88543</v>
      </c>
      <c r="E40" s="21">
        <v>133</v>
      </c>
      <c r="F40" s="21">
        <v>1951</v>
      </c>
      <c r="G40" s="21"/>
      <c r="H40" s="21"/>
      <c r="I40" s="21">
        <v>19</v>
      </c>
      <c r="J40" s="21">
        <v>765</v>
      </c>
      <c r="K40" s="21">
        <f>SUM(C40,E40,G40,I40)</f>
        <v>182</v>
      </c>
      <c r="L40" s="44">
        <f>SUM(D40,F40,H40,J40)</f>
        <v>91259</v>
      </c>
    </row>
    <row r="41" spans="1:12" s="13" customFormat="1" ht="18" customHeight="1" thickBot="1">
      <c r="A41" s="103"/>
      <c r="B41" s="34" t="s">
        <v>2</v>
      </c>
      <c r="C41" s="20">
        <f t="shared" ref="C41:J41" si="11">SUM(C39:C40)</f>
        <v>50</v>
      </c>
      <c r="D41" s="20">
        <f t="shared" si="11"/>
        <v>390504</v>
      </c>
      <c r="E41" s="20">
        <f t="shared" si="11"/>
        <v>133</v>
      </c>
      <c r="F41" s="20">
        <f t="shared" si="11"/>
        <v>1951</v>
      </c>
      <c r="G41" s="20">
        <f t="shared" si="11"/>
        <v>0</v>
      </c>
      <c r="H41" s="20">
        <f t="shared" si="11"/>
        <v>0</v>
      </c>
      <c r="I41" s="20">
        <f t="shared" si="11"/>
        <v>19</v>
      </c>
      <c r="J41" s="20">
        <f t="shared" si="11"/>
        <v>765</v>
      </c>
      <c r="K41" s="20">
        <f>SUM(K39:K40)</f>
        <v>202</v>
      </c>
      <c r="L41" s="55">
        <f>SUM(L39:L40)</f>
        <v>393220</v>
      </c>
    </row>
    <row r="42" spans="1:12" s="13" customFormat="1" ht="18" customHeight="1" thickTop="1">
      <c r="A42" s="102" t="s">
        <v>2</v>
      </c>
      <c r="B42" s="56" t="s">
        <v>80</v>
      </c>
      <c r="C42" s="57">
        <f>SUM(C6,C9,C12,C15,C18,C21,C24,C27,C30,C33,C36,C39)</f>
        <v>231</v>
      </c>
      <c r="D42" s="57">
        <f t="shared" ref="D42:J42" si="12">SUM(D6,D9,D12,D15,D18,D21,D24,D27,D30,D33,D36,D39)</f>
        <v>2839921</v>
      </c>
      <c r="E42" s="57">
        <f t="shared" si="12"/>
        <v>0</v>
      </c>
      <c r="F42" s="57">
        <f t="shared" si="12"/>
        <v>0</v>
      </c>
      <c r="G42" s="57">
        <f t="shared" si="12"/>
        <v>0</v>
      </c>
      <c r="H42" s="57">
        <f t="shared" si="12"/>
        <v>0</v>
      </c>
      <c r="I42" s="57">
        <f t="shared" si="12"/>
        <v>0</v>
      </c>
      <c r="J42" s="57">
        <f t="shared" si="12"/>
        <v>0</v>
      </c>
      <c r="K42" s="57">
        <f>SUM(C42,E42,G42,I42)</f>
        <v>231</v>
      </c>
      <c r="L42" s="58">
        <f>SUM(D42,F42,H42,J42)</f>
        <v>2839921</v>
      </c>
    </row>
    <row r="43" spans="1:12" s="13" customFormat="1" ht="18" customHeight="1">
      <c r="A43" s="96"/>
      <c r="B43" s="27" t="s">
        <v>81</v>
      </c>
      <c r="C43" s="21">
        <f t="shared" ref="C43:J43" si="13">SUM(C7,C10,C13,C16,C19,C22,C25,C28,C31,C34,C37,C40)</f>
        <v>383</v>
      </c>
      <c r="D43" s="21">
        <f>SUM(D7,D10,D13,D16,D19,D22,D25,D28,D31,D34,D37,D40)</f>
        <v>954348</v>
      </c>
      <c r="E43" s="21">
        <f t="shared" si="13"/>
        <v>2276</v>
      </c>
      <c r="F43" s="21">
        <f t="shared" si="13"/>
        <v>45333</v>
      </c>
      <c r="G43" s="21">
        <f t="shared" si="13"/>
        <v>8</v>
      </c>
      <c r="H43" s="21">
        <f t="shared" si="13"/>
        <v>973</v>
      </c>
      <c r="I43" s="21">
        <f t="shared" si="13"/>
        <v>374</v>
      </c>
      <c r="J43" s="21">
        <f t="shared" si="13"/>
        <v>94565</v>
      </c>
      <c r="K43" s="21">
        <f>SUM(C43,E43,G43,I43)</f>
        <v>3041</v>
      </c>
      <c r="L43" s="44">
        <f>SUM(D43,F43,H43,J43)</f>
        <v>1095219</v>
      </c>
    </row>
    <row r="44" spans="1:12" s="13" customFormat="1" ht="18" customHeight="1" thickBot="1">
      <c r="A44" s="99"/>
      <c r="B44" s="52" t="s">
        <v>2</v>
      </c>
      <c r="C44" s="53">
        <f t="shared" ref="C44:J44" si="14">SUM(C42:C43)</f>
        <v>614</v>
      </c>
      <c r="D44" s="53">
        <f>SUM(D42:D43)</f>
        <v>3794269</v>
      </c>
      <c r="E44" s="53">
        <f t="shared" si="14"/>
        <v>2276</v>
      </c>
      <c r="F44" s="53">
        <f t="shared" si="14"/>
        <v>45333</v>
      </c>
      <c r="G44" s="53">
        <f t="shared" si="14"/>
        <v>8</v>
      </c>
      <c r="H44" s="53">
        <f t="shared" si="14"/>
        <v>973</v>
      </c>
      <c r="I44" s="53">
        <f t="shared" si="14"/>
        <v>374</v>
      </c>
      <c r="J44" s="53">
        <f t="shared" si="14"/>
        <v>94565</v>
      </c>
      <c r="K44" s="53">
        <f>SUM(K42:K43)</f>
        <v>3272</v>
      </c>
      <c r="L44" s="54">
        <f>SUM(L42:L43)</f>
        <v>3935140</v>
      </c>
    </row>
    <row r="45" spans="1:12" ht="18" customHeight="1"/>
  </sheetData>
  <mergeCells count="20">
    <mergeCell ref="G4:H4"/>
    <mergeCell ref="I4:J4"/>
    <mergeCell ref="K4:L4"/>
    <mergeCell ref="A6:A8"/>
    <mergeCell ref="A9:A11"/>
    <mergeCell ref="A21:A23"/>
    <mergeCell ref="A4:A5"/>
    <mergeCell ref="B4:B5"/>
    <mergeCell ref="C4:D4"/>
    <mergeCell ref="E4:F4"/>
    <mergeCell ref="A12:A14"/>
    <mergeCell ref="A15:A17"/>
    <mergeCell ref="A18:A20"/>
    <mergeCell ref="A42:A44"/>
    <mergeCell ref="A24:A26"/>
    <mergeCell ref="A27:A29"/>
    <mergeCell ref="A30:A32"/>
    <mergeCell ref="A33:A35"/>
    <mergeCell ref="A36:A38"/>
    <mergeCell ref="A39:A41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32"/>
  <sheetViews>
    <sheetView showZeros="0" view="pageBreakPreview" zoomScaleNormal="100" zoomScaleSheetLayoutView="100" workbookViewId="0">
      <selection activeCell="J2" sqref="J2"/>
    </sheetView>
  </sheetViews>
  <sheetFormatPr defaultRowHeight="13.5"/>
  <cols>
    <col min="1" max="1" width="7.375" style="3" customWidth="1"/>
    <col min="2" max="2" width="8.25" style="3" customWidth="1"/>
    <col min="3" max="10" width="11.125" style="3" customWidth="1"/>
    <col min="11" max="16384" width="9" style="3"/>
  </cols>
  <sheetData>
    <row r="1" spans="1:10" ht="16.5" customHeight="1"/>
    <row r="2" spans="1:10" ht="21" customHeight="1">
      <c r="A2" s="59" t="s">
        <v>104</v>
      </c>
      <c r="J2" s="4"/>
    </row>
    <row r="3" spans="1:10" ht="13.5" customHeight="1" thickBot="1">
      <c r="A3" s="12"/>
      <c r="B3" s="12"/>
      <c r="C3" s="12"/>
      <c r="D3" s="12"/>
      <c r="E3" s="5"/>
      <c r="F3" s="5"/>
      <c r="G3" s="5"/>
      <c r="H3" s="5"/>
      <c r="I3" s="5"/>
      <c r="J3" s="5"/>
    </row>
    <row r="4" spans="1:10" s="13" customFormat="1" ht="21" customHeight="1">
      <c r="A4" s="108" t="s">
        <v>63</v>
      </c>
      <c r="B4" s="109"/>
      <c r="C4" s="112" t="s">
        <v>47</v>
      </c>
      <c r="D4" s="113" t="s">
        <v>35</v>
      </c>
      <c r="E4" s="60" t="s">
        <v>18</v>
      </c>
      <c r="F4" s="60" t="s">
        <v>19</v>
      </c>
      <c r="G4" s="60" t="s">
        <v>21</v>
      </c>
      <c r="H4" s="60" t="s">
        <v>26</v>
      </c>
      <c r="I4" s="60" t="s">
        <v>83</v>
      </c>
      <c r="J4" s="61" t="s">
        <v>82</v>
      </c>
    </row>
    <row r="5" spans="1:10" s="13" customFormat="1" ht="21" customHeight="1">
      <c r="A5" s="110"/>
      <c r="B5" s="111"/>
      <c r="C5" s="95"/>
      <c r="D5" s="114"/>
      <c r="E5" s="62" t="s">
        <v>36</v>
      </c>
      <c r="F5" s="62" t="s">
        <v>20</v>
      </c>
      <c r="G5" s="62" t="s">
        <v>22</v>
      </c>
      <c r="H5" s="62" t="s">
        <v>23</v>
      </c>
      <c r="I5" s="62" t="s">
        <v>24</v>
      </c>
      <c r="J5" s="63" t="s">
        <v>25</v>
      </c>
    </row>
    <row r="6" spans="1:10" s="13" customFormat="1" ht="29.25" customHeight="1">
      <c r="A6" s="103" t="s">
        <v>9</v>
      </c>
      <c r="B6" s="25" t="s">
        <v>84</v>
      </c>
      <c r="C6" s="26">
        <f>SUM(D6:J6)</f>
        <v>324</v>
      </c>
      <c r="D6" s="26">
        <v>2</v>
      </c>
      <c r="E6" s="26">
        <v>1</v>
      </c>
      <c r="F6" s="26">
        <v>7</v>
      </c>
      <c r="G6" s="26">
        <v>14</v>
      </c>
      <c r="H6" s="26">
        <v>7</v>
      </c>
      <c r="I6" s="26">
        <v>3</v>
      </c>
      <c r="J6" s="64">
        <v>290</v>
      </c>
    </row>
    <row r="7" spans="1:10" s="13" customFormat="1" ht="29.25" customHeight="1">
      <c r="A7" s="104"/>
      <c r="B7" s="30" t="s">
        <v>5</v>
      </c>
      <c r="C7" s="22">
        <f>SUM(D7:J7)</f>
        <v>272363</v>
      </c>
      <c r="D7" s="22">
        <v>100648</v>
      </c>
      <c r="E7" s="22">
        <v>19819</v>
      </c>
      <c r="F7" s="22">
        <v>63520</v>
      </c>
      <c r="G7" s="22">
        <v>60557</v>
      </c>
      <c r="H7" s="22">
        <v>15008</v>
      </c>
      <c r="I7" s="22">
        <v>2746</v>
      </c>
      <c r="J7" s="45">
        <v>10065</v>
      </c>
    </row>
    <row r="8" spans="1:10" s="13" customFormat="1" ht="29.25" customHeight="1">
      <c r="A8" s="103" t="s">
        <v>10</v>
      </c>
      <c r="B8" s="25" t="s">
        <v>84</v>
      </c>
      <c r="C8" s="26">
        <f t="shared" ref="C8:C29" si="0">SUM(D8:J8)</f>
        <v>142</v>
      </c>
      <c r="D8" s="26">
        <v>2</v>
      </c>
      <c r="E8" s="26">
        <v>0</v>
      </c>
      <c r="F8" s="26">
        <v>10</v>
      </c>
      <c r="G8" s="26">
        <v>14</v>
      </c>
      <c r="H8" s="26">
        <v>3</v>
      </c>
      <c r="I8" s="26">
        <v>5</v>
      </c>
      <c r="J8" s="64">
        <v>108</v>
      </c>
    </row>
    <row r="9" spans="1:10" s="13" customFormat="1" ht="29.25" customHeight="1">
      <c r="A9" s="104"/>
      <c r="B9" s="30" t="s">
        <v>5</v>
      </c>
      <c r="C9" s="22">
        <f t="shared" si="0"/>
        <v>271750</v>
      </c>
      <c r="D9" s="22">
        <v>97750</v>
      </c>
      <c r="E9" s="22">
        <v>0</v>
      </c>
      <c r="F9" s="22">
        <v>92185</v>
      </c>
      <c r="G9" s="22">
        <v>59883</v>
      </c>
      <c r="H9" s="22">
        <v>7181</v>
      </c>
      <c r="I9" s="22">
        <v>4492</v>
      </c>
      <c r="J9" s="45">
        <v>10259</v>
      </c>
    </row>
    <row r="10" spans="1:10" s="13" customFormat="1" ht="29.25" customHeight="1">
      <c r="A10" s="103" t="s">
        <v>11</v>
      </c>
      <c r="B10" s="25" t="s">
        <v>84</v>
      </c>
      <c r="C10" s="26">
        <f t="shared" si="0"/>
        <v>125</v>
      </c>
      <c r="D10" s="26">
        <v>1</v>
      </c>
      <c r="E10" s="26">
        <v>1</v>
      </c>
      <c r="F10" s="26">
        <v>7</v>
      </c>
      <c r="G10" s="26">
        <v>14</v>
      </c>
      <c r="H10" s="26">
        <v>3</v>
      </c>
      <c r="I10" s="26">
        <v>4</v>
      </c>
      <c r="J10" s="64">
        <v>95</v>
      </c>
    </row>
    <row r="11" spans="1:10" s="13" customFormat="1" ht="29.25" customHeight="1">
      <c r="A11" s="104"/>
      <c r="B11" s="30" t="s">
        <v>5</v>
      </c>
      <c r="C11" s="22">
        <f t="shared" si="0"/>
        <v>218015</v>
      </c>
      <c r="D11" s="22">
        <v>49721</v>
      </c>
      <c r="E11" s="22">
        <v>22566</v>
      </c>
      <c r="F11" s="22">
        <v>67357</v>
      </c>
      <c r="G11" s="22">
        <v>56236</v>
      </c>
      <c r="H11" s="22">
        <v>5865</v>
      </c>
      <c r="I11" s="22">
        <v>3493</v>
      </c>
      <c r="J11" s="45">
        <v>12777</v>
      </c>
    </row>
    <row r="12" spans="1:10" s="13" customFormat="1" ht="29.25" customHeight="1">
      <c r="A12" s="103" t="s">
        <v>12</v>
      </c>
      <c r="B12" s="25" t="s">
        <v>84</v>
      </c>
      <c r="C12" s="26">
        <f>SUM(D12:J12)</f>
        <v>111</v>
      </c>
      <c r="D12" s="26">
        <v>2</v>
      </c>
      <c r="E12" s="26">
        <v>1</v>
      </c>
      <c r="F12" s="26">
        <v>15</v>
      </c>
      <c r="G12" s="26">
        <v>16</v>
      </c>
      <c r="H12" s="26">
        <v>2</v>
      </c>
      <c r="I12" s="26">
        <v>3</v>
      </c>
      <c r="J12" s="64">
        <v>72</v>
      </c>
    </row>
    <row r="13" spans="1:10" s="13" customFormat="1" ht="29.25" customHeight="1">
      <c r="A13" s="104"/>
      <c r="B13" s="30" t="s">
        <v>5</v>
      </c>
      <c r="C13" s="22">
        <f t="shared" si="0"/>
        <v>341476</v>
      </c>
      <c r="D13" s="22">
        <v>97773</v>
      </c>
      <c r="E13" s="22">
        <v>23741</v>
      </c>
      <c r="F13" s="22">
        <v>139096</v>
      </c>
      <c r="G13" s="22">
        <v>64736</v>
      </c>
      <c r="H13" s="22">
        <v>3155</v>
      </c>
      <c r="I13" s="22">
        <v>2995</v>
      </c>
      <c r="J13" s="45">
        <v>9980</v>
      </c>
    </row>
    <row r="14" spans="1:10" s="13" customFormat="1" ht="29.25" customHeight="1">
      <c r="A14" s="103" t="s">
        <v>13</v>
      </c>
      <c r="B14" s="25" t="s">
        <v>84</v>
      </c>
      <c r="C14" s="26">
        <f>SUM(D14:J14)</f>
        <v>191</v>
      </c>
      <c r="D14" s="26">
        <v>0</v>
      </c>
      <c r="E14" s="26">
        <v>1</v>
      </c>
      <c r="F14" s="26">
        <v>16</v>
      </c>
      <c r="G14" s="26">
        <v>17</v>
      </c>
      <c r="H14" s="26">
        <v>5</v>
      </c>
      <c r="I14" s="26">
        <v>6</v>
      </c>
      <c r="J14" s="64">
        <v>146</v>
      </c>
    </row>
    <row r="15" spans="1:10" s="13" customFormat="1" ht="29.25" customHeight="1">
      <c r="A15" s="104"/>
      <c r="B15" s="30" t="s">
        <v>5</v>
      </c>
      <c r="C15" s="22">
        <f t="shared" si="0"/>
        <v>270240</v>
      </c>
      <c r="D15" s="22">
        <v>0</v>
      </c>
      <c r="E15" s="22">
        <v>12810</v>
      </c>
      <c r="F15" s="22">
        <v>155737</v>
      </c>
      <c r="G15" s="22">
        <v>67246</v>
      </c>
      <c r="H15" s="22">
        <v>13746</v>
      </c>
      <c r="I15" s="22">
        <v>4941</v>
      </c>
      <c r="J15" s="45">
        <v>15760</v>
      </c>
    </row>
    <row r="16" spans="1:10" s="13" customFormat="1" ht="29.25" customHeight="1">
      <c r="A16" s="103" t="s">
        <v>14</v>
      </c>
      <c r="B16" s="25" t="s">
        <v>84</v>
      </c>
      <c r="C16" s="26">
        <f>SUM(D16:J16)</f>
        <v>515</v>
      </c>
      <c r="D16" s="26">
        <v>2</v>
      </c>
      <c r="E16" s="26">
        <v>0</v>
      </c>
      <c r="F16" s="26">
        <v>17</v>
      </c>
      <c r="G16" s="26">
        <v>17</v>
      </c>
      <c r="H16" s="26">
        <v>8</v>
      </c>
      <c r="I16" s="26">
        <v>8</v>
      </c>
      <c r="J16" s="64">
        <v>463</v>
      </c>
    </row>
    <row r="17" spans="1:10" s="13" customFormat="1" ht="29.25" customHeight="1">
      <c r="A17" s="104"/>
      <c r="B17" s="30" t="s">
        <v>5</v>
      </c>
      <c r="C17" s="22">
        <f>SUM(D17:J17)</f>
        <v>387489</v>
      </c>
      <c r="D17" s="22">
        <v>105832</v>
      </c>
      <c r="E17" s="22">
        <v>0</v>
      </c>
      <c r="F17" s="22">
        <v>165640</v>
      </c>
      <c r="G17" s="22">
        <v>68918</v>
      </c>
      <c r="H17" s="22">
        <v>16816</v>
      </c>
      <c r="I17" s="22">
        <v>6989</v>
      </c>
      <c r="J17" s="45">
        <v>23294</v>
      </c>
    </row>
    <row r="18" spans="1:10" s="13" customFormat="1" ht="29.25" customHeight="1">
      <c r="A18" s="103" t="s">
        <v>15</v>
      </c>
      <c r="B18" s="25" t="s">
        <v>84</v>
      </c>
      <c r="C18" s="26">
        <f t="shared" si="0"/>
        <v>487</v>
      </c>
      <c r="D18" s="26">
        <v>1</v>
      </c>
      <c r="E18" s="26">
        <v>3</v>
      </c>
      <c r="F18" s="26">
        <v>18</v>
      </c>
      <c r="G18" s="26">
        <v>17</v>
      </c>
      <c r="H18" s="26">
        <v>3</v>
      </c>
      <c r="I18" s="26">
        <v>1</v>
      </c>
      <c r="J18" s="64">
        <v>444</v>
      </c>
    </row>
    <row r="19" spans="1:10" s="13" customFormat="1" ht="29.25" customHeight="1">
      <c r="A19" s="104"/>
      <c r="B19" s="30" t="s">
        <v>5</v>
      </c>
      <c r="C19" s="22">
        <f t="shared" si="0"/>
        <v>377019</v>
      </c>
      <c r="D19" s="22">
        <v>50933</v>
      </c>
      <c r="E19" s="22">
        <v>51316</v>
      </c>
      <c r="F19" s="22">
        <v>173119</v>
      </c>
      <c r="G19" s="22">
        <v>71690</v>
      </c>
      <c r="H19" s="22">
        <v>5858</v>
      </c>
      <c r="I19" s="22">
        <v>998</v>
      </c>
      <c r="J19" s="45">
        <v>23105</v>
      </c>
    </row>
    <row r="20" spans="1:10" s="13" customFormat="1" ht="29.25" customHeight="1">
      <c r="A20" s="103" t="s">
        <v>16</v>
      </c>
      <c r="B20" s="25" t="s">
        <v>84</v>
      </c>
      <c r="C20" s="26">
        <f t="shared" si="0"/>
        <v>368</v>
      </c>
      <c r="D20" s="26">
        <v>1</v>
      </c>
      <c r="E20" s="26">
        <v>0</v>
      </c>
      <c r="F20" s="26">
        <v>18</v>
      </c>
      <c r="G20" s="26">
        <v>17</v>
      </c>
      <c r="H20" s="26">
        <v>1</v>
      </c>
      <c r="I20" s="26">
        <v>5</v>
      </c>
      <c r="J20" s="64">
        <v>326</v>
      </c>
    </row>
    <row r="21" spans="1:10" s="13" customFormat="1" ht="29.25" customHeight="1">
      <c r="A21" s="104"/>
      <c r="B21" s="30" t="s">
        <v>5</v>
      </c>
      <c r="C21" s="22">
        <f t="shared" si="0"/>
        <v>318110</v>
      </c>
      <c r="D21" s="22">
        <v>48028</v>
      </c>
      <c r="E21" s="22">
        <v>0</v>
      </c>
      <c r="F21" s="22">
        <v>170095</v>
      </c>
      <c r="G21" s="22">
        <v>72487</v>
      </c>
      <c r="H21" s="22">
        <v>2499</v>
      </c>
      <c r="I21" s="22">
        <v>3928</v>
      </c>
      <c r="J21" s="45">
        <v>21073</v>
      </c>
    </row>
    <row r="22" spans="1:10" s="13" customFormat="1" ht="29.25" customHeight="1">
      <c r="A22" s="103" t="s">
        <v>17</v>
      </c>
      <c r="B22" s="25" t="s">
        <v>84</v>
      </c>
      <c r="C22" s="26">
        <f>SUM(D22:J22)</f>
        <v>240</v>
      </c>
      <c r="D22" s="26">
        <v>3</v>
      </c>
      <c r="E22" s="26">
        <v>0</v>
      </c>
      <c r="F22" s="26">
        <v>13</v>
      </c>
      <c r="G22" s="26">
        <v>18</v>
      </c>
      <c r="H22" s="26">
        <v>4</v>
      </c>
      <c r="I22" s="26">
        <v>5</v>
      </c>
      <c r="J22" s="64">
        <v>197</v>
      </c>
    </row>
    <row r="23" spans="1:10" s="13" customFormat="1" ht="29.25" customHeight="1">
      <c r="A23" s="104"/>
      <c r="B23" s="30" t="s">
        <v>5</v>
      </c>
      <c r="C23" s="22">
        <f t="shared" si="0"/>
        <v>381317</v>
      </c>
      <c r="D23" s="22">
        <v>154665</v>
      </c>
      <c r="E23" s="22">
        <v>0</v>
      </c>
      <c r="F23" s="22">
        <v>123325</v>
      </c>
      <c r="G23" s="22">
        <v>75105</v>
      </c>
      <c r="H23" s="22">
        <v>9280</v>
      </c>
      <c r="I23" s="22">
        <v>3962</v>
      </c>
      <c r="J23" s="45">
        <v>14980</v>
      </c>
    </row>
    <row r="24" spans="1:10" s="13" customFormat="1" ht="29.25" customHeight="1">
      <c r="A24" s="103" t="s">
        <v>58</v>
      </c>
      <c r="B24" s="25" t="s">
        <v>84</v>
      </c>
      <c r="C24" s="26">
        <f t="shared" si="0"/>
        <v>325</v>
      </c>
      <c r="D24" s="26">
        <v>2</v>
      </c>
      <c r="E24" s="26">
        <v>0</v>
      </c>
      <c r="F24" s="26">
        <v>18</v>
      </c>
      <c r="G24" s="26">
        <v>21</v>
      </c>
      <c r="H24" s="26">
        <v>5</v>
      </c>
      <c r="I24" s="26">
        <v>5</v>
      </c>
      <c r="J24" s="64">
        <v>274</v>
      </c>
    </row>
    <row r="25" spans="1:10" s="13" customFormat="1" ht="29.25" customHeight="1">
      <c r="A25" s="104"/>
      <c r="B25" s="30" t="s">
        <v>5</v>
      </c>
      <c r="C25" s="22">
        <f t="shared" si="0"/>
        <v>389939</v>
      </c>
      <c r="D25" s="22">
        <v>98862</v>
      </c>
      <c r="E25" s="22">
        <v>0</v>
      </c>
      <c r="F25" s="22">
        <v>174796</v>
      </c>
      <c r="G25" s="22">
        <v>87752</v>
      </c>
      <c r="H25" s="22">
        <v>9740</v>
      </c>
      <c r="I25" s="22">
        <v>4192</v>
      </c>
      <c r="J25" s="45">
        <v>14597</v>
      </c>
    </row>
    <row r="26" spans="1:10" s="13" customFormat="1" ht="29.25" customHeight="1">
      <c r="A26" s="103" t="s">
        <v>55</v>
      </c>
      <c r="B26" s="25" t="s">
        <v>84</v>
      </c>
      <c r="C26" s="26">
        <f t="shared" si="0"/>
        <v>242</v>
      </c>
      <c r="D26" s="26">
        <v>1</v>
      </c>
      <c r="E26" s="26">
        <v>1</v>
      </c>
      <c r="F26" s="26">
        <v>16</v>
      </c>
      <c r="G26" s="26">
        <v>17</v>
      </c>
      <c r="H26" s="26">
        <v>2</v>
      </c>
      <c r="I26" s="26">
        <v>10</v>
      </c>
      <c r="J26" s="64">
        <v>195</v>
      </c>
    </row>
    <row r="27" spans="1:10" s="13" customFormat="1" ht="29.25" customHeight="1">
      <c r="A27" s="104"/>
      <c r="B27" s="30" t="s">
        <v>5</v>
      </c>
      <c r="C27" s="22">
        <f t="shared" si="0"/>
        <v>314202</v>
      </c>
      <c r="D27" s="22">
        <v>43605</v>
      </c>
      <c r="E27" s="22">
        <v>25431</v>
      </c>
      <c r="F27" s="22">
        <v>150128</v>
      </c>
      <c r="G27" s="22">
        <v>70623</v>
      </c>
      <c r="H27" s="22">
        <v>5934</v>
      </c>
      <c r="I27" s="22">
        <v>8082</v>
      </c>
      <c r="J27" s="45">
        <v>10399</v>
      </c>
    </row>
    <row r="28" spans="1:10" s="13" customFormat="1" ht="29.25" customHeight="1">
      <c r="A28" s="103" t="s">
        <v>56</v>
      </c>
      <c r="B28" s="25" t="s">
        <v>84</v>
      </c>
      <c r="C28" s="26">
        <f>SUM(D28:J28)</f>
        <v>202</v>
      </c>
      <c r="D28" s="26">
        <v>3</v>
      </c>
      <c r="E28" s="26">
        <v>0</v>
      </c>
      <c r="F28" s="26">
        <v>17</v>
      </c>
      <c r="G28" s="26">
        <v>16</v>
      </c>
      <c r="H28" s="26">
        <v>5</v>
      </c>
      <c r="I28" s="26">
        <v>3</v>
      </c>
      <c r="J28" s="64">
        <v>158</v>
      </c>
    </row>
    <row r="29" spans="1:10" s="13" customFormat="1" ht="29.25" customHeight="1" thickBot="1">
      <c r="A29" s="105"/>
      <c r="B29" s="31" t="s">
        <v>5</v>
      </c>
      <c r="C29" s="19">
        <f t="shared" si="0"/>
        <v>393220</v>
      </c>
      <c r="D29" s="19">
        <v>144144</v>
      </c>
      <c r="E29" s="19">
        <v>0</v>
      </c>
      <c r="F29" s="19">
        <v>163164</v>
      </c>
      <c r="G29" s="19">
        <v>67126</v>
      </c>
      <c r="H29" s="19">
        <v>10973</v>
      </c>
      <c r="I29" s="19">
        <v>2445</v>
      </c>
      <c r="J29" s="46">
        <v>5368</v>
      </c>
    </row>
    <row r="30" spans="1:10" s="13" customFormat="1" ht="29.25" customHeight="1" thickTop="1">
      <c r="A30" s="106" t="s">
        <v>2</v>
      </c>
      <c r="B30" s="66" t="s">
        <v>84</v>
      </c>
      <c r="C30" s="67">
        <f>SUM(C6,C8,C10,C12,C14,C16,C18,C20,C22,C24,C26,C28)</f>
        <v>3272</v>
      </c>
      <c r="D30" s="67">
        <v>20</v>
      </c>
      <c r="E30" s="67">
        <v>8</v>
      </c>
      <c r="F30" s="67">
        <v>172</v>
      </c>
      <c r="G30" s="67">
        <v>198</v>
      </c>
      <c r="H30" s="67">
        <v>48</v>
      </c>
      <c r="I30" s="67">
        <v>58</v>
      </c>
      <c r="J30" s="68">
        <v>2768</v>
      </c>
    </row>
    <row r="31" spans="1:10" s="13" customFormat="1" ht="29.25" customHeight="1" thickBot="1">
      <c r="A31" s="107"/>
      <c r="B31" s="48" t="s">
        <v>5</v>
      </c>
      <c r="C31" s="49">
        <f t="shared" ref="C31" si="1">SUM(C7,C9,C11,C13,C15,C17,C19,C21,C23,C25,C27,C29)</f>
        <v>3935140</v>
      </c>
      <c r="D31" s="49">
        <v>991961</v>
      </c>
      <c r="E31" s="49">
        <v>155683</v>
      </c>
      <c r="F31" s="49">
        <v>1638162</v>
      </c>
      <c r="G31" s="49">
        <v>822359</v>
      </c>
      <c r="H31" s="49">
        <v>106055</v>
      </c>
      <c r="I31" s="49">
        <v>49263</v>
      </c>
      <c r="J31" s="65">
        <v>171657</v>
      </c>
    </row>
    <row r="32" spans="1:10" s="13" customFormat="1" ht="16.5" customHeight="1"/>
  </sheetData>
  <mergeCells count="16">
    <mergeCell ref="A20:A21"/>
    <mergeCell ref="A4:B5"/>
    <mergeCell ref="C4:C5"/>
    <mergeCell ref="D4:D5"/>
    <mergeCell ref="A6:A7"/>
    <mergeCell ref="A8:A9"/>
    <mergeCell ref="A10:A11"/>
    <mergeCell ref="A12:A13"/>
    <mergeCell ref="A14:A15"/>
    <mergeCell ref="A16:A17"/>
    <mergeCell ref="A18:A19"/>
    <mergeCell ref="A22:A23"/>
    <mergeCell ref="A24:A25"/>
    <mergeCell ref="A26:A27"/>
    <mergeCell ref="A28:A29"/>
    <mergeCell ref="A30:A31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6"/>
  <sheetViews>
    <sheetView showZeros="0" view="pageBreakPreview" zoomScaleNormal="82" zoomScaleSheetLayoutView="100" workbookViewId="0">
      <selection activeCell="A54" sqref="A54"/>
    </sheetView>
  </sheetViews>
  <sheetFormatPr defaultRowHeight="13.5"/>
  <cols>
    <col min="1" max="2" width="9" style="8"/>
    <col min="3" max="3" width="6.625" style="8" customWidth="1"/>
    <col min="4" max="4" width="11.625" style="8" customWidth="1"/>
    <col min="5" max="5" width="6.625" style="8" customWidth="1"/>
    <col min="6" max="6" width="11.625" style="8" customWidth="1"/>
    <col min="7" max="7" width="6.625" style="8" customWidth="1"/>
    <col min="8" max="8" width="11.625" style="8" customWidth="1"/>
    <col min="9" max="9" width="6.625" style="8" customWidth="1"/>
    <col min="10" max="10" width="11.625" style="8" customWidth="1"/>
    <col min="11" max="11" width="6.625" style="8" customWidth="1"/>
    <col min="12" max="12" width="11.625" style="8" customWidth="1"/>
    <col min="13" max="13" width="6.625" style="8" customWidth="1"/>
    <col min="14" max="14" width="11.625" style="8" customWidth="1"/>
    <col min="15" max="15" width="6.625" style="8" customWidth="1"/>
    <col min="16" max="16" width="11.625" style="8" customWidth="1"/>
    <col min="17" max="17" width="6.625" style="8" customWidth="1"/>
    <col min="18" max="18" width="11.625" style="8" customWidth="1"/>
    <col min="19" max="16384" width="9" style="8"/>
  </cols>
  <sheetData>
    <row r="1" spans="1:19" ht="16.5" customHeight="1"/>
    <row r="2" spans="1:19" ht="16.5" customHeight="1">
      <c r="A2" s="126" t="s">
        <v>33</v>
      </c>
      <c r="B2" s="126"/>
      <c r="C2" s="126"/>
      <c r="D2" s="126"/>
      <c r="R2" s="9"/>
      <c r="S2" s="121"/>
    </row>
    <row r="3" spans="1:19" ht="13.5" customHeight="1" thickBot="1">
      <c r="A3" s="32"/>
      <c r="B3" s="32"/>
      <c r="C3" s="32"/>
      <c r="D3" s="32"/>
      <c r="E3" s="69"/>
      <c r="F3" s="69"/>
      <c r="G3" s="69"/>
      <c r="H3" s="69"/>
      <c r="I3" s="69"/>
      <c r="J3" s="69"/>
      <c r="S3" s="121"/>
    </row>
    <row r="4" spans="1:19" s="15" customFormat="1" ht="16.5" customHeight="1">
      <c r="A4" s="122" t="s">
        <v>51</v>
      </c>
      <c r="B4" s="112" t="s">
        <v>52</v>
      </c>
      <c r="C4" s="124" t="s">
        <v>30</v>
      </c>
      <c r="D4" s="109"/>
      <c r="E4" s="115" t="s">
        <v>35</v>
      </c>
      <c r="F4" s="116"/>
      <c r="G4" s="115" t="s">
        <v>18</v>
      </c>
      <c r="H4" s="116"/>
      <c r="I4" s="115" t="s">
        <v>19</v>
      </c>
      <c r="J4" s="116"/>
      <c r="K4" s="115" t="s">
        <v>21</v>
      </c>
      <c r="L4" s="116"/>
      <c r="M4" s="115" t="s">
        <v>26</v>
      </c>
      <c r="N4" s="116"/>
      <c r="O4" s="115" t="s">
        <v>83</v>
      </c>
      <c r="P4" s="116"/>
      <c r="Q4" s="115" t="s">
        <v>82</v>
      </c>
      <c r="R4" s="117"/>
      <c r="S4" s="121"/>
    </row>
    <row r="5" spans="1:19" s="15" customFormat="1" ht="16.5" customHeight="1">
      <c r="A5" s="105"/>
      <c r="B5" s="123"/>
      <c r="C5" s="125"/>
      <c r="D5" s="111"/>
      <c r="E5" s="118"/>
      <c r="F5" s="119"/>
      <c r="G5" s="118" t="s">
        <v>36</v>
      </c>
      <c r="H5" s="119"/>
      <c r="I5" s="118" t="s">
        <v>20</v>
      </c>
      <c r="J5" s="119"/>
      <c r="K5" s="118" t="s">
        <v>22</v>
      </c>
      <c r="L5" s="119"/>
      <c r="M5" s="118" t="s">
        <v>23</v>
      </c>
      <c r="N5" s="119"/>
      <c r="O5" s="118" t="s">
        <v>24</v>
      </c>
      <c r="P5" s="119"/>
      <c r="Q5" s="118" t="s">
        <v>25</v>
      </c>
      <c r="R5" s="120"/>
      <c r="S5" s="121"/>
    </row>
    <row r="6" spans="1:19" s="15" customFormat="1" ht="16.5" customHeight="1">
      <c r="A6" s="104"/>
      <c r="B6" s="95"/>
      <c r="C6" s="36" t="s">
        <v>105</v>
      </c>
      <c r="D6" s="36" t="s">
        <v>5</v>
      </c>
      <c r="E6" s="36" t="s">
        <v>105</v>
      </c>
      <c r="F6" s="36" t="s">
        <v>5</v>
      </c>
      <c r="G6" s="36" t="s">
        <v>105</v>
      </c>
      <c r="H6" s="36" t="s">
        <v>5</v>
      </c>
      <c r="I6" s="36" t="s">
        <v>105</v>
      </c>
      <c r="J6" s="36" t="s">
        <v>5</v>
      </c>
      <c r="K6" s="36" t="s">
        <v>105</v>
      </c>
      <c r="L6" s="36" t="s">
        <v>5</v>
      </c>
      <c r="M6" s="36" t="s">
        <v>105</v>
      </c>
      <c r="N6" s="36" t="s">
        <v>5</v>
      </c>
      <c r="O6" s="36" t="s">
        <v>105</v>
      </c>
      <c r="P6" s="36" t="s">
        <v>5</v>
      </c>
      <c r="Q6" s="36" t="s">
        <v>105</v>
      </c>
      <c r="R6" s="42" t="s">
        <v>5</v>
      </c>
    </row>
    <row r="7" spans="1:19" s="15" customFormat="1" ht="16.5" customHeight="1">
      <c r="A7" s="103" t="s">
        <v>9</v>
      </c>
      <c r="B7" s="29" t="s">
        <v>48</v>
      </c>
      <c r="C7" s="23">
        <f>SUM(E7,G7,I7,K7,M7,O7,Q7,)</f>
        <v>16</v>
      </c>
      <c r="D7" s="23">
        <f>SUM(F7,H7,J7,L7,N7,P7,R7,)</f>
        <v>199562</v>
      </c>
      <c r="E7" s="23">
        <v>2</v>
      </c>
      <c r="F7" s="23">
        <v>100648</v>
      </c>
      <c r="G7" s="23">
        <v>1</v>
      </c>
      <c r="H7" s="23">
        <v>19819</v>
      </c>
      <c r="I7" s="23">
        <v>7</v>
      </c>
      <c r="J7" s="23">
        <v>63520</v>
      </c>
      <c r="K7" s="23">
        <v>1</v>
      </c>
      <c r="L7" s="23">
        <v>5097</v>
      </c>
      <c r="M7" s="23">
        <v>5</v>
      </c>
      <c r="N7" s="23">
        <v>10478</v>
      </c>
      <c r="O7" s="23"/>
      <c r="P7" s="23"/>
      <c r="Q7" s="23"/>
      <c r="R7" s="43"/>
    </row>
    <row r="8" spans="1:19" s="15" customFormat="1" ht="16.5" customHeight="1">
      <c r="A8" s="105"/>
      <c r="B8" s="16" t="s">
        <v>49</v>
      </c>
      <c r="C8" s="21">
        <f>SUM(E8,G8,I8,K8,M8,O8,Q8,)</f>
        <v>308</v>
      </c>
      <c r="D8" s="21">
        <f>SUM(F8,H8,J8,L8,N8,P8,R8,)</f>
        <v>72801</v>
      </c>
      <c r="E8" s="21"/>
      <c r="F8" s="21"/>
      <c r="G8" s="21"/>
      <c r="H8" s="21"/>
      <c r="I8" s="21"/>
      <c r="J8" s="21"/>
      <c r="K8" s="21">
        <v>13</v>
      </c>
      <c r="L8" s="21">
        <v>55460</v>
      </c>
      <c r="M8" s="21">
        <v>2</v>
      </c>
      <c r="N8" s="21">
        <v>4530</v>
      </c>
      <c r="O8" s="21">
        <v>3</v>
      </c>
      <c r="P8" s="21">
        <v>2746</v>
      </c>
      <c r="Q8" s="21">
        <v>290</v>
      </c>
      <c r="R8" s="44">
        <v>10065</v>
      </c>
    </row>
    <row r="9" spans="1:19" s="15" customFormat="1" ht="16.5" customHeight="1">
      <c r="A9" s="104"/>
      <c r="B9" s="33" t="s">
        <v>2</v>
      </c>
      <c r="C9" s="28">
        <f>SUM(C7:C8)</f>
        <v>324</v>
      </c>
      <c r="D9" s="28">
        <f>SUM(D7:D8)</f>
        <v>272363</v>
      </c>
      <c r="E9" s="28">
        <f>SUM(E7:E8)</f>
        <v>2</v>
      </c>
      <c r="F9" s="28">
        <f>SUM(F7:F8)</f>
        <v>100648</v>
      </c>
      <c r="G9" s="28">
        <f t="shared" ref="G9:R9" si="0">SUM(G7:G8)</f>
        <v>1</v>
      </c>
      <c r="H9" s="28">
        <f t="shared" si="0"/>
        <v>19819</v>
      </c>
      <c r="I9" s="28">
        <f t="shared" si="0"/>
        <v>7</v>
      </c>
      <c r="J9" s="28">
        <f t="shared" si="0"/>
        <v>63520</v>
      </c>
      <c r="K9" s="28">
        <f t="shared" si="0"/>
        <v>14</v>
      </c>
      <c r="L9" s="28">
        <f t="shared" si="0"/>
        <v>60557</v>
      </c>
      <c r="M9" s="28">
        <f t="shared" si="0"/>
        <v>7</v>
      </c>
      <c r="N9" s="28">
        <f t="shared" si="0"/>
        <v>15008</v>
      </c>
      <c r="O9" s="28">
        <f t="shared" si="0"/>
        <v>3</v>
      </c>
      <c r="P9" s="28">
        <f t="shared" si="0"/>
        <v>2746</v>
      </c>
      <c r="Q9" s="28">
        <f t="shared" si="0"/>
        <v>290</v>
      </c>
      <c r="R9" s="51">
        <f t="shared" si="0"/>
        <v>10065</v>
      </c>
    </row>
    <row r="10" spans="1:19" s="15" customFormat="1" ht="16.5" customHeight="1">
      <c r="A10" s="103" t="s">
        <v>10</v>
      </c>
      <c r="B10" s="29" t="s">
        <v>48</v>
      </c>
      <c r="C10" s="23">
        <f>SUM(E10,G10,I10,K10,M10,O10,Q10,)</f>
        <v>15</v>
      </c>
      <c r="D10" s="23">
        <f>SUM(F10,H10,J10,L10,N10,P10,R10,)</f>
        <v>196087</v>
      </c>
      <c r="E10" s="23">
        <v>2</v>
      </c>
      <c r="F10" s="23">
        <v>97750</v>
      </c>
      <c r="G10" s="23"/>
      <c r="H10" s="23"/>
      <c r="I10" s="23">
        <v>9</v>
      </c>
      <c r="J10" s="23">
        <v>86059</v>
      </c>
      <c r="K10" s="23">
        <v>1</v>
      </c>
      <c r="L10" s="23">
        <v>5097</v>
      </c>
      <c r="M10" s="23">
        <v>3</v>
      </c>
      <c r="N10" s="23">
        <v>7181</v>
      </c>
      <c r="O10" s="23"/>
      <c r="P10" s="23"/>
      <c r="Q10" s="23"/>
      <c r="R10" s="43"/>
    </row>
    <row r="11" spans="1:19" s="15" customFormat="1" ht="16.5" customHeight="1">
      <c r="A11" s="105"/>
      <c r="B11" s="16" t="s">
        <v>49</v>
      </c>
      <c r="C11" s="21">
        <f>SUM(E11,G11,I11,K11,M11,O11,Q11,)</f>
        <v>127</v>
      </c>
      <c r="D11" s="21">
        <f>SUM(F11,H11,J11,L11,N11,P11,R11,)</f>
        <v>75663</v>
      </c>
      <c r="E11" s="21"/>
      <c r="F11" s="21"/>
      <c r="G11" s="21"/>
      <c r="H11" s="21"/>
      <c r="I11" s="21">
        <v>1</v>
      </c>
      <c r="J11" s="21">
        <v>6126</v>
      </c>
      <c r="K11" s="21">
        <v>13</v>
      </c>
      <c r="L11" s="21">
        <v>54786</v>
      </c>
      <c r="M11" s="21"/>
      <c r="N11" s="21"/>
      <c r="O11" s="21">
        <v>5</v>
      </c>
      <c r="P11" s="21">
        <v>4492</v>
      </c>
      <c r="Q11" s="21">
        <v>108</v>
      </c>
      <c r="R11" s="44">
        <v>10259</v>
      </c>
    </row>
    <row r="12" spans="1:19" s="15" customFormat="1" ht="16.5" customHeight="1">
      <c r="A12" s="104"/>
      <c r="B12" s="33" t="s">
        <v>2</v>
      </c>
      <c r="C12" s="28">
        <f>SUM(C10:C11)</f>
        <v>142</v>
      </c>
      <c r="D12" s="28">
        <f>SUM(D10:D11)</f>
        <v>271750</v>
      </c>
      <c r="E12" s="28">
        <f>SUM(E10:E11)</f>
        <v>2</v>
      </c>
      <c r="F12" s="28">
        <f>SUM(F10:F11)</f>
        <v>97750</v>
      </c>
      <c r="G12" s="28">
        <f t="shared" ref="G12:R12" si="1">SUM(G10:G11)</f>
        <v>0</v>
      </c>
      <c r="H12" s="28">
        <f t="shared" si="1"/>
        <v>0</v>
      </c>
      <c r="I12" s="28">
        <f t="shared" si="1"/>
        <v>10</v>
      </c>
      <c r="J12" s="28">
        <f t="shared" si="1"/>
        <v>92185</v>
      </c>
      <c r="K12" s="28">
        <f t="shared" si="1"/>
        <v>14</v>
      </c>
      <c r="L12" s="28">
        <f t="shared" si="1"/>
        <v>59883</v>
      </c>
      <c r="M12" s="28">
        <f t="shared" si="1"/>
        <v>3</v>
      </c>
      <c r="N12" s="28">
        <f t="shared" si="1"/>
        <v>7181</v>
      </c>
      <c r="O12" s="28">
        <f t="shared" si="1"/>
        <v>5</v>
      </c>
      <c r="P12" s="28">
        <f t="shared" si="1"/>
        <v>4492</v>
      </c>
      <c r="Q12" s="28">
        <f t="shared" si="1"/>
        <v>108</v>
      </c>
      <c r="R12" s="51">
        <f t="shared" si="1"/>
        <v>10259</v>
      </c>
    </row>
    <row r="13" spans="1:19" s="15" customFormat="1" ht="16.5" customHeight="1">
      <c r="A13" s="103" t="s">
        <v>11</v>
      </c>
      <c r="B13" s="29" t="s">
        <v>48</v>
      </c>
      <c r="C13" s="23">
        <f>SUM(E13,G13,I13,K13,M13,O13,Q13,)</f>
        <v>13</v>
      </c>
      <c r="D13" s="23">
        <f>SUM(F13,H13,J13,L13,N13,P13,R13,)</f>
        <v>150606</v>
      </c>
      <c r="E13" s="23">
        <v>1</v>
      </c>
      <c r="F13" s="23">
        <v>49721</v>
      </c>
      <c r="G13" s="23">
        <v>1</v>
      </c>
      <c r="H13" s="23">
        <v>22566</v>
      </c>
      <c r="I13" s="23">
        <v>7</v>
      </c>
      <c r="J13" s="23">
        <v>67357</v>
      </c>
      <c r="K13" s="23">
        <v>1</v>
      </c>
      <c r="L13" s="23">
        <v>5097</v>
      </c>
      <c r="M13" s="23">
        <v>3</v>
      </c>
      <c r="N13" s="23">
        <v>5865</v>
      </c>
      <c r="O13" s="23"/>
      <c r="P13" s="23"/>
      <c r="Q13" s="23"/>
      <c r="R13" s="43"/>
    </row>
    <row r="14" spans="1:19" s="15" customFormat="1" ht="16.5" customHeight="1">
      <c r="A14" s="105"/>
      <c r="B14" s="16" t="s">
        <v>49</v>
      </c>
      <c r="C14" s="21">
        <f>SUM(E14,G14,I14,K14,M14,O14,Q14,)</f>
        <v>112</v>
      </c>
      <c r="D14" s="21">
        <f>SUM(F14,H14,J14,L14,N14,P14,R14,)</f>
        <v>67409</v>
      </c>
      <c r="E14" s="21"/>
      <c r="F14" s="21"/>
      <c r="G14" s="21"/>
      <c r="H14" s="21"/>
      <c r="I14" s="21"/>
      <c r="J14" s="21"/>
      <c r="K14" s="21">
        <v>13</v>
      </c>
      <c r="L14" s="21">
        <v>51139</v>
      </c>
      <c r="M14" s="21"/>
      <c r="N14" s="21"/>
      <c r="O14" s="21">
        <v>4</v>
      </c>
      <c r="P14" s="21">
        <v>3493</v>
      </c>
      <c r="Q14" s="21">
        <v>95</v>
      </c>
      <c r="R14" s="44">
        <v>12777</v>
      </c>
    </row>
    <row r="15" spans="1:19" s="15" customFormat="1" ht="16.5" customHeight="1">
      <c r="A15" s="104"/>
      <c r="B15" s="33" t="s">
        <v>2</v>
      </c>
      <c r="C15" s="28">
        <f>SUM(C13:C14)</f>
        <v>125</v>
      </c>
      <c r="D15" s="28">
        <f>SUM(D13:D14)</f>
        <v>218015</v>
      </c>
      <c r="E15" s="28">
        <f>SUM(E13:E14)</f>
        <v>1</v>
      </c>
      <c r="F15" s="28">
        <f>SUM(F13:F14)</f>
        <v>49721</v>
      </c>
      <c r="G15" s="28">
        <f t="shared" ref="G15:R15" si="2">SUM(G13:G14)</f>
        <v>1</v>
      </c>
      <c r="H15" s="28">
        <f t="shared" si="2"/>
        <v>22566</v>
      </c>
      <c r="I15" s="28">
        <f t="shared" si="2"/>
        <v>7</v>
      </c>
      <c r="J15" s="28">
        <f t="shared" si="2"/>
        <v>67357</v>
      </c>
      <c r="K15" s="28">
        <f t="shared" si="2"/>
        <v>14</v>
      </c>
      <c r="L15" s="28">
        <f t="shared" si="2"/>
        <v>56236</v>
      </c>
      <c r="M15" s="28">
        <f t="shared" si="2"/>
        <v>3</v>
      </c>
      <c r="N15" s="28">
        <f t="shared" si="2"/>
        <v>5865</v>
      </c>
      <c r="O15" s="28">
        <f t="shared" si="2"/>
        <v>4</v>
      </c>
      <c r="P15" s="28">
        <f t="shared" si="2"/>
        <v>3493</v>
      </c>
      <c r="Q15" s="28">
        <f t="shared" si="2"/>
        <v>95</v>
      </c>
      <c r="R15" s="51">
        <f t="shared" si="2"/>
        <v>12777</v>
      </c>
    </row>
    <row r="16" spans="1:19" s="15" customFormat="1" ht="16.5" customHeight="1">
      <c r="A16" s="103" t="s">
        <v>12</v>
      </c>
      <c r="B16" s="29" t="s">
        <v>48</v>
      </c>
      <c r="C16" s="23">
        <f>SUM(E16,G16,I16,K16,M16,O16,Q16,)</f>
        <v>18</v>
      </c>
      <c r="D16" s="23">
        <f>SUM(F16,H16,J16,L16,N16,P16,R16,)</f>
        <v>249665</v>
      </c>
      <c r="E16" s="23">
        <v>2</v>
      </c>
      <c r="F16" s="23">
        <v>97773</v>
      </c>
      <c r="G16" s="23">
        <v>1</v>
      </c>
      <c r="H16" s="23">
        <v>23741</v>
      </c>
      <c r="I16" s="23">
        <v>13</v>
      </c>
      <c r="J16" s="23">
        <v>124996</v>
      </c>
      <c r="K16" s="23"/>
      <c r="L16" s="23"/>
      <c r="M16" s="23">
        <v>2</v>
      </c>
      <c r="N16" s="23">
        <v>3155</v>
      </c>
      <c r="O16" s="23"/>
      <c r="P16" s="23"/>
      <c r="Q16" s="23"/>
      <c r="R16" s="43"/>
    </row>
    <row r="17" spans="1:18" s="15" customFormat="1" ht="16.5" customHeight="1">
      <c r="A17" s="105"/>
      <c r="B17" s="16" t="s">
        <v>49</v>
      </c>
      <c r="C17" s="21">
        <f>SUM(E17,G17,I17,K17,M17,O17,Q17,)</f>
        <v>93</v>
      </c>
      <c r="D17" s="21">
        <f>SUM(F17,H17,J17,L17,N17,P17,R17,)</f>
        <v>91811</v>
      </c>
      <c r="E17" s="21"/>
      <c r="F17" s="21"/>
      <c r="G17" s="21"/>
      <c r="H17" s="21"/>
      <c r="I17" s="21">
        <v>2</v>
      </c>
      <c r="J17" s="21">
        <v>14100</v>
      </c>
      <c r="K17" s="21">
        <v>16</v>
      </c>
      <c r="L17" s="21">
        <v>64736</v>
      </c>
      <c r="M17" s="21"/>
      <c r="N17" s="21"/>
      <c r="O17" s="21">
        <v>3</v>
      </c>
      <c r="P17" s="21">
        <v>2995</v>
      </c>
      <c r="Q17" s="21">
        <v>72</v>
      </c>
      <c r="R17" s="44">
        <v>9980</v>
      </c>
    </row>
    <row r="18" spans="1:18" s="15" customFormat="1" ht="16.5" customHeight="1">
      <c r="A18" s="104"/>
      <c r="B18" s="33" t="s">
        <v>2</v>
      </c>
      <c r="C18" s="28">
        <f>SUM(C16:C17)</f>
        <v>111</v>
      </c>
      <c r="D18" s="28">
        <f>SUM(D16:D17)</f>
        <v>341476</v>
      </c>
      <c r="E18" s="28">
        <f>SUM(E16:E17)</f>
        <v>2</v>
      </c>
      <c r="F18" s="28">
        <f>SUM(F16:F17)</f>
        <v>97773</v>
      </c>
      <c r="G18" s="28">
        <f t="shared" ref="G18:R18" si="3">SUM(G16:G17)</f>
        <v>1</v>
      </c>
      <c r="H18" s="28">
        <f t="shared" si="3"/>
        <v>23741</v>
      </c>
      <c r="I18" s="28">
        <f t="shared" si="3"/>
        <v>15</v>
      </c>
      <c r="J18" s="28">
        <f t="shared" si="3"/>
        <v>139096</v>
      </c>
      <c r="K18" s="28">
        <f t="shared" si="3"/>
        <v>16</v>
      </c>
      <c r="L18" s="28">
        <f t="shared" si="3"/>
        <v>64736</v>
      </c>
      <c r="M18" s="28">
        <f t="shared" si="3"/>
        <v>2</v>
      </c>
      <c r="N18" s="28">
        <f t="shared" si="3"/>
        <v>3155</v>
      </c>
      <c r="O18" s="28">
        <f t="shared" si="3"/>
        <v>3</v>
      </c>
      <c r="P18" s="28">
        <f t="shared" si="3"/>
        <v>2995</v>
      </c>
      <c r="Q18" s="28">
        <f t="shared" si="3"/>
        <v>72</v>
      </c>
      <c r="R18" s="51">
        <f t="shared" si="3"/>
        <v>9980</v>
      </c>
    </row>
    <row r="19" spans="1:18" s="15" customFormat="1" ht="16.5" customHeight="1">
      <c r="A19" s="103" t="s">
        <v>13</v>
      </c>
      <c r="B19" s="29" t="s">
        <v>48</v>
      </c>
      <c r="C19" s="23">
        <f>SUM(E19,G19,I19,K19,M19,O19,Q19,)</f>
        <v>20</v>
      </c>
      <c r="D19" s="23">
        <f>SUM(F19,H19,J19,L19,N19,P19,R19,)</f>
        <v>178941</v>
      </c>
      <c r="E19" s="23"/>
      <c r="F19" s="23"/>
      <c r="G19" s="23">
        <v>1</v>
      </c>
      <c r="H19" s="23">
        <v>12810</v>
      </c>
      <c r="I19" s="23">
        <v>16</v>
      </c>
      <c r="J19" s="23">
        <v>155737</v>
      </c>
      <c r="K19" s="23">
        <v>1</v>
      </c>
      <c r="L19" s="23">
        <v>5097</v>
      </c>
      <c r="M19" s="23">
        <v>2</v>
      </c>
      <c r="N19" s="23">
        <v>5297</v>
      </c>
      <c r="O19" s="23"/>
      <c r="P19" s="23"/>
      <c r="Q19" s="23"/>
      <c r="R19" s="43"/>
    </row>
    <row r="20" spans="1:18" s="15" customFormat="1" ht="16.5" customHeight="1">
      <c r="A20" s="105"/>
      <c r="B20" s="16" t="s">
        <v>49</v>
      </c>
      <c r="C20" s="21">
        <f>SUM(E20,G20,I20,K20,M20,O20,Q20,)</f>
        <v>171</v>
      </c>
      <c r="D20" s="21">
        <f>SUM(F20,H20,J20,L20,N20,P20,R20,)</f>
        <v>91299</v>
      </c>
      <c r="E20" s="21"/>
      <c r="F20" s="21"/>
      <c r="G20" s="21"/>
      <c r="H20" s="21"/>
      <c r="I20" s="21"/>
      <c r="J20" s="21"/>
      <c r="K20" s="21">
        <v>16</v>
      </c>
      <c r="L20" s="21">
        <v>62149</v>
      </c>
      <c r="M20" s="21">
        <v>3</v>
      </c>
      <c r="N20" s="21">
        <v>8449</v>
      </c>
      <c r="O20" s="21">
        <v>6</v>
      </c>
      <c r="P20" s="21">
        <v>4941</v>
      </c>
      <c r="Q20" s="21">
        <v>146</v>
      </c>
      <c r="R20" s="44">
        <v>15760</v>
      </c>
    </row>
    <row r="21" spans="1:18" s="15" customFormat="1" ht="16.5" customHeight="1">
      <c r="A21" s="104"/>
      <c r="B21" s="33" t="s">
        <v>2</v>
      </c>
      <c r="C21" s="28">
        <f>SUM(C19:C20)</f>
        <v>191</v>
      </c>
      <c r="D21" s="28">
        <f>SUM(D19:D20)</f>
        <v>270240</v>
      </c>
      <c r="E21" s="28">
        <f>SUM(E19:E20)</f>
        <v>0</v>
      </c>
      <c r="F21" s="28">
        <f>SUM(F19:F20)</f>
        <v>0</v>
      </c>
      <c r="G21" s="28">
        <f t="shared" ref="G21:R21" si="4">SUM(G19:G20)</f>
        <v>1</v>
      </c>
      <c r="H21" s="28">
        <f t="shared" si="4"/>
        <v>12810</v>
      </c>
      <c r="I21" s="28">
        <f t="shared" si="4"/>
        <v>16</v>
      </c>
      <c r="J21" s="28">
        <f t="shared" si="4"/>
        <v>155737</v>
      </c>
      <c r="K21" s="28">
        <f t="shared" si="4"/>
        <v>17</v>
      </c>
      <c r="L21" s="28">
        <f t="shared" si="4"/>
        <v>67246</v>
      </c>
      <c r="M21" s="28">
        <f t="shared" si="4"/>
        <v>5</v>
      </c>
      <c r="N21" s="28">
        <f t="shared" si="4"/>
        <v>13746</v>
      </c>
      <c r="O21" s="28">
        <f t="shared" si="4"/>
        <v>6</v>
      </c>
      <c r="P21" s="28">
        <f t="shared" si="4"/>
        <v>4941</v>
      </c>
      <c r="Q21" s="28">
        <f t="shared" si="4"/>
        <v>146</v>
      </c>
      <c r="R21" s="51">
        <f t="shared" si="4"/>
        <v>15760</v>
      </c>
    </row>
    <row r="22" spans="1:18" s="15" customFormat="1" ht="16.5" customHeight="1">
      <c r="A22" s="103" t="s">
        <v>14</v>
      </c>
      <c r="B22" s="29" t="s">
        <v>48</v>
      </c>
      <c r="C22" s="23">
        <f>SUM(E22,G22,I22,K22,M22,O22,Q22,)</f>
        <v>24</v>
      </c>
      <c r="D22" s="23">
        <f>SUM(F22,H22,J22,L22,N22,P22,R22,)</f>
        <v>283173</v>
      </c>
      <c r="E22" s="23">
        <v>2</v>
      </c>
      <c r="F22" s="23">
        <v>105832</v>
      </c>
      <c r="G22" s="23"/>
      <c r="H22" s="23"/>
      <c r="I22" s="23">
        <v>17</v>
      </c>
      <c r="J22" s="23">
        <v>165640</v>
      </c>
      <c r="K22" s="23">
        <v>1</v>
      </c>
      <c r="L22" s="23">
        <v>5097</v>
      </c>
      <c r="M22" s="23">
        <v>4</v>
      </c>
      <c r="N22" s="23">
        <v>6604</v>
      </c>
      <c r="O22" s="23"/>
      <c r="P22" s="23"/>
      <c r="Q22" s="23"/>
      <c r="R22" s="43"/>
    </row>
    <row r="23" spans="1:18" s="15" customFormat="1" ht="16.5" customHeight="1">
      <c r="A23" s="105"/>
      <c r="B23" s="27" t="s">
        <v>49</v>
      </c>
      <c r="C23" s="21">
        <f>SUM(E23,G23,I23,K23,M23,O23,Q23,)</f>
        <v>491</v>
      </c>
      <c r="D23" s="21">
        <f>SUM(F23,H23,J23,L23,N23,P23,R23,)</f>
        <v>104316</v>
      </c>
      <c r="E23" s="21"/>
      <c r="F23" s="21"/>
      <c r="G23" s="21"/>
      <c r="H23" s="21"/>
      <c r="I23" s="21"/>
      <c r="J23" s="21"/>
      <c r="K23" s="21">
        <v>16</v>
      </c>
      <c r="L23" s="21">
        <v>63821</v>
      </c>
      <c r="M23" s="21">
        <v>4</v>
      </c>
      <c r="N23" s="21">
        <v>10212</v>
      </c>
      <c r="O23" s="21">
        <v>8</v>
      </c>
      <c r="P23" s="21">
        <v>6989</v>
      </c>
      <c r="Q23" s="21">
        <v>463</v>
      </c>
      <c r="R23" s="44">
        <v>23294</v>
      </c>
    </row>
    <row r="24" spans="1:18" s="15" customFormat="1" ht="16.5" customHeight="1">
      <c r="A24" s="104"/>
      <c r="B24" s="33" t="s">
        <v>2</v>
      </c>
      <c r="C24" s="28">
        <f>SUM(C22:C23)</f>
        <v>515</v>
      </c>
      <c r="D24" s="28">
        <f>SUM(D22:D23)</f>
        <v>387489</v>
      </c>
      <c r="E24" s="28">
        <f>SUM(E22:E23)</f>
        <v>2</v>
      </c>
      <c r="F24" s="28">
        <f>SUM(F22:F23)</f>
        <v>105832</v>
      </c>
      <c r="G24" s="28">
        <f t="shared" ref="G24:R24" si="5">SUM(G22:G23)</f>
        <v>0</v>
      </c>
      <c r="H24" s="28">
        <f t="shared" si="5"/>
        <v>0</v>
      </c>
      <c r="I24" s="28">
        <f t="shared" si="5"/>
        <v>17</v>
      </c>
      <c r="J24" s="28">
        <f t="shared" si="5"/>
        <v>165640</v>
      </c>
      <c r="K24" s="28">
        <f t="shared" si="5"/>
        <v>17</v>
      </c>
      <c r="L24" s="28">
        <f t="shared" si="5"/>
        <v>68918</v>
      </c>
      <c r="M24" s="28">
        <f t="shared" si="5"/>
        <v>8</v>
      </c>
      <c r="N24" s="28">
        <f t="shared" si="5"/>
        <v>16816</v>
      </c>
      <c r="O24" s="28">
        <f t="shared" si="5"/>
        <v>8</v>
      </c>
      <c r="P24" s="28">
        <f t="shared" si="5"/>
        <v>6989</v>
      </c>
      <c r="Q24" s="28">
        <f t="shared" si="5"/>
        <v>463</v>
      </c>
      <c r="R24" s="51">
        <f t="shared" si="5"/>
        <v>23294</v>
      </c>
    </row>
    <row r="25" spans="1:18" s="15" customFormat="1" ht="16.5" customHeight="1">
      <c r="A25" s="103" t="s">
        <v>15</v>
      </c>
      <c r="B25" s="29" t="s">
        <v>48</v>
      </c>
      <c r="C25" s="23">
        <f>SUM(E25,G25,I25,K25,M25,O25,Q25,)</f>
        <v>24</v>
      </c>
      <c r="D25" s="23">
        <f>SUM(F25,H25,J25,L25,N25,P25,R25,)</f>
        <v>277452</v>
      </c>
      <c r="E25" s="23">
        <v>1</v>
      </c>
      <c r="F25" s="23">
        <v>50933</v>
      </c>
      <c r="G25" s="23">
        <v>3</v>
      </c>
      <c r="H25" s="23">
        <v>51316</v>
      </c>
      <c r="I25" s="23">
        <v>17</v>
      </c>
      <c r="J25" s="23">
        <v>166069</v>
      </c>
      <c r="K25" s="23">
        <v>1</v>
      </c>
      <c r="L25" s="23">
        <v>5097</v>
      </c>
      <c r="M25" s="23">
        <v>2</v>
      </c>
      <c r="N25" s="23">
        <v>4037</v>
      </c>
      <c r="O25" s="23"/>
      <c r="P25" s="23"/>
      <c r="Q25" s="23"/>
      <c r="R25" s="43"/>
    </row>
    <row r="26" spans="1:18" s="15" customFormat="1" ht="16.5" customHeight="1">
      <c r="A26" s="105"/>
      <c r="B26" s="16" t="s">
        <v>49</v>
      </c>
      <c r="C26" s="21">
        <f>SUM(E26,G26,I26,K26,M26,O26,Q26,)</f>
        <v>463</v>
      </c>
      <c r="D26" s="21">
        <f>SUM(F26,H26,J26,L26,N26,P26,R26,)</f>
        <v>99567</v>
      </c>
      <c r="E26" s="21"/>
      <c r="F26" s="21"/>
      <c r="G26" s="21"/>
      <c r="H26" s="21"/>
      <c r="I26" s="21">
        <v>1</v>
      </c>
      <c r="J26" s="21">
        <v>7050</v>
      </c>
      <c r="K26" s="21">
        <v>16</v>
      </c>
      <c r="L26" s="21">
        <v>66593</v>
      </c>
      <c r="M26" s="21">
        <v>1</v>
      </c>
      <c r="N26" s="21">
        <v>1821</v>
      </c>
      <c r="O26" s="21">
        <v>1</v>
      </c>
      <c r="P26" s="21">
        <v>998</v>
      </c>
      <c r="Q26" s="21">
        <v>444</v>
      </c>
      <c r="R26" s="44">
        <v>23105</v>
      </c>
    </row>
    <row r="27" spans="1:18" s="15" customFormat="1" ht="16.5" customHeight="1">
      <c r="A27" s="104"/>
      <c r="B27" s="33" t="s">
        <v>2</v>
      </c>
      <c r="C27" s="28">
        <f>SUM(C25:C26)</f>
        <v>487</v>
      </c>
      <c r="D27" s="28">
        <f>SUM(D25:D26)</f>
        <v>377019</v>
      </c>
      <c r="E27" s="28">
        <f>SUM(E25:E26)</f>
        <v>1</v>
      </c>
      <c r="F27" s="28">
        <f>SUM(F25:F26)</f>
        <v>50933</v>
      </c>
      <c r="G27" s="28">
        <f t="shared" ref="G27:R27" si="6">SUM(G25:G26)</f>
        <v>3</v>
      </c>
      <c r="H27" s="28">
        <f t="shared" si="6"/>
        <v>51316</v>
      </c>
      <c r="I27" s="28">
        <f t="shared" si="6"/>
        <v>18</v>
      </c>
      <c r="J27" s="28">
        <f t="shared" si="6"/>
        <v>173119</v>
      </c>
      <c r="K27" s="28">
        <f t="shared" si="6"/>
        <v>17</v>
      </c>
      <c r="L27" s="28">
        <f t="shared" si="6"/>
        <v>71690</v>
      </c>
      <c r="M27" s="28">
        <f t="shared" si="6"/>
        <v>3</v>
      </c>
      <c r="N27" s="28">
        <f t="shared" si="6"/>
        <v>5858</v>
      </c>
      <c r="O27" s="28">
        <f t="shared" si="6"/>
        <v>1</v>
      </c>
      <c r="P27" s="28">
        <f t="shared" si="6"/>
        <v>998</v>
      </c>
      <c r="Q27" s="28">
        <f t="shared" si="6"/>
        <v>444</v>
      </c>
      <c r="R27" s="51">
        <f t="shared" si="6"/>
        <v>23105</v>
      </c>
    </row>
    <row r="28" spans="1:18" s="15" customFormat="1" ht="16.5" customHeight="1">
      <c r="A28" s="103" t="s">
        <v>16</v>
      </c>
      <c r="B28" s="29" t="s">
        <v>48</v>
      </c>
      <c r="C28" s="23">
        <f>SUM(E28,G28,I28,K28,M28,O28,Q28,)</f>
        <v>20</v>
      </c>
      <c r="D28" s="23">
        <f>SUM(F28,H28,J28,L28,N28,P28,R28,)</f>
        <v>223220</v>
      </c>
      <c r="E28" s="23">
        <v>1</v>
      </c>
      <c r="F28" s="23">
        <v>48028</v>
      </c>
      <c r="G28" s="23"/>
      <c r="H28" s="23"/>
      <c r="I28" s="23">
        <v>18</v>
      </c>
      <c r="J28" s="23">
        <v>170095</v>
      </c>
      <c r="K28" s="23">
        <v>1</v>
      </c>
      <c r="L28" s="23">
        <v>5097</v>
      </c>
      <c r="M28" s="23"/>
      <c r="N28" s="23"/>
      <c r="O28" s="23"/>
      <c r="P28" s="23"/>
      <c r="Q28" s="23"/>
      <c r="R28" s="43"/>
    </row>
    <row r="29" spans="1:18" s="15" customFormat="1" ht="16.5" customHeight="1">
      <c r="A29" s="105"/>
      <c r="B29" s="16" t="s">
        <v>49</v>
      </c>
      <c r="C29" s="21">
        <f>SUM(E29,G29,I29,K29,M29,O29,Q29,)</f>
        <v>348</v>
      </c>
      <c r="D29" s="21">
        <f>SUM(F29,H29,J29,L29,N29,P29,R29,)</f>
        <v>94890</v>
      </c>
      <c r="E29" s="21"/>
      <c r="F29" s="21"/>
      <c r="G29" s="21"/>
      <c r="H29" s="21"/>
      <c r="I29" s="21"/>
      <c r="J29" s="21"/>
      <c r="K29" s="21">
        <v>16</v>
      </c>
      <c r="L29" s="21">
        <v>67390</v>
      </c>
      <c r="M29" s="21">
        <v>1</v>
      </c>
      <c r="N29" s="21">
        <v>2499</v>
      </c>
      <c r="O29" s="21">
        <v>5</v>
      </c>
      <c r="P29" s="21">
        <v>3928</v>
      </c>
      <c r="Q29" s="21">
        <v>326</v>
      </c>
      <c r="R29" s="44">
        <v>21073</v>
      </c>
    </row>
    <row r="30" spans="1:18" s="15" customFormat="1" ht="16.5" customHeight="1">
      <c r="A30" s="104"/>
      <c r="B30" s="33" t="s">
        <v>2</v>
      </c>
      <c r="C30" s="28">
        <f>SUM(C28:C29)</f>
        <v>368</v>
      </c>
      <c r="D30" s="28">
        <f>SUM(D28:D29)</f>
        <v>318110</v>
      </c>
      <c r="E30" s="28">
        <f>SUM(E28:E29)</f>
        <v>1</v>
      </c>
      <c r="F30" s="28">
        <f>SUM(F28:F29)</f>
        <v>48028</v>
      </c>
      <c r="G30" s="28">
        <f t="shared" ref="G30:R30" si="7">SUM(G28:G29)</f>
        <v>0</v>
      </c>
      <c r="H30" s="28">
        <f t="shared" si="7"/>
        <v>0</v>
      </c>
      <c r="I30" s="28">
        <f t="shared" si="7"/>
        <v>18</v>
      </c>
      <c r="J30" s="28">
        <f t="shared" si="7"/>
        <v>170095</v>
      </c>
      <c r="K30" s="28">
        <f t="shared" si="7"/>
        <v>17</v>
      </c>
      <c r="L30" s="28">
        <f t="shared" si="7"/>
        <v>72487</v>
      </c>
      <c r="M30" s="28">
        <f t="shared" si="7"/>
        <v>1</v>
      </c>
      <c r="N30" s="28">
        <f t="shared" si="7"/>
        <v>2499</v>
      </c>
      <c r="O30" s="28">
        <f t="shared" si="7"/>
        <v>5</v>
      </c>
      <c r="P30" s="28">
        <f t="shared" si="7"/>
        <v>3928</v>
      </c>
      <c r="Q30" s="28">
        <f t="shared" si="7"/>
        <v>326</v>
      </c>
      <c r="R30" s="51">
        <f t="shared" si="7"/>
        <v>21073</v>
      </c>
    </row>
    <row r="31" spans="1:18" s="15" customFormat="1" ht="16.5" customHeight="1">
      <c r="A31" s="103" t="s">
        <v>17</v>
      </c>
      <c r="B31" s="29" t="s">
        <v>48</v>
      </c>
      <c r="C31" s="23">
        <f>SUM(E31,G31,I31,K31,M31,O31,Q31,)</f>
        <v>19</v>
      </c>
      <c r="D31" s="23">
        <f>SUM(F31,H31,J31,L31,N31,P31,R31,)</f>
        <v>283742</v>
      </c>
      <c r="E31" s="23">
        <v>3</v>
      </c>
      <c r="F31" s="23">
        <v>154665</v>
      </c>
      <c r="G31" s="23"/>
      <c r="H31" s="23"/>
      <c r="I31" s="23">
        <v>12</v>
      </c>
      <c r="J31" s="23">
        <v>117199</v>
      </c>
      <c r="K31" s="23">
        <v>1</v>
      </c>
      <c r="L31" s="23">
        <v>5097</v>
      </c>
      <c r="M31" s="23">
        <v>3</v>
      </c>
      <c r="N31" s="23">
        <v>6781</v>
      </c>
      <c r="O31" s="23"/>
      <c r="P31" s="23"/>
      <c r="Q31" s="23"/>
      <c r="R31" s="43"/>
    </row>
    <row r="32" spans="1:18" s="15" customFormat="1" ht="16.5" customHeight="1">
      <c r="A32" s="105"/>
      <c r="B32" s="16" t="s">
        <v>49</v>
      </c>
      <c r="C32" s="21">
        <f>SUM(E32,G32,I32,K32,M32,O32,Q32,)</f>
        <v>221</v>
      </c>
      <c r="D32" s="21">
        <f>SUM(F32,H32,J32,L32,N32,P32,R32,)</f>
        <v>97575</v>
      </c>
      <c r="E32" s="21"/>
      <c r="F32" s="21"/>
      <c r="G32" s="21"/>
      <c r="H32" s="21"/>
      <c r="I32" s="21">
        <v>1</v>
      </c>
      <c r="J32" s="21">
        <v>6126</v>
      </c>
      <c r="K32" s="21">
        <v>17</v>
      </c>
      <c r="L32" s="21">
        <v>70008</v>
      </c>
      <c r="M32" s="21">
        <v>1</v>
      </c>
      <c r="N32" s="21">
        <v>2499</v>
      </c>
      <c r="O32" s="21">
        <v>5</v>
      </c>
      <c r="P32" s="21">
        <v>3962</v>
      </c>
      <c r="Q32" s="21">
        <v>197</v>
      </c>
      <c r="R32" s="44">
        <v>14980</v>
      </c>
    </row>
    <row r="33" spans="1:18" s="15" customFormat="1" ht="16.5" customHeight="1">
      <c r="A33" s="104"/>
      <c r="B33" s="33" t="s">
        <v>2</v>
      </c>
      <c r="C33" s="28">
        <f>SUM(C31:C32)</f>
        <v>240</v>
      </c>
      <c r="D33" s="28">
        <f>SUM(D31:D32)</f>
        <v>381317</v>
      </c>
      <c r="E33" s="28">
        <f>SUM(E31:E32)</f>
        <v>3</v>
      </c>
      <c r="F33" s="28">
        <f>SUM(F31:F32)</f>
        <v>154665</v>
      </c>
      <c r="G33" s="28">
        <f t="shared" ref="G33:R33" si="8">SUM(G31:G32)</f>
        <v>0</v>
      </c>
      <c r="H33" s="28">
        <f t="shared" si="8"/>
        <v>0</v>
      </c>
      <c r="I33" s="28">
        <f t="shared" si="8"/>
        <v>13</v>
      </c>
      <c r="J33" s="28">
        <f t="shared" si="8"/>
        <v>123325</v>
      </c>
      <c r="K33" s="28">
        <f t="shared" si="8"/>
        <v>18</v>
      </c>
      <c r="L33" s="28">
        <f t="shared" si="8"/>
        <v>75105</v>
      </c>
      <c r="M33" s="28">
        <f t="shared" si="8"/>
        <v>4</v>
      </c>
      <c r="N33" s="28">
        <f t="shared" si="8"/>
        <v>9280</v>
      </c>
      <c r="O33" s="28">
        <f t="shared" si="8"/>
        <v>5</v>
      </c>
      <c r="P33" s="28">
        <f t="shared" si="8"/>
        <v>3962</v>
      </c>
      <c r="Q33" s="28">
        <f t="shared" si="8"/>
        <v>197</v>
      </c>
      <c r="R33" s="51">
        <f t="shared" si="8"/>
        <v>14980</v>
      </c>
    </row>
    <row r="34" spans="1:18" s="15" customFormat="1" ht="16.5" customHeight="1">
      <c r="A34" s="103" t="s">
        <v>65</v>
      </c>
      <c r="B34" s="29" t="s">
        <v>48</v>
      </c>
      <c r="C34" s="23">
        <f>SUM(E34,G34,I34,K34,M34,O34,Q34,)</f>
        <v>25</v>
      </c>
      <c r="D34" s="23">
        <f>SUM(F34,H34,J34,L34,N34,P34,R34,)</f>
        <v>283398</v>
      </c>
      <c r="E34" s="23">
        <v>2</v>
      </c>
      <c r="F34" s="23">
        <v>98862</v>
      </c>
      <c r="G34" s="23"/>
      <c r="H34" s="23"/>
      <c r="I34" s="23">
        <v>18</v>
      </c>
      <c r="J34" s="23">
        <v>174796</v>
      </c>
      <c r="K34" s="23"/>
      <c r="L34" s="23"/>
      <c r="M34" s="23">
        <v>5</v>
      </c>
      <c r="N34" s="23">
        <v>9740</v>
      </c>
      <c r="O34" s="23"/>
      <c r="P34" s="23"/>
      <c r="Q34" s="23"/>
      <c r="R34" s="43"/>
    </row>
    <row r="35" spans="1:18" s="15" customFormat="1" ht="16.5" customHeight="1">
      <c r="A35" s="105"/>
      <c r="B35" s="16" t="s">
        <v>49</v>
      </c>
      <c r="C35" s="21">
        <f>SUM(E35,G35,I35,K35,M35,O35,Q35,)</f>
        <v>300</v>
      </c>
      <c r="D35" s="21">
        <f>SUM(F35,H35,J35,L35,N35,P35,R35,)</f>
        <v>106541</v>
      </c>
      <c r="E35" s="21"/>
      <c r="F35" s="21"/>
      <c r="G35" s="21"/>
      <c r="H35" s="21"/>
      <c r="I35" s="21"/>
      <c r="J35" s="21"/>
      <c r="K35" s="21">
        <v>21</v>
      </c>
      <c r="L35" s="21">
        <v>87752</v>
      </c>
      <c r="M35" s="21"/>
      <c r="N35" s="21"/>
      <c r="O35" s="21">
        <v>5</v>
      </c>
      <c r="P35" s="21">
        <v>4192</v>
      </c>
      <c r="Q35" s="21">
        <v>274</v>
      </c>
      <c r="R35" s="44">
        <v>14597</v>
      </c>
    </row>
    <row r="36" spans="1:18" s="15" customFormat="1" ht="16.5" customHeight="1">
      <c r="A36" s="104"/>
      <c r="B36" s="33" t="s">
        <v>2</v>
      </c>
      <c r="C36" s="28">
        <f>SUM(C34:C35)</f>
        <v>325</v>
      </c>
      <c r="D36" s="28">
        <f>SUM(D34:D35)</f>
        <v>389939</v>
      </c>
      <c r="E36" s="28">
        <f>SUM(E34:E35)</f>
        <v>2</v>
      </c>
      <c r="F36" s="28">
        <f>SUM(F34:F35)</f>
        <v>98862</v>
      </c>
      <c r="G36" s="28">
        <f t="shared" ref="G36:R36" si="9">SUM(G34:G35)</f>
        <v>0</v>
      </c>
      <c r="H36" s="28">
        <f t="shared" si="9"/>
        <v>0</v>
      </c>
      <c r="I36" s="28">
        <f t="shared" si="9"/>
        <v>18</v>
      </c>
      <c r="J36" s="28">
        <f t="shared" si="9"/>
        <v>174796</v>
      </c>
      <c r="K36" s="28">
        <f t="shared" si="9"/>
        <v>21</v>
      </c>
      <c r="L36" s="28">
        <f t="shared" si="9"/>
        <v>87752</v>
      </c>
      <c r="M36" s="28">
        <f t="shared" si="9"/>
        <v>5</v>
      </c>
      <c r="N36" s="28">
        <f t="shared" si="9"/>
        <v>9740</v>
      </c>
      <c r="O36" s="28">
        <f t="shared" si="9"/>
        <v>5</v>
      </c>
      <c r="P36" s="28">
        <f t="shared" si="9"/>
        <v>4192</v>
      </c>
      <c r="Q36" s="28">
        <f t="shared" si="9"/>
        <v>274</v>
      </c>
      <c r="R36" s="51">
        <f t="shared" si="9"/>
        <v>14597</v>
      </c>
    </row>
    <row r="37" spans="1:18" s="15" customFormat="1" ht="16.5" customHeight="1">
      <c r="A37" s="103" t="s">
        <v>55</v>
      </c>
      <c r="B37" s="29" t="s">
        <v>48</v>
      </c>
      <c r="C37" s="23">
        <f>SUM(E37,G37,I37,K37,M37,O37,Q37,)</f>
        <v>17</v>
      </c>
      <c r="D37" s="23">
        <f>SUM(F37,H37,J37,L37,N37,P37,R37,)</f>
        <v>212114</v>
      </c>
      <c r="E37" s="23">
        <v>1</v>
      </c>
      <c r="F37" s="23">
        <v>43605</v>
      </c>
      <c r="G37" s="23">
        <v>1</v>
      </c>
      <c r="H37" s="23">
        <v>25431</v>
      </c>
      <c r="I37" s="23">
        <v>15</v>
      </c>
      <c r="J37" s="23">
        <v>143078</v>
      </c>
      <c r="K37" s="23"/>
      <c r="L37" s="23"/>
      <c r="M37" s="23"/>
      <c r="N37" s="23"/>
      <c r="O37" s="23"/>
      <c r="P37" s="23"/>
      <c r="Q37" s="23"/>
      <c r="R37" s="43"/>
    </row>
    <row r="38" spans="1:18" s="15" customFormat="1" ht="16.5" customHeight="1">
      <c r="A38" s="105"/>
      <c r="B38" s="16" t="s">
        <v>49</v>
      </c>
      <c r="C38" s="21">
        <f>SUM(E38,G38,I38,K38,M38,O38,Q38,)</f>
        <v>225</v>
      </c>
      <c r="D38" s="21">
        <f>SUM(F38,H38,J38,L38,N38,P38,R38,)</f>
        <v>102088</v>
      </c>
      <c r="E38" s="21"/>
      <c r="F38" s="21"/>
      <c r="G38" s="21"/>
      <c r="H38" s="21"/>
      <c r="I38" s="21">
        <v>1</v>
      </c>
      <c r="J38" s="21">
        <v>7050</v>
      </c>
      <c r="K38" s="21">
        <v>17</v>
      </c>
      <c r="L38" s="21">
        <v>70623</v>
      </c>
      <c r="M38" s="21">
        <v>2</v>
      </c>
      <c r="N38" s="21">
        <v>5934</v>
      </c>
      <c r="O38" s="21">
        <v>10</v>
      </c>
      <c r="P38" s="21">
        <v>8082</v>
      </c>
      <c r="Q38" s="21">
        <v>195</v>
      </c>
      <c r="R38" s="44">
        <v>10399</v>
      </c>
    </row>
    <row r="39" spans="1:18" s="15" customFormat="1" ht="16.5" customHeight="1">
      <c r="A39" s="104"/>
      <c r="B39" s="33" t="s">
        <v>2</v>
      </c>
      <c r="C39" s="28">
        <f>SUM(C37:C38)</f>
        <v>242</v>
      </c>
      <c r="D39" s="28">
        <f>SUM(D37:D38)</f>
        <v>314202</v>
      </c>
      <c r="E39" s="28">
        <f>SUM(E37:E38)</f>
        <v>1</v>
      </c>
      <c r="F39" s="28">
        <f>SUM(F37:F38)</f>
        <v>43605</v>
      </c>
      <c r="G39" s="28">
        <f t="shared" ref="G39:R39" si="10">SUM(G37:G38)</f>
        <v>1</v>
      </c>
      <c r="H39" s="28">
        <f t="shared" si="10"/>
        <v>25431</v>
      </c>
      <c r="I39" s="28">
        <f t="shared" si="10"/>
        <v>16</v>
      </c>
      <c r="J39" s="28">
        <f t="shared" si="10"/>
        <v>150128</v>
      </c>
      <c r="K39" s="28">
        <f t="shared" si="10"/>
        <v>17</v>
      </c>
      <c r="L39" s="28">
        <f t="shared" si="10"/>
        <v>70623</v>
      </c>
      <c r="M39" s="28">
        <f t="shared" si="10"/>
        <v>2</v>
      </c>
      <c r="N39" s="28">
        <f t="shared" si="10"/>
        <v>5934</v>
      </c>
      <c r="O39" s="28">
        <f t="shared" si="10"/>
        <v>10</v>
      </c>
      <c r="P39" s="28">
        <f t="shared" si="10"/>
        <v>8082</v>
      </c>
      <c r="Q39" s="28">
        <f t="shared" si="10"/>
        <v>195</v>
      </c>
      <c r="R39" s="51">
        <f t="shared" si="10"/>
        <v>10399</v>
      </c>
    </row>
    <row r="40" spans="1:18" s="15" customFormat="1" ht="16.5" customHeight="1">
      <c r="A40" s="103" t="s">
        <v>56</v>
      </c>
      <c r="B40" s="29" t="s">
        <v>48</v>
      </c>
      <c r="C40" s="23">
        <f>SUM(E40,G40,I40,K40,M40,O40,Q40,)</f>
        <v>20</v>
      </c>
      <c r="D40" s="23">
        <f>SUM(F40,H40,J40,L40,N40,P40,R40,)</f>
        <v>301961</v>
      </c>
      <c r="E40" s="23">
        <v>3</v>
      </c>
      <c r="F40" s="23">
        <v>144144</v>
      </c>
      <c r="G40" s="23"/>
      <c r="H40" s="23"/>
      <c r="I40" s="23">
        <v>16</v>
      </c>
      <c r="J40" s="23">
        <v>156114</v>
      </c>
      <c r="K40" s="23"/>
      <c r="L40" s="23"/>
      <c r="M40" s="23">
        <v>1</v>
      </c>
      <c r="N40" s="23">
        <v>1703</v>
      </c>
      <c r="O40" s="23"/>
      <c r="P40" s="23"/>
      <c r="Q40" s="23"/>
      <c r="R40" s="43"/>
    </row>
    <row r="41" spans="1:18" s="15" customFormat="1" ht="16.5" customHeight="1">
      <c r="A41" s="105"/>
      <c r="B41" s="16" t="s">
        <v>49</v>
      </c>
      <c r="C41" s="21">
        <f>SUM(E41,G41,I41,K41,M41,O41,Q41,)</f>
        <v>182</v>
      </c>
      <c r="D41" s="21">
        <f>SUM(F41,H41,J41,L41,N41,P41,R41,)</f>
        <v>91259</v>
      </c>
      <c r="E41" s="21"/>
      <c r="F41" s="21"/>
      <c r="G41" s="21"/>
      <c r="H41" s="21"/>
      <c r="I41" s="21">
        <v>1</v>
      </c>
      <c r="J41" s="21">
        <v>7050</v>
      </c>
      <c r="K41" s="21">
        <v>16</v>
      </c>
      <c r="L41" s="21">
        <v>67126</v>
      </c>
      <c r="M41" s="21">
        <v>4</v>
      </c>
      <c r="N41" s="21">
        <v>9270</v>
      </c>
      <c r="O41" s="21">
        <v>3</v>
      </c>
      <c r="P41" s="21">
        <v>2445</v>
      </c>
      <c r="Q41" s="21">
        <v>158</v>
      </c>
      <c r="R41" s="44">
        <v>5368</v>
      </c>
    </row>
    <row r="42" spans="1:18" s="15" customFormat="1" ht="16.5" customHeight="1" thickBot="1">
      <c r="A42" s="105"/>
      <c r="B42" s="34" t="s">
        <v>2</v>
      </c>
      <c r="C42" s="20">
        <f>SUM(C40:C41)</f>
        <v>202</v>
      </c>
      <c r="D42" s="20">
        <f>SUM(D40:D41)</f>
        <v>393220</v>
      </c>
      <c r="E42" s="20">
        <f>SUM(E40:E41)</f>
        <v>3</v>
      </c>
      <c r="F42" s="20">
        <f>SUM(F40:F41)</f>
        <v>144144</v>
      </c>
      <c r="G42" s="20">
        <f t="shared" ref="G42:R42" si="11">SUM(G40:G41)</f>
        <v>0</v>
      </c>
      <c r="H42" s="20">
        <f t="shared" si="11"/>
        <v>0</v>
      </c>
      <c r="I42" s="20">
        <f t="shared" si="11"/>
        <v>17</v>
      </c>
      <c r="J42" s="20">
        <f t="shared" si="11"/>
        <v>163164</v>
      </c>
      <c r="K42" s="20">
        <f t="shared" si="11"/>
        <v>16</v>
      </c>
      <c r="L42" s="20">
        <f t="shared" si="11"/>
        <v>67126</v>
      </c>
      <c r="M42" s="20">
        <f t="shared" si="11"/>
        <v>5</v>
      </c>
      <c r="N42" s="20">
        <f t="shared" si="11"/>
        <v>10973</v>
      </c>
      <c r="O42" s="20">
        <f t="shared" si="11"/>
        <v>3</v>
      </c>
      <c r="P42" s="20">
        <f t="shared" si="11"/>
        <v>2445</v>
      </c>
      <c r="Q42" s="20">
        <f t="shared" si="11"/>
        <v>158</v>
      </c>
      <c r="R42" s="55">
        <f t="shared" si="11"/>
        <v>5368</v>
      </c>
    </row>
    <row r="43" spans="1:18" s="15" customFormat="1" ht="16.5" customHeight="1" thickTop="1">
      <c r="A43" s="106" t="s">
        <v>2</v>
      </c>
      <c r="B43" s="70" t="s">
        <v>48</v>
      </c>
      <c r="C43" s="57">
        <f t="shared" ref="C43:R44" si="12">SUM(C7,C10,C13,C16,C19,C22,C25,C28,C31,C34,C37,C40)</f>
        <v>231</v>
      </c>
      <c r="D43" s="57">
        <f>SUM(D7,D10,D13,D16,D19,D22,D25,D28,D31,D34,D37,D40)</f>
        <v>2839921</v>
      </c>
      <c r="E43" s="57">
        <f t="shared" si="12"/>
        <v>20</v>
      </c>
      <c r="F43" s="57">
        <f t="shared" si="12"/>
        <v>991961</v>
      </c>
      <c r="G43" s="57">
        <f t="shared" si="12"/>
        <v>8</v>
      </c>
      <c r="H43" s="57">
        <f t="shared" si="12"/>
        <v>155683</v>
      </c>
      <c r="I43" s="57">
        <f t="shared" si="12"/>
        <v>165</v>
      </c>
      <c r="J43" s="57">
        <f t="shared" si="12"/>
        <v>1590660</v>
      </c>
      <c r="K43" s="57">
        <f t="shared" si="12"/>
        <v>8</v>
      </c>
      <c r="L43" s="57">
        <f t="shared" si="12"/>
        <v>40776</v>
      </c>
      <c r="M43" s="57">
        <f t="shared" si="12"/>
        <v>30</v>
      </c>
      <c r="N43" s="57">
        <f t="shared" si="12"/>
        <v>60841</v>
      </c>
      <c r="O43" s="57">
        <f t="shared" si="12"/>
        <v>0</v>
      </c>
      <c r="P43" s="57">
        <f t="shared" si="12"/>
        <v>0</v>
      </c>
      <c r="Q43" s="57">
        <f t="shared" si="12"/>
        <v>0</v>
      </c>
      <c r="R43" s="58">
        <f t="shared" si="12"/>
        <v>0</v>
      </c>
    </row>
    <row r="44" spans="1:18" s="15" customFormat="1" ht="16.5" customHeight="1">
      <c r="A44" s="105"/>
      <c r="B44" s="16" t="s">
        <v>49</v>
      </c>
      <c r="C44" s="21">
        <f t="shared" si="12"/>
        <v>3041</v>
      </c>
      <c r="D44" s="21">
        <f t="shared" si="12"/>
        <v>1095219</v>
      </c>
      <c r="E44" s="21">
        <f t="shared" si="12"/>
        <v>0</v>
      </c>
      <c r="F44" s="21">
        <f t="shared" si="12"/>
        <v>0</v>
      </c>
      <c r="G44" s="21">
        <f t="shared" si="12"/>
        <v>0</v>
      </c>
      <c r="H44" s="21">
        <f t="shared" si="12"/>
        <v>0</v>
      </c>
      <c r="I44" s="21">
        <f t="shared" si="12"/>
        <v>7</v>
      </c>
      <c r="J44" s="21">
        <f t="shared" si="12"/>
        <v>47502</v>
      </c>
      <c r="K44" s="21">
        <f t="shared" si="12"/>
        <v>190</v>
      </c>
      <c r="L44" s="21">
        <f t="shared" si="12"/>
        <v>781583</v>
      </c>
      <c r="M44" s="21">
        <f t="shared" si="12"/>
        <v>18</v>
      </c>
      <c r="N44" s="21">
        <f t="shared" si="12"/>
        <v>45214</v>
      </c>
      <c r="O44" s="21">
        <f t="shared" si="12"/>
        <v>58</v>
      </c>
      <c r="P44" s="21">
        <f t="shared" si="12"/>
        <v>49263</v>
      </c>
      <c r="Q44" s="21">
        <f t="shared" si="12"/>
        <v>2768</v>
      </c>
      <c r="R44" s="44">
        <f t="shared" si="12"/>
        <v>171657</v>
      </c>
    </row>
    <row r="45" spans="1:18" s="15" customFormat="1" ht="16.5" customHeight="1" thickBot="1">
      <c r="A45" s="107"/>
      <c r="B45" s="52" t="s">
        <v>2</v>
      </c>
      <c r="C45" s="53">
        <f t="shared" ref="C45:R45" si="13">SUM(C43:C44)</f>
        <v>3272</v>
      </c>
      <c r="D45" s="53">
        <f>SUM(D43:D44)</f>
        <v>3935140</v>
      </c>
      <c r="E45" s="53">
        <f t="shared" si="13"/>
        <v>20</v>
      </c>
      <c r="F45" s="53">
        <f t="shared" si="13"/>
        <v>991961</v>
      </c>
      <c r="G45" s="53">
        <f t="shared" si="13"/>
        <v>8</v>
      </c>
      <c r="H45" s="53">
        <f t="shared" si="13"/>
        <v>155683</v>
      </c>
      <c r="I45" s="53">
        <f t="shared" si="13"/>
        <v>172</v>
      </c>
      <c r="J45" s="53">
        <f>SUM(J43:J44)</f>
        <v>1638162</v>
      </c>
      <c r="K45" s="53">
        <f t="shared" si="13"/>
        <v>198</v>
      </c>
      <c r="L45" s="53">
        <f t="shared" si="13"/>
        <v>822359</v>
      </c>
      <c r="M45" s="53">
        <f t="shared" si="13"/>
        <v>48</v>
      </c>
      <c r="N45" s="53">
        <f t="shared" si="13"/>
        <v>106055</v>
      </c>
      <c r="O45" s="53">
        <f t="shared" si="13"/>
        <v>58</v>
      </c>
      <c r="P45" s="53">
        <f t="shared" si="13"/>
        <v>49263</v>
      </c>
      <c r="Q45" s="53">
        <f t="shared" si="13"/>
        <v>2768</v>
      </c>
      <c r="R45" s="54">
        <f t="shared" si="13"/>
        <v>171657</v>
      </c>
    </row>
    <row r="46" spans="1:18" s="15" customFormat="1" ht="16.5" customHeight="1"/>
  </sheetData>
  <mergeCells count="31">
    <mergeCell ref="S2:S5"/>
    <mergeCell ref="A4:A6"/>
    <mergeCell ref="B4:B6"/>
    <mergeCell ref="C4:D5"/>
    <mergeCell ref="E4:F5"/>
    <mergeCell ref="G4:H4"/>
    <mergeCell ref="I4:J4"/>
    <mergeCell ref="K4:L4"/>
    <mergeCell ref="M4:N4"/>
    <mergeCell ref="A2:D2"/>
    <mergeCell ref="A22:A24"/>
    <mergeCell ref="O4:P4"/>
    <mergeCell ref="Q4:R4"/>
    <mergeCell ref="G5:H5"/>
    <mergeCell ref="I5:J5"/>
    <mergeCell ref="K5:L5"/>
    <mergeCell ref="M5:N5"/>
    <mergeCell ref="O5:P5"/>
    <mergeCell ref="Q5:R5"/>
    <mergeCell ref="A7:A9"/>
    <mergeCell ref="A10:A12"/>
    <mergeCell ref="A13:A15"/>
    <mergeCell ref="A16:A18"/>
    <mergeCell ref="A19:A21"/>
    <mergeCell ref="A43:A45"/>
    <mergeCell ref="A25:A27"/>
    <mergeCell ref="A28:A30"/>
    <mergeCell ref="A31:A33"/>
    <mergeCell ref="A34:A36"/>
    <mergeCell ref="A37:A39"/>
    <mergeCell ref="A40:A42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41"/>
  <sheetViews>
    <sheetView view="pageBreakPreview" zoomScaleNormal="100" zoomScaleSheetLayoutView="100" workbookViewId="0">
      <selection activeCell="K27" sqref="K27"/>
    </sheetView>
  </sheetViews>
  <sheetFormatPr defaultRowHeight="13.5"/>
  <cols>
    <col min="1" max="1" width="6.75" style="10" customWidth="1"/>
    <col min="2" max="2" width="19.375" style="10" customWidth="1"/>
    <col min="3" max="3" width="9.375" style="11" customWidth="1"/>
    <col min="4" max="4" width="10.5" style="10" bestFit="1" customWidth="1"/>
    <col min="5" max="5" width="3.625" style="10" customWidth="1"/>
    <col min="6" max="6" width="10.625" style="10" customWidth="1"/>
    <col min="7" max="7" width="10.625" style="11" customWidth="1"/>
    <col min="8" max="9" width="10.625" style="10" customWidth="1"/>
    <col min="10" max="16384" width="9" style="10"/>
  </cols>
  <sheetData>
    <row r="1" spans="1:9" ht="16.5" customHeight="1"/>
    <row r="2" spans="1:9" ht="21" customHeight="1">
      <c r="A2" s="38" t="s">
        <v>106</v>
      </c>
      <c r="F2" s="38" t="s">
        <v>107</v>
      </c>
      <c r="I2" s="1"/>
    </row>
    <row r="3" spans="1:9" ht="13.5" customHeight="1" thickBot="1">
      <c r="A3" s="2"/>
      <c r="F3" s="2"/>
      <c r="G3" s="10"/>
      <c r="I3" s="11"/>
    </row>
    <row r="4" spans="1:9" s="17" customFormat="1" ht="18" customHeight="1">
      <c r="A4" s="71" t="s">
        <v>27</v>
      </c>
      <c r="B4" s="137" t="s">
        <v>86</v>
      </c>
      <c r="C4" s="138"/>
      <c r="D4" s="72" t="s">
        <v>28</v>
      </c>
      <c r="F4" s="139" t="s">
        <v>85</v>
      </c>
      <c r="G4" s="138"/>
      <c r="H4" s="77" t="s">
        <v>50</v>
      </c>
      <c r="I4" s="78" t="s">
        <v>5</v>
      </c>
    </row>
    <row r="5" spans="1:9" s="17" customFormat="1" ht="18" customHeight="1">
      <c r="A5" s="73" t="s">
        <v>9</v>
      </c>
      <c r="B5" s="127" t="s">
        <v>67</v>
      </c>
      <c r="C5" s="128"/>
      <c r="D5" s="74">
        <v>50927</v>
      </c>
      <c r="F5" s="133" t="s">
        <v>41</v>
      </c>
      <c r="G5" s="134"/>
      <c r="H5" s="79">
        <v>53</v>
      </c>
      <c r="I5" s="80">
        <v>630713</v>
      </c>
    </row>
    <row r="6" spans="1:9" s="17" customFormat="1" ht="18" customHeight="1">
      <c r="A6" s="73" t="s">
        <v>10</v>
      </c>
      <c r="B6" s="127" t="s">
        <v>68</v>
      </c>
      <c r="C6" s="128"/>
      <c r="D6" s="74">
        <v>49721</v>
      </c>
      <c r="F6" s="133" t="s">
        <v>40</v>
      </c>
      <c r="G6" s="134"/>
      <c r="H6" s="79">
        <v>50</v>
      </c>
      <c r="I6" s="80">
        <v>500985</v>
      </c>
    </row>
    <row r="7" spans="1:9" s="17" customFormat="1" ht="18" customHeight="1">
      <c r="A7" s="73" t="s">
        <v>11</v>
      </c>
      <c r="B7" s="127" t="s">
        <v>68</v>
      </c>
      <c r="C7" s="128"/>
      <c r="D7" s="74">
        <v>49721</v>
      </c>
      <c r="F7" s="133" t="s">
        <v>34</v>
      </c>
      <c r="G7" s="134"/>
      <c r="H7" s="79">
        <v>33</v>
      </c>
      <c r="I7" s="80">
        <v>318813</v>
      </c>
    </row>
    <row r="8" spans="1:9" s="17" customFormat="1" ht="18" customHeight="1">
      <c r="A8" s="73" t="s">
        <v>12</v>
      </c>
      <c r="B8" s="127" t="s">
        <v>69</v>
      </c>
      <c r="C8" s="128"/>
      <c r="D8" s="74">
        <v>49733</v>
      </c>
      <c r="F8" s="133" t="s">
        <v>0</v>
      </c>
      <c r="G8" s="134"/>
      <c r="H8" s="79">
        <v>25</v>
      </c>
      <c r="I8" s="80">
        <v>241947</v>
      </c>
    </row>
    <row r="9" spans="1:9" s="17" customFormat="1" ht="18" customHeight="1">
      <c r="A9" s="73" t="s">
        <v>13</v>
      </c>
      <c r="B9" s="127" t="s">
        <v>70</v>
      </c>
      <c r="C9" s="128"/>
      <c r="D9" s="74">
        <v>12810</v>
      </c>
      <c r="F9" s="133" t="s">
        <v>42</v>
      </c>
      <c r="G9" s="134"/>
      <c r="H9" s="79">
        <v>14</v>
      </c>
      <c r="I9" s="80">
        <v>36342</v>
      </c>
    </row>
    <row r="10" spans="1:9" s="17" customFormat="1" ht="18" customHeight="1">
      <c r="A10" s="73" t="s">
        <v>14</v>
      </c>
      <c r="B10" s="127" t="s">
        <v>67</v>
      </c>
      <c r="C10" s="128"/>
      <c r="D10" s="74">
        <v>50927</v>
      </c>
      <c r="F10" s="133" t="s">
        <v>37</v>
      </c>
      <c r="G10" s="134"/>
      <c r="H10" s="79">
        <v>12</v>
      </c>
      <c r="I10" s="80">
        <v>127363</v>
      </c>
    </row>
    <row r="11" spans="1:9" s="17" customFormat="1" ht="18" customHeight="1">
      <c r="A11" s="73" t="s">
        <v>15</v>
      </c>
      <c r="B11" s="127" t="s">
        <v>71</v>
      </c>
      <c r="C11" s="128"/>
      <c r="D11" s="74">
        <v>50933</v>
      </c>
      <c r="F11" s="133" t="s">
        <v>57</v>
      </c>
      <c r="G11" s="134"/>
      <c r="H11" s="79">
        <v>11</v>
      </c>
      <c r="I11" s="80">
        <v>536738</v>
      </c>
    </row>
    <row r="12" spans="1:9" s="17" customFormat="1" ht="18" customHeight="1">
      <c r="A12" s="73" t="s">
        <v>16</v>
      </c>
      <c r="B12" s="127" t="s">
        <v>72</v>
      </c>
      <c r="C12" s="128"/>
      <c r="D12" s="74">
        <v>48028</v>
      </c>
      <c r="F12" s="133" t="s">
        <v>3</v>
      </c>
      <c r="G12" s="134"/>
      <c r="H12" s="79">
        <v>8</v>
      </c>
      <c r="I12" s="80">
        <v>40776</v>
      </c>
    </row>
    <row r="13" spans="1:9" s="17" customFormat="1" ht="18" customHeight="1">
      <c r="A13" s="73" t="s">
        <v>17</v>
      </c>
      <c r="B13" s="127" t="s">
        <v>73</v>
      </c>
      <c r="C13" s="128"/>
      <c r="D13" s="74">
        <v>57036</v>
      </c>
      <c r="F13" s="133" t="s">
        <v>44</v>
      </c>
      <c r="G13" s="134"/>
      <c r="H13" s="79">
        <v>7</v>
      </c>
      <c r="I13" s="80">
        <v>283698</v>
      </c>
    </row>
    <row r="14" spans="1:9" s="17" customFormat="1" ht="18" customHeight="1">
      <c r="A14" s="73" t="s">
        <v>66</v>
      </c>
      <c r="B14" s="127" t="s">
        <v>74</v>
      </c>
      <c r="C14" s="128"/>
      <c r="D14" s="74">
        <v>52400</v>
      </c>
      <c r="F14" s="133" t="s">
        <v>45</v>
      </c>
      <c r="G14" s="134"/>
      <c r="H14" s="79">
        <v>6</v>
      </c>
      <c r="I14" s="80">
        <v>14788</v>
      </c>
    </row>
    <row r="15" spans="1:9" s="17" customFormat="1" ht="18" customHeight="1">
      <c r="A15" s="73" t="s">
        <v>55</v>
      </c>
      <c r="B15" s="127" t="s">
        <v>75</v>
      </c>
      <c r="C15" s="128"/>
      <c r="D15" s="74">
        <v>43605</v>
      </c>
      <c r="F15" s="133" t="s">
        <v>46</v>
      </c>
      <c r="G15" s="134"/>
      <c r="H15" s="79">
        <v>4</v>
      </c>
      <c r="I15" s="80">
        <v>8017</v>
      </c>
    </row>
    <row r="16" spans="1:9" s="17" customFormat="1" ht="18" customHeight="1" thickBot="1">
      <c r="A16" s="75" t="s">
        <v>56</v>
      </c>
      <c r="B16" s="129" t="s">
        <v>76</v>
      </c>
      <c r="C16" s="130"/>
      <c r="D16" s="76">
        <v>50791</v>
      </c>
      <c r="F16" s="140" t="s">
        <v>43</v>
      </c>
      <c r="G16" s="141"/>
      <c r="H16" s="79">
        <v>3</v>
      </c>
      <c r="I16" s="80">
        <v>27256</v>
      </c>
    </row>
    <row r="17" spans="1:10" s="17" customFormat="1" ht="18" customHeight="1">
      <c r="C17" s="18"/>
      <c r="F17" s="133" t="s">
        <v>79</v>
      </c>
      <c r="G17" s="134"/>
      <c r="H17" s="79">
        <v>2</v>
      </c>
      <c r="I17" s="80">
        <v>15593</v>
      </c>
    </row>
    <row r="18" spans="1:10" ht="18" customHeight="1">
      <c r="C18" s="10"/>
      <c r="F18" s="133" t="s">
        <v>77</v>
      </c>
      <c r="G18" s="134"/>
      <c r="H18" s="79">
        <v>1</v>
      </c>
      <c r="I18" s="80">
        <v>25431</v>
      </c>
    </row>
    <row r="19" spans="1:10" ht="18" customHeight="1">
      <c r="C19" s="10"/>
      <c r="F19" s="133" t="s">
        <v>78</v>
      </c>
      <c r="G19" s="134"/>
      <c r="H19" s="79">
        <v>1</v>
      </c>
      <c r="I19" s="80">
        <v>25431</v>
      </c>
    </row>
    <row r="20" spans="1:10" ht="18" customHeight="1" thickBot="1">
      <c r="C20" s="10"/>
      <c r="F20" s="135" t="s">
        <v>1</v>
      </c>
      <c r="G20" s="136"/>
      <c r="H20" s="81">
        <v>1</v>
      </c>
      <c r="I20" s="82">
        <v>6030</v>
      </c>
    </row>
    <row r="21" spans="1:10" ht="18" customHeight="1" thickTop="1" thickBot="1">
      <c r="C21" s="10"/>
      <c r="F21" s="131" t="s">
        <v>2</v>
      </c>
      <c r="G21" s="132"/>
      <c r="H21" s="83">
        <f>SUM(H5:H20)</f>
        <v>231</v>
      </c>
      <c r="I21" s="84">
        <f>SUM(I5:I20)</f>
        <v>2839921</v>
      </c>
    </row>
    <row r="22" spans="1:10" ht="18" customHeight="1">
      <c r="C22" s="10"/>
    </row>
    <row r="23" spans="1:10" ht="18" customHeight="1">
      <c r="C23" s="10"/>
    </row>
    <row r="24" spans="1:10" ht="18" customHeight="1">
      <c r="C24" s="10"/>
    </row>
    <row r="25" spans="1:10" ht="21" customHeight="1">
      <c r="A25" s="38" t="s">
        <v>108</v>
      </c>
      <c r="C25" s="10"/>
      <c r="J25" s="24"/>
    </row>
    <row r="26" spans="1:10" ht="13.5" customHeight="1" thickBot="1">
      <c r="A26" s="2"/>
      <c r="B26" s="11"/>
      <c r="C26" s="10"/>
      <c r="G26" s="10"/>
    </row>
    <row r="27" spans="1:10" ht="18" customHeight="1">
      <c r="A27" s="85" t="s">
        <v>29</v>
      </c>
      <c r="B27" s="86" t="s">
        <v>38</v>
      </c>
      <c r="C27" s="77" t="s">
        <v>39</v>
      </c>
      <c r="D27" s="87" t="s">
        <v>2</v>
      </c>
      <c r="G27" s="10"/>
    </row>
    <row r="28" spans="1:10" ht="18" customHeight="1">
      <c r="A28" s="73" t="s">
        <v>9</v>
      </c>
      <c r="B28" s="88">
        <v>101</v>
      </c>
      <c r="C28" s="88">
        <v>106</v>
      </c>
      <c r="D28" s="74">
        <f>B28+C28</f>
        <v>207</v>
      </c>
      <c r="G28" s="10"/>
    </row>
    <row r="29" spans="1:10" ht="18" customHeight="1">
      <c r="A29" s="73" t="s">
        <v>10</v>
      </c>
      <c r="B29" s="88">
        <v>171</v>
      </c>
      <c r="C29" s="88">
        <v>151</v>
      </c>
      <c r="D29" s="74">
        <f t="shared" ref="D29" si="0">B29+C29</f>
        <v>322</v>
      </c>
      <c r="G29" s="10"/>
    </row>
    <row r="30" spans="1:10" ht="18" customHeight="1">
      <c r="A30" s="73" t="s">
        <v>11</v>
      </c>
      <c r="B30" s="88">
        <v>336</v>
      </c>
      <c r="C30" s="88">
        <v>326</v>
      </c>
      <c r="D30" s="74">
        <f>B30+C30</f>
        <v>662</v>
      </c>
      <c r="G30" s="10"/>
    </row>
    <row r="31" spans="1:10" ht="18" customHeight="1">
      <c r="A31" s="73" t="s">
        <v>12</v>
      </c>
      <c r="B31" s="88">
        <v>123</v>
      </c>
      <c r="C31" s="88">
        <v>113</v>
      </c>
      <c r="D31" s="74">
        <f t="shared" ref="D31:D34" si="1">B31+C31</f>
        <v>236</v>
      </c>
      <c r="G31" s="10"/>
    </row>
    <row r="32" spans="1:10" ht="18" customHeight="1">
      <c r="A32" s="73" t="s">
        <v>13</v>
      </c>
      <c r="B32" s="88">
        <v>138</v>
      </c>
      <c r="C32" s="88">
        <v>146</v>
      </c>
      <c r="D32" s="74">
        <f t="shared" si="1"/>
        <v>284</v>
      </c>
      <c r="G32" s="10"/>
    </row>
    <row r="33" spans="1:7" ht="18" customHeight="1">
      <c r="A33" s="73" t="s">
        <v>14</v>
      </c>
      <c r="B33" s="88">
        <v>858</v>
      </c>
      <c r="C33" s="88">
        <v>827</v>
      </c>
      <c r="D33" s="74">
        <f t="shared" si="1"/>
        <v>1685</v>
      </c>
      <c r="G33" s="10"/>
    </row>
    <row r="34" spans="1:7" ht="18" customHeight="1">
      <c r="A34" s="73" t="s">
        <v>15</v>
      </c>
      <c r="B34" s="89">
        <v>1084</v>
      </c>
      <c r="C34" s="89">
        <v>1069</v>
      </c>
      <c r="D34" s="74">
        <f t="shared" si="1"/>
        <v>2153</v>
      </c>
      <c r="G34" s="10"/>
    </row>
    <row r="35" spans="1:7" ht="18" customHeight="1">
      <c r="A35" s="73" t="s">
        <v>16</v>
      </c>
      <c r="B35" s="88">
        <v>1395</v>
      </c>
      <c r="C35" s="88">
        <v>1418</v>
      </c>
      <c r="D35" s="74">
        <f>B35+C35</f>
        <v>2813</v>
      </c>
      <c r="G35" s="10"/>
    </row>
    <row r="36" spans="1:7" ht="18" customHeight="1">
      <c r="A36" s="73" t="s">
        <v>17</v>
      </c>
      <c r="B36" s="89">
        <v>784</v>
      </c>
      <c r="C36" s="89">
        <v>769</v>
      </c>
      <c r="D36" s="90">
        <f t="shared" ref="D36:D39" si="2">B36+C36</f>
        <v>1553</v>
      </c>
      <c r="G36" s="10"/>
    </row>
    <row r="37" spans="1:7" ht="18" customHeight="1">
      <c r="A37" s="73" t="s">
        <v>65</v>
      </c>
      <c r="B37" s="89">
        <v>619</v>
      </c>
      <c r="C37" s="89">
        <v>655</v>
      </c>
      <c r="D37" s="90">
        <f t="shared" si="2"/>
        <v>1274</v>
      </c>
      <c r="G37" s="10"/>
    </row>
    <row r="38" spans="1:7" ht="18" customHeight="1">
      <c r="A38" s="73" t="s">
        <v>55</v>
      </c>
      <c r="B38" s="89">
        <v>285</v>
      </c>
      <c r="C38" s="89">
        <v>289</v>
      </c>
      <c r="D38" s="90">
        <f t="shared" si="2"/>
        <v>574</v>
      </c>
    </row>
    <row r="39" spans="1:7" ht="18" customHeight="1" thickBot="1">
      <c r="A39" s="91" t="s">
        <v>56</v>
      </c>
      <c r="B39" s="92">
        <v>137</v>
      </c>
      <c r="C39" s="92">
        <v>135</v>
      </c>
      <c r="D39" s="93">
        <f t="shared" si="2"/>
        <v>272</v>
      </c>
      <c r="G39" s="10"/>
    </row>
    <row r="40" spans="1:7" ht="18" customHeight="1" thickTop="1" thickBot="1">
      <c r="A40" s="94" t="s">
        <v>2</v>
      </c>
      <c r="B40" s="83">
        <f>SUM(B28:B39)</f>
        <v>6031</v>
      </c>
      <c r="C40" s="83">
        <f>SUM(C28:C39)</f>
        <v>6004</v>
      </c>
      <c r="D40" s="84">
        <f>B40+C40</f>
        <v>12035</v>
      </c>
      <c r="G40" s="10"/>
    </row>
    <row r="41" spans="1:7" ht="18" customHeight="1">
      <c r="G41" s="10"/>
    </row>
  </sheetData>
  <mergeCells count="31">
    <mergeCell ref="F9:G9"/>
    <mergeCell ref="F10:G10"/>
    <mergeCell ref="F20:G20"/>
    <mergeCell ref="B4:C4"/>
    <mergeCell ref="F4:G4"/>
    <mergeCell ref="F16:G16"/>
    <mergeCell ref="F5:G5"/>
    <mergeCell ref="F17:G17"/>
    <mergeCell ref="F18:G18"/>
    <mergeCell ref="F19:G19"/>
    <mergeCell ref="F11:G11"/>
    <mergeCell ref="F12:G12"/>
    <mergeCell ref="F13:G13"/>
    <mergeCell ref="F14:G14"/>
    <mergeCell ref="F15:G15"/>
    <mergeCell ref="F8:G8"/>
    <mergeCell ref="F6:G6"/>
    <mergeCell ref="F7:G7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F21:G21"/>
  </mergeCells>
  <phoneticPr fontId="2"/>
  <printOptions horizontalCentered="1"/>
  <pageMargins left="0.59055118110236227" right="0.39370078740157483" top="0.98425196850393704" bottom="0.98425196850393704" header="0.51181102362204722" footer="0.51181102362204722"/>
  <pageSetup paperSize="9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P19入港船舶年次別表</vt:lpstr>
      <vt:lpstr>P20入港船舶月別表</vt:lpstr>
      <vt:lpstr>Ｐ21入港船舶階級別表</vt:lpstr>
      <vt:lpstr>P22~23入港船舶階級別月別表</vt:lpstr>
      <vt:lpstr>Ｐ24入港最大船舶月別表ほか</vt:lpstr>
      <vt:lpstr>P19入港船舶年次別表!Print_Area</vt:lpstr>
      <vt:lpstr>P20入港船舶月別表!Print_Area</vt:lpstr>
      <vt:lpstr>Ｐ21入港船舶階級別表!Print_Area</vt:lpstr>
      <vt:lpstr>'P22~23入港船舶階級別月別表'!Print_Area</vt:lpstr>
      <vt:lpstr>Ｐ24入港最大船舶月別表ほか!Print_Area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</dc:creator>
  <cp:lastModifiedBy>user</cp:lastModifiedBy>
  <cp:lastPrinted>2021-04-09T08:57:38Z</cp:lastPrinted>
  <dcterms:created xsi:type="dcterms:W3CDTF">2003-01-07T05:21:59Z</dcterms:created>
  <dcterms:modified xsi:type="dcterms:W3CDTF">2021-04-13T08:29:07Z</dcterms:modified>
</cp:coreProperties>
</file>