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195.1.1.6\0000$\00 全課 00 共通\01総務企画課\02財務行革推進室\01 財務関係\01　地方公営企業\R06\20 【1.31 15時】公営企業に係る経営比較分析表(令和５年度決算)の分析等について（依頼）\01　様式　(ファイル名を変えずに上書き保存してください)\下水　四釜さん宛\"/>
    </mc:Choice>
  </mc:AlternateContent>
  <xr:revisionPtr revIDLastSave="0" documentId="13_ncr:1_{5EA96EBF-970A-4325-B57B-B58EA91406F8}" xr6:coauthVersionLast="45" xr6:coauthVersionMax="45" xr10:uidLastSave="{00000000-0000-0000-0000-000000000000}"/>
  <workbookProtection workbookAlgorithmName="SHA-512" workbookHashValue="6Cwssk8xXxjXJGR5d7FpZdlsHT7Q/MkeXKWl+yXspVP0LxrzyQqFi5pX7gR5vN2XUSbt3iDvxdmKsWSMkd/dLw==" workbookSaltValue="a0ObyNUziZe49h6oWfGong==" workbookSpinCount="100000" lockStructure="1"/>
  <bookViews>
    <workbookView xWindow="630" yWindow="330" windowWidth="28170" windowHeight="1587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P10" i="4"/>
  <c r="I10" i="4"/>
  <c r="B10"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<sst xmlns="http://schemas.openxmlformats.org/spreadsheetml/2006/main" count="236" uniqueCount="119">
  <si>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</si>
  <si>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</si>
  <si>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</si>
  <si>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</si>
  <si>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</si>
  <si>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</si>
  <si>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</si>
  <si>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</si>
  <si>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</si>
  <si>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</si>
  <si>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</si>
  <si>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</si>
  <si>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</si>
  <si>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</si>
  <si>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</si>
  <si>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</si>
  <si>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</si>
  <si>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</si>
  <si>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</si>
  <si>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</si>
  <si>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</si>
  <si>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</si>
  <si>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</si>
  <si>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</si>
  <si>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</si>
  <si>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</si>
  <si>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</si>
  <si>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</si>
  <si>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</si>
  <si>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</si>
  <si>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</si>
  <si>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</si>
  <si>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</si>
  <si>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</si>
  <si>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</si>
  <si>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</si>
  <si>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</si>
  <si>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</si>
  <si>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</si>
  <si>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</si>
  <si>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</si>
  <si>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</si>
  <si>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</si>
  <si>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</si>
  <si>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</si>
  <si>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</si>
  <si>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</si>
  <si>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</si>
  <si>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</si>
  <si>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</si>
  <si>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</si>
  <si>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</si>
  <si>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</si>
  <si>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</si>
  <si>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</si>
  <si>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</si>
  <si>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</si>
  <si>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</si>
  <si>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</si>
  <si>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</si>
  <si>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</si>
  <si>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</si>
  <si>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</si>
  <si>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</si>
  <si>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</si>
  <si>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</si>
  <si>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</si>
  <si>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</si>
  <si>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</si>
  <si>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</si>
  <si>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</si>
  <si>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</si>
  <si>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</si>
  <si>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</si>
  <si>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</si>
  <si>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</si>
  <si>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</si>
  <si>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</si>
  <si>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</si>
  <si>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</si>
  <si>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</si>
  <si>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</si>
  <si>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</si>
  <si>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</si>
  <si>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</si>
  <si>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</si>
  <si>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</si>
  <si>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</si>
  <si>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</si>
  <si>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</si>
  <si>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</si>
  <si>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</si>
  <si>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</si>
  <si>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</si>
  <si>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</si>
  <si>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</si>
  <si>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</si>
  <si>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</si>
  <si>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</si>
  <si>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</si>
  <si>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</si>
  <si>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</si>
  <si>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</si>
  <si>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</si>
  <si>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</si>
  <si>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</si>
  <si>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</si>
  <si>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</si>
  <si>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</si>
  <si>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</si>
  <si>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</si>
  <si>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</si>
  <si>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</si>
  <si>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</si>
  <si>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</si>
  <si>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</si>
  <si>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100％の接続率ではあるが人口規模300人弱の小規模集落であり、人口は減少傾向にある。料金の回収率としては例年大きな変動は見られないが、近年必要な修繕が多くなってきている。
　利用者数は年々減少傾向にあり、施設の利用率は今後緩やかに減少していくと考えられる。
　令和6年に処理施設建設時の元金利子の償還が終わるが、令和4年より公営企業会計に移行する為の起債の借入を実施している。今後は、公営企業会計移行関係及び小規模な更新を行っていく予定である。</t>
    <rPh sb="56" eb="57">
      <t>オオ</t>
    </rPh>
    <rPh sb="59" eb="61">
      <t>ヘンドウ</t>
    </rPh>
    <rPh sb="62" eb="63">
      <t>ミ</t>
    </rPh>
    <rPh sb="69" eb="71">
      <t>キンネン</t>
    </rPh>
    <rPh sb="71" eb="73">
      <t>ヒツヨウ</t>
    </rPh>
    <rPh sb="74" eb="76">
      <t>シュウゼン</t>
    </rPh>
    <rPh sb="77" eb="78">
      <t>オオ</t>
    </rPh>
    <rPh sb="98" eb="100">
      <t>ケイコウ</t>
    </rPh>
    <rPh sb="158" eb="160">
      <t>レイワ</t>
    </rPh>
    <rPh sb="161" eb="162">
      <t>ネン</t>
    </rPh>
    <rPh sb="183" eb="185">
      <t>ジッシ</t>
    </rPh>
    <rPh sb="190" eb="192">
      <t>コンゴ</t>
    </rPh>
    <rPh sb="194" eb="196">
      <t>コウエイ</t>
    </rPh>
    <rPh sb="196" eb="198">
      <t>キギョウ</t>
    </rPh>
    <rPh sb="198" eb="200">
      <t>カイケイ</t>
    </rPh>
    <rPh sb="200" eb="202">
      <t>イコウ</t>
    </rPh>
    <rPh sb="202" eb="204">
      <t>カンケイ</t>
    </rPh>
    <rPh sb="204" eb="205">
      <t>オヨ</t>
    </rPh>
    <rPh sb="206" eb="209">
      <t>ショウキボ</t>
    </rPh>
    <rPh sb="210" eb="212">
      <t>コウシン</t>
    </rPh>
    <phoneticPr fontId="4"/>
  </si>
  <si>
    <t>　供用開始から30年程度ということもあり、現時点で管渠について大きな問題は発生していない。
　しかし、処理施設の老朽化は進んでおり、建物や機械設備を中心に修繕や更新を考えていかなければならない。
　農業集落排水処理施設最適整備構想により、計画的な更新工事を行い、今後40年処理施設が持つように長寿命化を図って行きたい。</t>
    <rPh sb="119" eb="121">
      <t>ケイカク</t>
    </rPh>
    <rPh sb="121" eb="122">
      <t>テキ</t>
    </rPh>
    <phoneticPr fontId="4"/>
  </si>
  <si>
    <t>　接続率100％になったが、利用者は年々減少傾向であることから料金収入も緩やかに減少していくことが考えられる。
　今後は、軽微な修繕を行いながら、劣化状況を見て計画的な更新工事を行い、長寿命化を図っていく予定である。効率化を図れる機械設備等へ更新し維持管理費の削減に努めたい。また、事業経営のための料金改定も検討の必要がある。
　</t>
    <rPh sb="80" eb="83">
      <t>ケイカクテキ</t>
    </rPh>
    <rPh sb="121" eb="123">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</si>
</sst>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3F-44AD-B95D-AD3773F47C5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323F-44AD-B95D-AD3773F47C5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48.7</c:v>
                </c:pt>
                <c:pt idx="1">
                  <c:v>42.86</c:v>
                </c:pt>
                <c:pt idx="2">
                  <c:v>42.86</c:v>
                </c:pt>
                <c:pt idx="3">
                  <c:v>42.86</c:v>
                </c:pt>
                <c:pt idx="4">
                  <c:v>42.86</c:v>
                </c:pt>
              </c:numCache>
            </c:numRef>
          </c:val>
          <c:extLst>
            <c:ext xmlns:c16="http://schemas.microsoft.com/office/drawing/2014/chart" uri="{C3380CC4-5D6E-409C-BE32-E72D297353CC}">
              <c16:uniqueId val="{00000000-41B2-409A-ACB6-9AB689DD048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41B2-409A-ACB6-9AB689DD048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98.09</c:v>
                </c:pt>
                <c:pt idx="1">
                  <c:v>100</c:v>
                </c:pt>
                <c:pt idx="2">
                  <c:v>100</c:v>
                </c:pt>
                <c:pt idx="3">
                  <c:v>100</c:v>
                </c:pt>
                <c:pt idx="4">
                  <c:v>100</c:v>
                </c:pt>
              </c:numCache>
            </c:numRef>
          </c:val>
          <c:extLst>
            <c:ext xmlns:c16="http://schemas.microsoft.com/office/drawing/2014/chart" uri="{C3380CC4-5D6E-409C-BE32-E72D297353CC}">
              <c16:uniqueId val="{00000000-9505-4CF4-9CEA-693DC52B211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9505-4CF4-9CEA-693DC52B211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89.44</c:v>
                </c:pt>
                <c:pt idx="1">
                  <c:v>97.64</c:v>
                </c:pt>
                <c:pt idx="2">
                  <c:v>90.97</c:v>
                </c:pt>
                <c:pt idx="3">
                  <c:v>85.43</c:v>
                </c:pt>
                <c:pt idx="4">
                  <c:v>87.18</c:v>
                </c:pt>
              </c:numCache>
            </c:numRef>
          </c:val>
          <c:extLst>
            <c:ext xmlns:c16="http://schemas.microsoft.com/office/drawing/2014/chart" uri="{C3380CC4-5D6E-409C-BE32-E72D297353CC}">
              <c16:uniqueId val="{00000000-A4AE-4183-A8D4-F3F3926BAF1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AE-4183-A8D4-F3F3926BAF1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142-4C11-BE81-BF837062B8E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142-4C11-BE81-BF837062B8E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12-44A2-89AF-3D2570037CE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12-44A2-89AF-3D2570037CE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D55-4870-B92E-578DE93D247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D55-4870-B92E-578DE93D247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53-472C-94C0-1C290B969F7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53-472C-94C0-1C290B969F7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374.63</c:v>
                </c:pt>
                <c:pt idx="4" formatCode="#,##0.00;&quot;△&quot;#,##0.00;&quot;-&quot;">
                  <c:v>291.63</c:v>
                </c:pt>
              </c:numCache>
            </c:numRef>
          </c:val>
          <c:extLst>
            <c:ext xmlns:c16="http://schemas.microsoft.com/office/drawing/2014/chart" uri="{C3380CC4-5D6E-409C-BE32-E72D297353CC}">
              <c16:uniqueId val="{00000000-9D20-45CF-A370-8CFF5C1F811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9D20-45CF-A370-8CFF5C1F811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46.13</c:v>
                </c:pt>
                <c:pt idx="1">
                  <c:v>48.41</c:v>
                </c:pt>
                <c:pt idx="2">
                  <c:v>41.67</c:v>
                </c:pt>
                <c:pt idx="3">
                  <c:v>38.31</c:v>
                </c:pt>
                <c:pt idx="4">
                  <c:v>54.47</c:v>
                </c:pt>
              </c:numCache>
            </c:numRef>
          </c:val>
          <c:extLst>
            <c:ext xmlns:c16="http://schemas.microsoft.com/office/drawing/2014/chart" uri="{C3380CC4-5D6E-409C-BE32-E72D297353CC}">
              <c16:uniqueId val="{00000000-5EFE-4CA1-A54B-111956D7F6C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5EFE-4CA1-A54B-111956D7F6C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303.38</c:v>
                </c:pt>
                <c:pt idx="1">
                  <c:v>296.97000000000003</c:v>
                </c:pt>
                <c:pt idx="2">
                  <c:v>341.85</c:v>
                </c:pt>
                <c:pt idx="3">
                  <c:v>370.66</c:v>
                </c:pt>
                <c:pt idx="4">
                  <c:v>235.67</c:v>
                </c:pt>
              </c:numCache>
            </c:numRef>
          </c:val>
          <c:extLst>
            <c:ext xmlns:c16="http://schemas.microsoft.com/office/drawing/2014/chart" uri="{C3380CC4-5D6E-409C-BE32-E72D297353CC}">
              <c16:uniqueId val="{00000000-A713-4010-863B-38B67070D27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A713-4010-863B-38B67070D27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70" zoomScaleNormal="7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最上町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F2</v>
      </c>
      <c r="X8" s="34"/>
      <c r="Y8" s="34"/>
      <c r="Z8" s="34"/>
      <c r="AA8" s="34"/>
      <c r="AB8" s="34"/>
      <c r="AC8" s="34"/>
      <c r="AD8" s="35" t="str">
        <f>データ!$M$6</f>
        <v>非設置</v>
      </c>
      <c r="AE8" s="35"/>
      <c r="AF8" s="35"/>
      <c r="AG8" s="35"/>
      <c r="AH8" s="35"/>
      <c r="AI8" s="35"/>
      <c r="AJ8" s="35"/>
      <c r="AK8" s="3"/>
      <c r="AL8" s="36">
        <f>データ!S6</f>
        <v>7607</v>
      </c>
      <c r="AM8" s="36"/>
      <c r="AN8" s="36"/>
      <c r="AO8" s="36"/>
      <c r="AP8" s="36"/>
      <c r="AQ8" s="36"/>
      <c r="AR8" s="36"/>
      <c r="AS8" s="36"/>
      <c r="AT8" s="37">
        <f>データ!T6</f>
        <v>330.37</v>
      </c>
      <c r="AU8" s="37"/>
      <c r="AV8" s="37"/>
      <c r="AW8" s="37"/>
      <c r="AX8" s="37"/>
      <c r="AY8" s="37"/>
      <c r="AZ8" s="37"/>
      <c r="BA8" s="37"/>
      <c r="BB8" s="37">
        <f>データ!U6</f>
        <v>23.03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3.82</v>
      </c>
      <c r="Q10" s="37"/>
      <c r="R10" s="37"/>
      <c r="S10" s="37"/>
      <c r="T10" s="37"/>
      <c r="U10" s="37"/>
      <c r="V10" s="37"/>
      <c r="W10" s="37">
        <f>データ!Q6</f>
        <v>88.94</v>
      </c>
      <c r="X10" s="37"/>
      <c r="Y10" s="37"/>
      <c r="Z10" s="37"/>
      <c r="AA10" s="37"/>
      <c r="AB10" s="37"/>
      <c r="AC10" s="37"/>
      <c r="AD10" s="36">
        <f>データ!R6</f>
        <v>3020</v>
      </c>
      <c r="AE10" s="36"/>
      <c r="AF10" s="36"/>
      <c r="AG10" s="36"/>
      <c r="AH10" s="36"/>
      <c r="AI10" s="36"/>
      <c r="AJ10" s="36"/>
      <c r="AK10" s="2"/>
      <c r="AL10" s="36">
        <f>データ!V6</f>
        <v>288</v>
      </c>
      <c r="AM10" s="36"/>
      <c r="AN10" s="36"/>
      <c r="AO10" s="36"/>
      <c r="AP10" s="36"/>
      <c r="AQ10" s="36"/>
      <c r="AR10" s="36"/>
      <c r="AS10" s="36"/>
      <c r="AT10" s="37">
        <f>データ!W6</f>
        <v>0.13</v>
      </c>
      <c r="AU10" s="37"/>
      <c r="AV10" s="37"/>
      <c r="AW10" s="37"/>
      <c r="AX10" s="37"/>
      <c r="AY10" s="37"/>
      <c r="AZ10" s="37"/>
      <c r="BA10" s="37"/>
      <c r="BB10" s="37">
        <f>データ!X6</f>
        <v>2215.38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117</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ih4mfWHjrmP7sEEb/NF9zpc+hvKzYVPGIARYxhEAEHUvcWGje2P0fYhEB/1PsOLu8hzV2mnWtLkfkEN5JoWWmw==" saltValue="BkCqBubxd5G4gcvxkR41y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63622</v>
      </c>
      <c r="D6" s="19">
        <f t="shared" si="3"/>
        <v>47</v>
      </c>
      <c r="E6" s="19">
        <f t="shared" si="3"/>
        <v>17</v>
      </c>
      <c r="F6" s="19">
        <f t="shared" si="3"/>
        <v>5</v>
      </c>
      <c r="G6" s="19">
        <f t="shared" si="3"/>
        <v>0</v>
      </c>
      <c r="H6" s="19" t="str">
        <f t="shared" si="3"/>
        <v>山形県　最上町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3.82</v>
      </c>
      <c r="Q6" s="20">
        <f t="shared" si="3"/>
        <v>88.94</v>
      </c>
      <c r="R6" s="20">
        <f t="shared" si="3"/>
        <v>3020</v>
      </c>
      <c r="S6" s="20">
        <f t="shared" si="3"/>
        <v>7607</v>
      </c>
      <c r="T6" s="20">
        <f t="shared" si="3"/>
        <v>330.37</v>
      </c>
      <c r="U6" s="20">
        <f t="shared" si="3"/>
        <v>23.03</v>
      </c>
      <c r="V6" s="20">
        <f t="shared" si="3"/>
        <v>288</v>
      </c>
      <c r="W6" s="20">
        <f t="shared" si="3"/>
        <v>0.13</v>
      </c>
      <c r="X6" s="20">
        <f t="shared" si="3"/>
        <v>2215.38</v>
      </c>
      <c r="Y6" s="21">
        <f>IF(Y7="",NA(),Y7)</f>
        <v>89.44</v>
      </c>
      <c r="Z6" s="21">
        <f t="shared" ref="Z6:AH6" si="4">IF(Z7="",NA(),Z7)</f>
        <v>97.64</v>
      </c>
      <c r="AA6" s="21">
        <f t="shared" si="4"/>
        <v>90.97</v>
      </c>
      <c r="AB6" s="21">
        <f t="shared" si="4"/>
        <v>85.43</v>
      </c>
      <c r="AC6" s="21">
        <f t="shared" si="4"/>
        <v>87.18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374.63</v>
      </c>
      <c r="BJ6" s="21">
        <f t="shared" si="7"/>
        <v>291.63</v>
      </c>
      <c r="BK6" s="21">
        <f t="shared" si="7"/>
        <v>826.83</v>
      </c>
      <c r="BL6" s="21">
        <f t="shared" si="7"/>
        <v>867.83</v>
      </c>
      <c r="BM6" s="21">
        <f t="shared" si="7"/>
        <v>791.76</v>
      </c>
      <c r="BN6" s="21">
        <f t="shared" si="7"/>
        <v>900.82</v>
      </c>
      <c r="BO6" s="21">
        <f t="shared" si="7"/>
        <v>839.21</v>
      </c>
      <c r="BP6" s="20" t="str">
        <f>IF(BP7="","",IF(BP7="-","【-】","【"&amp;SUBSTITUTE(TEXT(BP7,"#,##0.00"),"-","△")&amp;"】"))</f>
        <v>【785.10】</v>
      </c>
      <c r="BQ6" s="21">
        <f>IF(BQ7="",NA(),BQ7)</f>
        <v>46.13</v>
      </c>
      <c r="BR6" s="21">
        <f t="shared" ref="BR6:BZ6" si="8">IF(BR7="",NA(),BR7)</f>
        <v>48.41</v>
      </c>
      <c r="BS6" s="21">
        <f t="shared" si="8"/>
        <v>41.67</v>
      </c>
      <c r="BT6" s="21">
        <f t="shared" si="8"/>
        <v>38.31</v>
      </c>
      <c r="BU6" s="21">
        <f t="shared" si="8"/>
        <v>54.47</v>
      </c>
      <c r="BV6" s="21">
        <f t="shared" si="8"/>
        <v>57.31</v>
      </c>
      <c r="BW6" s="21">
        <f t="shared" si="8"/>
        <v>57.08</v>
      </c>
      <c r="BX6" s="21">
        <f t="shared" si="8"/>
        <v>56.26</v>
      </c>
      <c r="BY6" s="21">
        <f t="shared" si="8"/>
        <v>52.94</v>
      </c>
      <c r="BZ6" s="21">
        <f t="shared" si="8"/>
        <v>52.05</v>
      </c>
      <c r="CA6" s="20" t="str">
        <f>IF(CA7="","",IF(CA7="-","【-】","【"&amp;SUBSTITUTE(TEXT(CA7,"#,##0.00"),"-","△")&amp;"】"))</f>
        <v>【56.93】</v>
      </c>
      <c r="CB6" s="21">
        <f>IF(CB7="",NA(),CB7)</f>
        <v>303.38</v>
      </c>
      <c r="CC6" s="21">
        <f t="shared" ref="CC6:CK6" si="9">IF(CC7="",NA(),CC7)</f>
        <v>296.97000000000003</v>
      </c>
      <c r="CD6" s="21">
        <f t="shared" si="9"/>
        <v>341.85</v>
      </c>
      <c r="CE6" s="21">
        <f t="shared" si="9"/>
        <v>370.66</v>
      </c>
      <c r="CF6" s="21">
        <f t="shared" si="9"/>
        <v>235.67</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48.7</v>
      </c>
      <c r="CN6" s="21">
        <f t="shared" ref="CN6:CV6" si="10">IF(CN7="",NA(),CN7)</f>
        <v>42.86</v>
      </c>
      <c r="CO6" s="21">
        <f t="shared" si="10"/>
        <v>42.86</v>
      </c>
      <c r="CP6" s="21">
        <f t="shared" si="10"/>
        <v>42.86</v>
      </c>
      <c r="CQ6" s="21">
        <f t="shared" si="10"/>
        <v>42.86</v>
      </c>
      <c r="CR6" s="21">
        <f t="shared" si="10"/>
        <v>50.14</v>
      </c>
      <c r="CS6" s="21">
        <f t="shared" si="10"/>
        <v>54.83</v>
      </c>
      <c r="CT6" s="21">
        <f t="shared" si="10"/>
        <v>66.53</v>
      </c>
      <c r="CU6" s="21">
        <f t="shared" si="10"/>
        <v>52.35</v>
      </c>
      <c r="CV6" s="21">
        <f t="shared" si="10"/>
        <v>46.25</v>
      </c>
      <c r="CW6" s="20" t="str">
        <f>IF(CW7="","",IF(CW7="-","【-】","【"&amp;SUBSTITUTE(TEXT(CW7,"#,##0.00"),"-","△")&amp;"】"))</f>
        <v>【49.87】</v>
      </c>
      <c r="CX6" s="21">
        <f>IF(CX7="",NA(),CX7)</f>
        <v>98.09</v>
      </c>
      <c r="CY6" s="21">
        <f t="shared" ref="CY6:DG6" si="11">IF(CY7="",NA(),CY7)</f>
        <v>100</v>
      </c>
      <c r="CZ6" s="21">
        <f t="shared" si="11"/>
        <v>100</v>
      </c>
      <c r="DA6" s="21">
        <f t="shared" si="11"/>
        <v>100</v>
      </c>
      <c r="DB6" s="21">
        <f t="shared" si="11"/>
        <v>100</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63622</v>
      </c>
      <c r="D7" s="23">
        <v>47</v>
      </c>
      <c r="E7" s="23">
        <v>17</v>
      </c>
      <c r="F7" s="23">
        <v>5</v>
      </c>
      <c r="G7" s="23">
        <v>0</v>
      </c>
      <c r="H7" s="23" t="s">
        <v>98</v>
      </c>
      <c r="I7" s="23" t="s">
        <v>99</v>
      </c>
      <c r="J7" s="23" t="s">
        <v>100</v>
      </c>
      <c r="K7" s="23" t="s">
        <v>101</v>
      </c>
      <c r="L7" s="23" t="s">
        <v>102</v>
      </c>
      <c r="M7" s="23" t="s">
        <v>103</v>
      </c>
      <c r="N7" s="24" t="s">
        <v>104</v>
      </c>
      <c r="O7" s="24" t="s">
        <v>105</v>
      </c>
      <c r="P7" s="24">
        <v>3.82</v>
      </c>
      <c r="Q7" s="24">
        <v>88.94</v>
      </c>
      <c r="R7" s="24">
        <v>3020</v>
      </c>
      <c r="S7" s="24">
        <v>7607</v>
      </c>
      <c r="T7" s="24">
        <v>330.37</v>
      </c>
      <c r="U7" s="24">
        <v>23.03</v>
      </c>
      <c r="V7" s="24">
        <v>288</v>
      </c>
      <c r="W7" s="24">
        <v>0.13</v>
      </c>
      <c r="X7" s="24">
        <v>2215.38</v>
      </c>
      <c r="Y7" s="24">
        <v>89.44</v>
      </c>
      <c r="Z7" s="24">
        <v>97.64</v>
      </c>
      <c r="AA7" s="24">
        <v>90.97</v>
      </c>
      <c r="AB7" s="24">
        <v>85.43</v>
      </c>
      <c r="AC7" s="24">
        <v>87.18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374.63</v>
      </c>
      <c r="BJ7" s="24">
        <v>291.63</v>
      </c>
      <c r="BK7" s="24">
        <v>826.83</v>
      </c>
      <c r="BL7" s="24">
        <v>867.83</v>
      </c>
      <c r="BM7" s="24">
        <v>791.76</v>
      </c>
      <c r="BN7" s="24">
        <v>900.82</v>
      </c>
      <c r="BO7" s="24">
        <v>839.21</v>
      </c>
      <c r="BP7" s="24">
        <v>785.1</v>
      </c>
      <c r="BQ7" s="24">
        <v>46.13</v>
      </c>
      <c r="BR7" s="24">
        <v>48.41</v>
      </c>
      <c r="BS7" s="24">
        <v>41.67</v>
      </c>
      <c r="BT7" s="24">
        <v>38.31</v>
      </c>
      <c r="BU7" s="24">
        <v>54.47</v>
      </c>
      <c r="BV7" s="24">
        <v>57.31</v>
      </c>
      <c r="BW7" s="24">
        <v>57.08</v>
      </c>
      <c r="BX7" s="24">
        <v>56.26</v>
      </c>
      <c r="BY7" s="24">
        <v>52.94</v>
      </c>
      <c r="BZ7" s="24">
        <v>52.05</v>
      </c>
      <c r="CA7" s="24">
        <v>56.93</v>
      </c>
      <c r="CB7" s="24">
        <v>303.38</v>
      </c>
      <c r="CC7" s="24">
        <v>296.97000000000003</v>
      </c>
      <c r="CD7" s="24">
        <v>341.85</v>
      </c>
      <c r="CE7" s="24">
        <v>370.66</v>
      </c>
      <c r="CF7" s="24">
        <v>235.67</v>
      </c>
      <c r="CG7" s="24">
        <v>273.52</v>
      </c>
      <c r="CH7" s="24">
        <v>274.99</v>
      </c>
      <c r="CI7" s="24">
        <v>282.08999999999997</v>
      </c>
      <c r="CJ7" s="24">
        <v>303.27999999999997</v>
      </c>
      <c r="CK7" s="24">
        <v>301.86</v>
      </c>
      <c r="CL7" s="24">
        <v>271.14999999999998</v>
      </c>
      <c r="CM7" s="24">
        <v>48.7</v>
      </c>
      <c r="CN7" s="24">
        <v>42.86</v>
      </c>
      <c r="CO7" s="24">
        <v>42.86</v>
      </c>
      <c r="CP7" s="24">
        <v>42.86</v>
      </c>
      <c r="CQ7" s="24">
        <v>42.86</v>
      </c>
      <c r="CR7" s="24">
        <v>50.14</v>
      </c>
      <c r="CS7" s="24">
        <v>54.83</v>
      </c>
      <c r="CT7" s="24">
        <v>66.53</v>
      </c>
      <c r="CU7" s="24">
        <v>52.35</v>
      </c>
      <c r="CV7" s="24">
        <v>46.25</v>
      </c>
      <c r="CW7" s="24">
        <v>49.87</v>
      </c>
      <c r="CX7" s="24">
        <v>98.09</v>
      </c>
      <c r="CY7" s="24">
        <v>100</v>
      </c>
      <c r="CZ7" s="24">
        <v>100</v>
      </c>
      <c r="DA7" s="24">
        <v>100</v>
      </c>
      <c r="DB7" s="24">
        <v>100</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2025-01-24T07:33:12Z</dcterms:created>
  <dcterms:modified xsi:type="dcterms:W3CDTF">2025-02-03T02:39:11Z</dcterms:modified>
  <cp:category/>
</cp:coreProperties>
</file>