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25gesui\"/>
    </mc:Choice>
  </mc:AlternateContent>
  <workbookProtection workbookAlgorithmName="SHA-512" workbookHashValue="l9i+4ftlEAb1PdLUoyNWKn0dhIg9FCNUkarIAW1Mt6p8z/MVYNKktYTw+kQj1/1Gn8OE6h7saNewYWc2651QFw==" workbookSaltValue="IWnMznCymF8WkXL27Zra8g==" workbookSpinCount="100000" lockStructure="1"/>
  <bookViews>
    <workbookView xWindow="0" yWindow="0" windowWidth="28800" windowHeight="12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T6" i="5"/>
  <c r="AT8" i="4" s="1"/>
  <c r="S6" i="5"/>
  <c r="AL8" i="4" s="1"/>
  <c r="R6" i="5"/>
  <c r="AD10" i="4" s="1"/>
  <c r="Q6" i="5"/>
  <c r="W10" i="4" s="1"/>
  <c r="P6" i="5"/>
  <c r="P10" i="4" s="1"/>
  <c r="O6" i="5"/>
  <c r="I10" i="4" s="1"/>
  <c r="N6" i="5"/>
  <c r="B10" i="4" s="1"/>
  <c r="M6" i="5"/>
  <c r="AD8" i="4" s="1"/>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E86" i="4"/>
  <c r="BB8" i="4"/>
  <c r="W8" i="4"/>
  <c r="B8" i="4"/>
  <c r="B6" i="4"/>
</calcChain>
</file>

<file path=xl/sharedStrings.xml><?xml version="1.0" encoding="utf-8"?>
<sst xmlns="http://schemas.openxmlformats.org/spreadsheetml/2006/main" count="247" uniqueCount="118">
  <si>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</si>
  <si>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</si>
  <si>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</si>
  <si>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</si>
  <si>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</si>
  <si>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</si>
  <si>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</si>
  <si>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</si>
  <si>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</si>
  <si>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</si>
  <si>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</si>
  <si>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</si>
  <si>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</si>
  <si>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</si>
  <si>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</si>
  <si>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</si>
  <si>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</si>
  <si>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</si>
  <si>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</si>
  <si>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</si>
  <si>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</si>
  <si>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</si>
  <si>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</si>
  <si>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</si>
  <si>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</si>
  <si>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</si>
  <si>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</si>
  <si>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</si>
  <si>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</si>
  <si>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</si>
  <si>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</si>
  <si>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</si>
  <si>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</si>
  <si>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</si>
  <si>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</si>
  <si>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</si>
  <si>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</si>
  <si>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</si>
  <si>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</si>
  <si>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</si>
  <si>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</si>
  <si>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</si>
  <si>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</si>
  <si>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</si>
  <si>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</si>
  <si>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</si>
  <si>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</si>
  <si>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</si>
  <si>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</si>
  <si>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</si>
  <si>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</si>
  <si>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</si>
  <si>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</si>
  <si>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</si>
  <si>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</si>
  <si>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</si>
  <si>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</si>
  <si>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</si>
  <si>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</si>
  <si>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</si>
  <si>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</si>
  <si>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</si>
  <si>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</si>
  <si>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</si>
  <si>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</si>
  <si>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</si>
  <si>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</si>
  <si>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</si>
  <si>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</si>
  <si>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</si>
  <si>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</si>
  <si>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</si>
  <si>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</si>
  <si>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</si>
  <si>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</si>
  <si>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</si>
  <si>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</si>
  <si>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</si>
  <si>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</si>
  <si>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</si>
  <si>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</si>
  <si>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</si>
  <si>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</si>
  <si>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</si>
  <si>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</si>
  <si>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</si>
  <si>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</si>
  <si>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</si>
  <si>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</si>
  <si>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</si>
  <si>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</si>
  <si>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</si>
  <si>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</si>
  <si>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</si>
  <si>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</si>
  <si>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</si>
  <si>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</si>
  <si>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大蔵村</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</si>
  <si>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</si>
  <si>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</si>
  <si>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</si>
  <si>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</si>
  <si>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</si>
  <si>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</si>
  <si>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</si>
  <si>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</si>
  <si>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</si>
  <si>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</si>
  <si>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</si>
  <si>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</si>
  <si>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</si>
  <si>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</si>
  <si>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</si>
  <si>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</si>
  <si>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</si>
  <si>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　事業開始当初に整備した浄化槽について、今後計画的な更新が必要となってくることが見込まれる。
 現在、浄化槽の保守点検・清掃は業務委託で実施しているが、委託業者との情報共有を密にし、効率的な修繕や更新に勤めて行きたい。</t>
    <rPh sb="1" eb="5">
      <t>ジギョウカイシ</t>
    </rPh>
    <rPh sb="5" eb="7">
      <t>トウショ</t>
    </rPh>
    <rPh sb="8" eb="10">
      <t>セイビ</t>
    </rPh>
    <rPh sb="12" eb="15">
      <t>ジョウカソウ</t>
    </rPh>
    <rPh sb="20" eb="22">
      <t>コンゴ</t>
    </rPh>
    <phoneticPr fontId="4"/>
  </si>
  <si>
    <t>　本村では、下水道区域外の半数の世帯が合併浄化槽（個人管理含む）を使用している。環境保全や公衆衛生の向上を図るため、合併浄化槽のさらなる普及に努めなければならない。
　また、今後は耐用年数の経過による既設浄化槽の修繕や更新などが見込まれ、経営状況の悪化が懸念されるため、適正な料金の検討をしていかなければならない。</t>
    <rPh sb="1" eb="3">
      <t>ホンソン</t>
    </rPh>
    <rPh sb="6" eb="9">
      <t>ゲスイドウ</t>
    </rPh>
    <rPh sb="9" eb="12">
      <t>クイキガイ</t>
    </rPh>
    <rPh sb="13" eb="15">
      <t>ハンスウ</t>
    </rPh>
    <rPh sb="16" eb="18">
      <t>セタイ</t>
    </rPh>
    <rPh sb="19" eb="24">
      <t>ガッペイジョウカソウ</t>
    </rPh>
    <rPh sb="25" eb="29">
      <t>コジンカンリ</t>
    </rPh>
    <rPh sb="29" eb="30">
      <t>フク</t>
    </rPh>
    <rPh sb="33" eb="35">
      <t>シヨウ</t>
    </rPh>
    <rPh sb="40" eb="44">
      <t>カンキョウホゼン</t>
    </rPh>
    <rPh sb="45" eb="49">
      <t>コウシュウエイセイ</t>
    </rPh>
    <rPh sb="50" eb="52">
      <t>コウジョウ</t>
    </rPh>
    <rPh sb="53" eb="54">
      <t>ハカ</t>
    </rPh>
    <rPh sb="58" eb="63">
      <t>ガッペイジョウカソウ</t>
    </rPh>
    <rPh sb="68" eb="70">
      <t>フキュウ</t>
    </rPh>
    <rPh sb="71" eb="72">
      <t>ツト</t>
    </rPh>
    <rPh sb="87" eb="89">
      <t>コンゴ</t>
    </rPh>
    <rPh sb="90" eb="94">
      <t>タイヨウネンスウ</t>
    </rPh>
    <rPh sb="95" eb="97">
      <t>ケイカ</t>
    </rPh>
    <rPh sb="100" eb="102">
      <t>キセツ</t>
    </rPh>
    <rPh sb="102" eb="105">
      <t>ジョウカソウ</t>
    </rPh>
    <rPh sb="106" eb="108">
      <t>シュウゼン</t>
    </rPh>
    <rPh sb="109" eb="111">
      <t>コウシン</t>
    </rPh>
    <rPh sb="114" eb="116">
      <t>ミコ</t>
    </rPh>
    <rPh sb="119" eb="123">
      <t>ケイエイジョウキョウ</t>
    </rPh>
    <rPh sb="124" eb="126">
      <t>アッカ</t>
    </rPh>
    <rPh sb="127" eb="129">
      <t>ケネン</t>
    </rPh>
    <rPh sb="135" eb="137">
      <t>テキセイ</t>
    </rPh>
    <phoneticPr fontId="4"/>
  </si>
  <si>
    <t>①収益的収支比率
　令和５年度は公営企業会計への移行に伴う打ち切決算により分析が困難な状況である。公営企業会計への移行業務に伴う支出を未払金として処理しているため比率が改善しているように見えるが、実際には例年よりも悪化している状況である。本村の浄化槽使用料は定額制となっており、収入の大幅な増は望めないため、維持管理費用の削減に努めるとともに、適正な料金設定についての検討が必要である。
④企業債残高対事業規模比率
　比率が0％の状態が続いているが、令和元年度から浄化槽整備事業に地方債を活用し実施しており、今後は耐用年数に達した浄化槽の更新による地方債の発行が見込まれることから、数値の推移を注視したい。
⑤経費回収率　⑥汚水処理原価
　令和４年度から、公営企業会計への移行業務により、経費回収率、汚水処理原価ともに悪化している。
⑥水洗化率
　国庫補助金を活用しての合併浄化槽設置推進の結果、近年は複数の設置実績が続いている。水質保全の観点から、引き続き広報誌やタブレット配信による啓発活動に努めたい。</t>
    <rPh sb="1" eb="8">
      <t>シュウエキテキシュウシヒリツ</t>
    </rPh>
    <rPh sb="10" eb="12">
      <t>レイワ</t>
    </rPh>
    <rPh sb="13" eb="15">
      <t>ネンド</t>
    </rPh>
    <rPh sb="27" eb="28">
      <t>トモナ</t>
    </rPh>
    <rPh sb="29" eb="30">
      <t>ウ</t>
    </rPh>
    <rPh sb="31" eb="32">
      <t>キ</t>
    </rPh>
    <rPh sb="32" eb="34">
      <t>ケッサン</t>
    </rPh>
    <rPh sb="37" eb="39">
      <t>ブンセキ</t>
    </rPh>
    <rPh sb="40" eb="42">
      <t>コンナン</t>
    </rPh>
    <rPh sb="43" eb="45">
      <t>ジョウキョウ</t>
    </rPh>
    <rPh sb="119" eb="121">
      <t>ホンソン</t>
    </rPh>
    <rPh sb="122" eb="128">
      <t>ジョウカソウシヨウリョウ</t>
    </rPh>
    <rPh sb="129" eb="132">
      <t>テイガクセイ</t>
    </rPh>
    <rPh sb="139" eb="141">
      <t>シュウニュウ</t>
    </rPh>
    <rPh sb="142" eb="144">
      <t>オオハバ</t>
    </rPh>
    <rPh sb="147" eb="148">
      <t>ノゾ</t>
    </rPh>
    <rPh sb="154" eb="160">
      <t>イジカンリヒヨウ</t>
    </rPh>
    <rPh sb="161" eb="163">
      <t>サクゲン</t>
    </rPh>
    <rPh sb="164" eb="165">
      <t>ツト</t>
    </rPh>
    <rPh sb="172" eb="174">
      <t>テキセイ</t>
    </rPh>
    <rPh sb="175" eb="179">
      <t>リョウキンセッテイ</t>
    </rPh>
    <rPh sb="184" eb="186">
      <t>ケントウ</t>
    </rPh>
    <rPh sb="187" eb="189">
      <t>ヒツヨウ</t>
    </rPh>
    <rPh sb="195" eb="198">
      <t>キギョウサイ</t>
    </rPh>
    <rPh sb="209" eb="211">
      <t>ヒリツ</t>
    </rPh>
    <rPh sb="215" eb="217">
      <t>ジョウタイ</t>
    </rPh>
    <rPh sb="218" eb="219">
      <t>ツヅ</t>
    </rPh>
    <rPh sb="225" eb="227">
      <t>レイワ</t>
    </rPh>
    <rPh sb="227" eb="230">
      <t>ガンネンド</t>
    </rPh>
    <rPh sb="232" eb="235">
      <t>ジョウカソウ</t>
    </rPh>
    <rPh sb="235" eb="239">
      <t>セイビジギョウ</t>
    </rPh>
    <rPh sb="240" eb="243">
      <t>チホウサイ</t>
    </rPh>
    <rPh sb="244" eb="246">
      <t>カツヨウ</t>
    </rPh>
    <rPh sb="247" eb="249">
      <t>ジッシ</t>
    </rPh>
    <rPh sb="254" eb="256">
      <t>コンゴ</t>
    </rPh>
    <rPh sb="257" eb="261">
      <t>タイヨウネンスウ</t>
    </rPh>
    <rPh sb="262" eb="263">
      <t>タッ</t>
    </rPh>
    <rPh sb="265" eb="268">
      <t>ジョウカソウ</t>
    </rPh>
    <rPh sb="297" eb="299">
      <t>チュウシ</t>
    </rPh>
    <rPh sb="368" eb="372">
      <t>スイセンカリツ</t>
    </rPh>
    <rPh sb="374" eb="379">
      <t>コッコホジョキン</t>
    </rPh>
    <rPh sb="380" eb="382">
      <t>カツヨウ</t>
    </rPh>
    <rPh sb="385" eb="390">
      <t>ガッペイジョウカソウ</t>
    </rPh>
    <rPh sb="390" eb="392">
      <t>セッチ</t>
    </rPh>
    <rPh sb="392" eb="394">
      <t>スイシン</t>
    </rPh>
    <rPh sb="395" eb="397">
      <t>ケッカ</t>
    </rPh>
    <rPh sb="398" eb="400">
      <t>キンネン</t>
    </rPh>
    <rPh sb="401" eb="403">
      <t>フクスウ</t>
    </rPh>
    <rPh sb="404" eb="408">
      <t>セッチジッセキ</t>
    </rPh>
    <rPh sb="409" eb="410">
      <t>ツヅ</t>
    </rPh>
    <rPh sb="415" eb="417">
      <t>スイシツ</t>
    </rPh>
    <rPh sb="417" eb="419">
      <t>ホゼン</t>
    </rPh>
    <rPh sb="420" eb="422">
      <t>カンテン</t>
    </rPh>
    <rPh sb="425" eb="426">
      <t>ヒ</t>
    </rPh>
    <rPh sb="427" eb="428">
      <t>ツヅ</t>
    </rPh>
    <rPh sb="429" eb="432">
      <t>コウホウシ</t>
    </rPh>
    <rPh sb="438" eb="440">
      <t>ハイシン</t>
    </rPh>
    <rPh sb="443" eb="447">
      <t>ケイハツカツドウ</t>
    </rPh>
    <rPh sb="448" eb="449">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</si>
</sst>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538-4DB6-AC88-DD85A9348715}"/>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538-4DB6-AC88-DD85A9348715}"/>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57.98</c:v>
                </c:pt>
                <c:pt idx="1">
                  <c:v>56.31</c:v>
                </c:pt>
                <c:pt idx="2">
                  <c:v>54.11</c:v>
                </c:pt>
                <c:pt idx="3">
                  <c:v>51.89</c:v>
                </c:pt>
                <c:pt idx="4">
                  <c:v>51.32</c:v>
                </c:pt>
              </c:numCache>
            </c:numRef>
          </c:val>
          <c:extLst>
            <c:ext xmlns:c16="http://schemas.microsoft.com/office/drawing/2014/chart" uri="{C3380CC4-5D6E-409C-BE32-E72D297353CC}">
              <c16:uniqueId val="{00000000-E5D3-4DB8-88B2-66A6894CF0F4}"/>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59.64</c:v>
                </c:pt>
                <c:pt idx="1">
                  <c:v>58.19</c:v>
                </c:pt>
                <c:pt idx="2">
                  <c:v>56.52</c:v>
                </c:pt>
                <c:pt idx="3">
                  <c:v>88.45</c:v>
                </c:pt>
                <c:pt idx="4">
                  <c:v>54.08</c:v>
                </c:pt>
              </c:numCache>
            </c:numRef>
          </c:val>
          <c:smooth val="0"/>
          <c:extLst>
            <c:ext xmlns:c16="http://schemas.microsoft.com/office/drawing/2014/chart" uri="{C3380CC4-5D6E-409C-BE32-E72D297353CC}">
              <c16:uniqueId val="{00000001-E5D3-4DB8-88B2-66A6894CF0F4}"/>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ED5A-4BC9-A742-D6B7946C76E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90.63</c:v>
                </c:pt>
                <c:pt idx="1">
                  <c:v>87.8</c:v>
                </c:pt>
                <c:pt idx="2">
                  <c:v>88.43</c:v>
                </c:pt>
                <c:pt idx="3">
                  <c:v>90.34</c:v>
                </c:pt>
                <c:pt idx="4">
                  <c:v>90.57</c:v>
                </c:pt>
              </c:numCache>
            </c:numRef>
          </c:val>
          <c:smooth val="0"/>
          <c:extLst>
            <c:ext xmlns:c16="http://schemas.microsoft.com/office/drawing/2014/chart" uri="{C3380CC4-5D6E-409C-BE32-E72D297353CC}">
              <c16:uniqueId val="{00000001-ED5A-4BC9-A742-D6B7946C76E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85.28</c:v>
                </c:pt>
                <c:pt idx="1">
                  <c:v>86.7</c:v>
                </c:pt>
                <c:pt idx="2">
                  <c:v>86.25</c:v>
                </c:pt>
                <c:pt idx="3">
                  <c:v>60.08</c:v>
                </c:pt>
                <c:pt idx="4">
                  <c:v>78.3</c:v>
                </c:pt>
              </c:numCache>
            </c:numRef>
          </c:val>
          <c:extLst>
            <c:ext xmlns:c16="http://schemas.microsoft.com/office/drawing/2014/chart" uri="{C3380CC4-5D6E-409C-BE32-E72D297353CC}">
              <c16:uniqueId val="{00000000-FE9B-43D1-84BF-060D7A8BFE3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E9B-43D1-84BF-060D7A8BFE3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E94-49A9-8602-5D836B99281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E94-49A9-8602-5D836B99281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E21-4F64-B46F-3E27F89AA39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E21-4F64-B46F-3E27F89AA39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EBB-45DF-803B-FF05AFEE0559}"/>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EBB-45DF-803B-FF05AFEE0559}"/>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3E7-4963-9E8F-F21BFAABE14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3E7-4963-9E8F-F21BFAABE14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0A9-4328-952A-97FBE951183F}"/>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270.57</c:v>
                </c:pt>
                <c:pt idx="1">
                  <c:v>294.27</c:v>
                </c:pt>
                <c:pt idx="2">
                  <c:v>294.08999999999997</c:v>
                </c:pt>
                <c:pt idx="3">
                  <c:v>294.08999999999997</c:v>
                </c:pt>
                <c:pt idx="4">
                  <c:v>338.47</c:v>
                </c:pt>
              </c:numCache>
            </c:numRef>
          </c:val>
          <c:smooth val="0"/>
          <c:extLst>
            <c:ext xmlns:c16="http://schemas.microsoft.com/office/drawing/2014/chart" uri="{C3380CC4-5D6E-409C-BE32-E72D297353CC}">
              <c16:uniqueId val="{00000001-10A9-4328-952A-97FBE951183F}"/>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82.64</c:v>
                </c:pt>
                <c:pt idx="1">
                  <c:v>83.23</c:v>
                </c:pt>
                <c:pt idx="2">
                  <c:v>83.44</c:v>
                </c:pt>
                <c:pt idx="3">
                  <c:v>55.64</c:v>
                </c:pt>
                <c:pt idx="4">
                  <c:v>70.77</c:v>
                </c:pt>
              </c:numCache>
            </c:numRef>
          </c:val>
          <c:extLst>
            <c:ext xmlns:c16="http://schemas.microsoft.com/office/drawing/2014/chart" uri="{C3380CC4-5D6E-409C-BE32-E72D297353CC}">
              <c16:uniqueId val="{00000000-0A97-42C0-BE68-B269EF6C4CD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62.5</c:v>
                </c:pt>
                <c:pt idx="1">
                  <c:v>60.59</c:v>
                </c:pt>
                <c:pt idx="2">
                  <c:v>60</c:v>
                </c:pt>
                <c:pt idx="3">
                  <c:v>59.01</c:v>
                </c:pt>
                <c:pt idx="4">
                  <c:v>56.06</c:v>
                </c:pt>
              </c:numCache>
            </c:numRef>
          </c:val>
          <c:smooth val="0"/>
          <c:extLst>
            <c:ext xmlns:c16="http://schemas.microsoft.com/office/drawing/2014/chart" uri="{C3380CC4-5D6E-409C-BE32-E72D297353CC}">
              <c16:uniqueId val="{00000001-0A97-42C0-BE68-B269EF6C4CD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252.73</c:v>
                </c:pt>
                <c:pt idx="1">
                  <c:v>263.31</c:v>
                </c:pt>
                <c:pt idx="2">
                  <c:v>268.75</c:v>
                </c:pt>
                <c:pt idx="3">
                  <c:v>427.07</c:v>
                </c:pt>
                <c:pt idx="4">
                  <c:v>310.29000000000002</c:v>
                </c:pt>
              </c:numCache>
            </c:numRef>
          </c:val>
          <c:extLst>
            <c:ext xmlns:c16="http://schemas.microsoft.com/office/drawing/2014/chart" uri="{C3380CC4-5D6E-409C-BE32-E72D297353CC}">
              <c16:uniqueId val="{00000000-C66C-45CB-B4AD-5FF508105A3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269.33</c:v>
                </c:pt>
                <c:pt idx="1">
                  <c:v>280.23</c:v>
                </c:pt>
                <c:pt idx="2">
                  <c:v>282.70999999999998</c:v>
                </c:pt>
                <c:pt idx="3">
                  <c:v>291.82</c:v>
                </c:pt>
                <c:pt idx="4">
                  <c:v>304.36</c:v>
                </c:pt>
              </c:numCache>
            </c:numRef>
          </c:val>
          <c:smooth val="0"/>
          <c:extLst>
            <c:ext xmlns:c16="http://schemas.microsoft.com/office/drawing/2014/chart" uri="{C3380CC4-5D6E-409C-BE32-E72D297353CC}">
              <c16:uniqueId val="{00000001-C66C-45CB-B4AD-5FF508105A3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山形県　大蔵村</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法非適用</v>
      </c>
      <c r="C8" s="64"/>
      <c r="D8" s="64"/>
      <c r="E8" s="64"/>
      <c r="F8" s="64"/>
      <c r="G8" s="64"/>
      <c r="H8" s="64"/>
      <c r="I8" s="64" t="str">
        <f>データ!J6</f>
        <v>下水道事業</v>
      </c>
      <c r="J8" s="64"/>
      <c r="K8" s="64"/>
      <c r="L8" s="64"/>
      <c r="M8" s="64"/>
      <c r="N8" s="64"/>
      <c r="O8" s="64"/>
      <c r="P8" s="64" t="str">
        <f>データ!K6</f>
        <v>特定地域生活排水処理</v>
      </c>
      <c r="Q8" s="64"/>
      <c r="R8" s="64"/>
      <c r="S8" s="64"/>
      <c r="T8" s="64"/>
      <c r="U8" s="64"/>
      <c r="V8" s="64"/>
      <c r="W8" s="64" t="str">
        <f>データ!L6</f>
        <v>K2</v>
      </c>
      <c r="X8" s="64"/>
      <c r="Y8" s="64"/>
      <c r="Z8" s="64"/>
      <c r="AA8" s="64"/>
      <c r="AB8" s="64"/>
      <c r="AC8" s="64"/>
      <c r="AD8" s="65" t="str">
        <f>データ!$M$6</f>
        <v>非設置</v>
      </c>
      <c r="AE8" s="65"/>
      <c r="AF8" s="65"/>
      <c r="AG8" s="65"/>
      <c r="AH8" s="65"/>
      <c r="AI8" s="65"/>
      <c r="AJ8" s="65"/>
      <c r="AK8" s="3"/>
      <c r="AL8" s="44">
        <f>データ!S6</f>
        <v>2830</v>
      </c>
      <c r="AM8" s="44"/>
      <c r="AN8" s="44"/>
      <c r="AO8" s="44"/>
      <c r="AP8" s="44"/>
      <c r="AQ8" s="44"/>
      <c r="AR8" s="44"/>
      <c r="AS8" s="44"/>
      <c r="AT8" s="45">
        <f>データ!T6</f>
        <v>211.64</v>
      </c>
      <c r="AU8" s="45"/>
      <c r="AV8" s="45"/>
      <c r="AW8" s="45"/>
      <c r="AX8" s="45"/>
      <c r="AY8" s="45"/>
      <c r="AZ8" s="45"/>
      <c r="BA8" s="45"/>
      <c r="BB8" s="45">
        <f>データ!U6</f>
        <v>13.37</v>
      </c>
      <c r="BC8" s="45"/>
      <c r="BD8" s="45"/>
      <c r="BE8" s="45"/>
      <c r="BF8" s="45"/>
      <c r="BG8" s="45"/>
      <c r="BH8" s="45"/>
      <c r="BI8" s="45"/>
      <c r="BJ8" s="3"/>
      <c r="BK8" s="3"/>
      <c r="BL8" s="60" t="s">
        <v>10</v>
      </c>
      <c r="BM8" s="61"/>
      <c r="BN8" s="62" t="s">
        <v>11</v>
      </c>
      <c r="BO8" s="62"/>
      <c r="BP8" s="62"/>
      <c r="BQ8" s="62"/>
      <c r="BR8" s="62"/>
      <c r="BS8" s="62"/>
      <c r="BT8" s="62"/>
      <c r="BU8" s="62"/>
      <c r="BV8" s="62"/>
      <c r="BW8" s="62"/>
      <c r="BX8" s="62"/>
      <c r="BY8" s="63"/>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25.37</v>
      </c>
      <c r="Q10" s="45"/>
      <c r="R10" s="45"/>
      <c r="S10" s="45"/>
      <c r="T10" s="45"/>
      <c r="U10" s="45"/>
      <c r="V10" s="45"/>
      <c r="W10" s="45">
        <f>データ!Q6</f>
        <v>100</v>
      </c>
      <c r="X10" s="45"/>
      <c r="Y10" s="45"/>
      <c r="Z10" s="45"/>
      <c r="AA10" s="45"/>
      <c r="AB10" s="45"/>
      <c r="AC10" s="45"/>
      <c r="AD10" s="44">
        <f>データ!R6</f>
        <v>4180</v>
      </c>
      <c r="AE10" s="44"/>
      <c r="AF10" s="44"/>
      <c r="AG10" s="44"/>
      <c r="AH10" s="44"/>
      <c r="AI10" s="44"/>
      <c r="AJ10" s="44"/>
      <c r="AK10" s="2"/>
      <c r="AL10" s="44">
        <f>データ!V6</f>
        <v>711</v>
      </c>
      <c r="AM10" s="44"/>
      <c r="AN10" s="44"/>
      <c r="AO10" s="44"/>
      <c r="AP10" s="44"/>
      <c r="AQ10" s="44"/>
      <c r="AR10" s="44"/>
      <c r="AS10" s="44"/>
      <c r="AT10" s="45">
        <f>データ!W6</f>
        <v>30.93</v>
      </c>
      <c r="AU10" s="45"/>
      <c r="AV10" s="45"/>
      <c r="AW10" s="45"/>
      <c r="AX10" s="45"/>
      <c r="AY10" s="45"/>
      <c r="AZ10" s="45"/>
      <c r="BA10" s="45"/>
      <c r="BB10" s="45">
        <f>データ!X6</f>
        <v>22.99</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117</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115</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116</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【349.83】</v>
      </c>
      <c r="I86" s="12" t="str">
        <f>データ!CA6</f>
        <v>【53.65】</v>
      </c>
      <c r="J86" s="12" t="str">
        <f>データ!CL6</f>
        <v>【307.86】</v>
      </c>
      <c r="K86" s="12" t="str">
        <f>データ!CW6</f>
        <v>【54.61】</v>
      </c>
      <c r="L86" s="12" t="str">
        <f>データ!DH6</f>
        <v>【85.31】</v>
      </c>
      <c r="M86" s="12" t="s">
        <v>43</v>
      </c>
      <c r="N86" s="12" t="s">
        <v>43</v>
      </c>
      <c r="O86" s="12" t="str">
        <f>データ!EO6</f>
        <v>【-】</v>
      </c>
    </row>
  </sheetData>
  <sheetProtection algorithmName="SHA-512" hashValue="/cd/bjqO1hocgwztCXOKxMPEx8IJECh0S3+GVS3LAM9dwit2YZ4ElM1pIHMzs0/TY0+10h/5svSjRbdNWRKTaA==" saltValue="wSJ5XYTxVTmfTGCAXLWDh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2" t="s">
        <v>53</v>
      </c>
      <c r="I3" s="73"/>
      <c r="J3" s="73"/>
      <c r="K3" s="73"/>
      <c r="L3" s="73"/>
      <c r="M3" s="73"/>
      <c r="N3" s="73"/>
      <c r="O3" s="73"/>
      <c r="P3" s="73"/>
      <c r="Q3" s="73"/>
      <c r="R3" s="73"/>
      <c r="S3" s="73"/>
      <c r="T3" s="73"/>
      <c r="U3" s="73"/>
      <c r="V3" s="73"/>
      <c r="W3" s="73"/>
      <c r="X3" s="74"/>
      <c r="Y3" s="78" t="s">
        <v>54</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55</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56</v>
      </c>
      <c r="B4" s="16"/>
      <c r="C4" s="16"/>
      <c r="D4" s="16"/>
      <c r="E4" s="16"/>
      <c r="F4" s="16"/>
      <c r="G4" s="16"/>
      <c r="H4" s="75"/>
      <c r="I4" s="76"/>
      <c r="J4" s="76"/>
      <c r="K4" s="76"/>
      <c r="L4" s="76"/>
      <c r="M4" s="76"/>
      <c r="N4" s="76"/>
      <c r="O4" s="76"/>
      <c r="P4" s="76"/>
      <c r="Q4" s="76"/>
      <c r="R4" s="76"/>
      <c r="S4" s="76"/>
      <c r="T4" s="76"/>
      <c r="U4" s="76"/>
      <c r="V4" s="76"/>
      <c r="W4" s="76"/>
      <c r="X4" s="77"/>
      <c r="Y4" s="71" t="s">
        <v>57</v>
      </c>
      <c r="Z4" s="71"/>
      <c r="AA4" s="71"/>
      <c r="AB4" s="71"/>
      <c r="AC4" s="71"/>
      <c r="AD4" s="71"/>
      <c r="AE4" s="71"/>
      <c r="AF4" s="71"/>
      <c r="AG4" s="71"/>
      <c r="AH4" s="71"/>
      <c r="AI4" s="71"/>
      <c r="AJ4" s="71" t="s">
        <v>58</v>
      </c>
      <c r="AK4" s="71"/>
      <c r="AL4" s="71"/>
      <c r="AM4" s="71"/>
      <c r="AN4" s="71"/>
      <c r="AO4" s="71"/>
      <c r="AP4" s="71"/>
      <c r="AQ4" s="71"/>
      <c r="AR4" s="71"/>
      <c r="AS4" s="71"/>
      <c r="AT4" s="71"/>
      <c r="AU4" s="71" t="s">
        <v>59</v>
      </c>
      <c r="AV4" s="71"/>
      <c r="AW4" s="71"/>
      <c r="AX4" s="71"/>
      <c r="AY4" s="71"/>
      <c r="AZ4" s="71"/>
      <c r="BA4" s="71"/>
      <c r="BB4" s="71"/>
      <c r="BC4" s="71"/>
      <c r="BD4" s="71"/>
      <c r="BE4" s="71"/>
      <c r="BF4" s="71" t="s">
        <v>60</v>
      </c>
      <c r="BG4" s="71"/>
      <c r="BH4" s="71"/>
      <c r="BI4" s="71"/>
      <c r="BJ4" s="71"/>
      <c r="BK4" s="71"/>
      <c r="BL4" s="71"/>
      <c r="BM4" s="71"/>
      <c r="BN4" s="71"/>
      <c r="BO4" s="71"/>
      <c r="BP4" s="71"/>
      <c r="BQ4" s="71" t="s">
        <v>61</v>
      </c>
      <c r="BR4" s="71"/>
      <c r="BS4" s="71"/>
      <c r="BT4" s="71"/>
      <c r="BU4" s="71"/>
      <c r="BV4" s="71"/>
      <c r="BW4" s="71"/>
      <c r="BX4" s="71"/>
      <c r="BY4" s="71"/>
      <c r="BZ4" s="71"/>
      <c r="CA4" s="71"/>
      <c r="CB4" s="71" t="s">
        <v>62</v>
      </c>
      <c r="CC4" s="71"/>
      <c r="CD4" s="71"/>
      <c r="CE4" s="71"/>
      <c r="CF4" s="71"/>
      <c r="CG4" s="71"/>
      <c r="CH4" s="71"/>
      <c r="CI4" s="71"/>
      <c r="CJ4" s="71"/>
      <c r="CK4" s="71"/>
      <c r="CL4" s="71"/>
      <c r="CM4" s="71" t="s">
        <v>63</v>
      </c>
      <c r="CN4" s="71"/>
      <c r="CO4" s="71"/>
      <c r="CP4" s="71"/>
      <c r="CQ4" s="71"/>
      <c r="CR4" s="71"/>
      <c r="CS4" s="71"/>
      <c r="CT4" s="71"/>
      <c r="CU4" s="71"/>
      <c r="CV4" s="71"/>
      <c r="CW4" s="71"/>
      <c r="CX4" s="71" t="s">
        <v>64</v>
      </c>
      <c r="CY4" s="71"/>
      <c r="CZ4" s="71"/>
      <c r="DA4" s="71"/>
      <c r="DB4" s="71"/>
      <c r="DC4" s="71"/>
      <c r="DD4" s="71"/>
      <c r="DE4" s="71"/>
      <c r="DF4" s="71"/>
      <c r="DG4" s="71"/>
      <c r="DH4" s="71"/>
      <c r="DI4" s="71" t="s">
        <v>65</v>
      </c>
      <c r="DJ4" s="71"/>
      <c r="DK4" s="71"/>
      <c r="DL4" s="71"/>
      <c r="DM4" s="71"/>
      <c r="DN4" s="71"/>
      <c r="DO4" s="71"/>
      <c r="DP4" s="71"/>
      <c r="DQ4" s="71"/>
      <c r="DR4" s="71"/>
      <c r="DS4" s="71"/>
      <c r="DT4" s="71" t="s">
        <v>66</v>
      </c>
      <c r="DU4" s="71"/>
      <c r="DV4" s="71"/>
      <c r="DW4" s="71"/>
      <c r="DX4" s="71"/>
      <c r="DY4" s="71"/>
      <c r="DZ4" s="71"/>
      <c r="EA4" s="71"/>
      <c r="EB4" s="71"/>
      <c r="EC4" s="71"/>
      <c r="ED4" s="71"/>
      <c r="EE4" s="71" t="s">
        <v>67</v>
      </c>
      <c r="EF4" s="71"/>
      <c r="EG4" s="71"/>
      <c r="EH4" s="71"/>
      <c r="EI4" s="71"/>
      <c r="EJ4" s="71"/>
      <c r="EK4" s="71"/>
      <c r="EL4" s="71"/>
      <c r="EM4" s="71"/>
      <c r="EN4" s="71"/>
      <c r="EO4" s="71"/>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2023</v>
      </c>
      <c r="C6" s="19">
        <f t="shared" ref="C6:X6" si="3">C7</f>
        <v>63657</v>
      </c>
      <c r="D6" s="19">
        <f t="shared" si="3"/>
        <v>47</v>
      </c>
      <c r="E6" s="19">
        <f t="shared" si="3"/>
        <v>18</v>
      </c>
      <c r="F6" s="19">
        <f t="shared" si="3"/>
        <v>0</v>
      </c>
      <c r="G6" s="19">
        <f t="shared" si="3"/>
        <v>0</v>
      </c>
      <c r="H6" s="19" t="str">
        <f t="shared" si="3"/>
        <v>山形県　大蔵村</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25.37</v>
      </c>
      <c r="Q6" s="20">
        <f t="shared" si="3"/>
        <v>100</v>
      </c>
      <c r="R6" s="20">
        <f t="shared" si="3"/>
        <v>4180</v>
      </c>
      <c r="S6" s="20">
        <f t="shared" si="3"/>
        <v>2830</v>
      </c>
      <c r="T6" s="20">
        <f t="shared" si="3"/>
        <v>211.64</v>
      </c>
      <c r="U6" s="20">
        <f t="shared" si="3"/>
        <v>13.37</v>
      </c>
      <c r="V6" s="20">
        <f t="shared" si="3"/>
        <v>711</v>
      </c>
      <c r="W6" s="20">
        <f t="shared" si="3"/>
        <v>30.93</v>
      </c>
      <c r="X6" s="20">
        <f t="shared" si="3"/>
        <v>22.99</v>
      </c>
      <c r="Y6" s="21">
        <f>IF(Y7="",NA(),Y7)</f>
        <v>85.28</v>
      </c>
      <c r="Z6" s="21">
        <f t="shared" ref="Z6:AH6" si="4">IF(Z7="",NA(),Z7)</f>
        <v>86.7</v>
      </c>
      <c r="AA6" s="21">
        <f t="shared" si="4"/>
        <v>86.25</v>
      </c>
      <c r="AB6" s="21">
        <f t="shared" si="4"/>
        <v>60.08</v>
      </c>
      <c r="AC6" s="21">
        <f t="shared" si="4"/>
        <v>78.3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270.57</v>
      </c>
      <c r="BL6" s="21">
        <f t="shared" si="7"/>
        <v>294.27</v>
      </c>
      <c r="BM6" s="21">
        <f t="shared" si="7"/>
        <v>294.08999999999997</v>
      </c>
      <c r="BN6" s="21">
        <f t="shared" si="7"/>
        <v>294.08999999999997</v>
      </c>
      <c r="BO6" s="21">
        <f t="shared" si="7"/>
        <v>338.47</v>
      </c>
      <c r="BP6" s="20" t="str">
        <f>IF(BP7="","",IF(BP7="-","【-】","【"&amp;SUBSTITUTE(TEXT(BP7,"#,##0.00"),"-","△")&amp;"】"))</f>
        <v>【349.83】</v>
      </c>
      <c r="BQ6" s="21">
        <f>IF(BQ7="",NA(),BQ7)</f>
        <v>82.64</v>
      </c>
      <c r="BR6" s="21">
        <f t="shared" ref="BR6:BZ6" si="8">IF(BR7="",NA(),BR7)</f>
        <v>83.23</v>
      </c>
      <c r="BS6" s="21">
        <f t="shared" si="8"/>
        <v>83.44</v>
      </c>
      <c r="BT6" s="21">
        <f t="shared" si="8"/>
        <v>55.64</v>
      </c>
      <c r="BU6" s="21">
        <f t="shared" si="8"/>
        <v>70.77</v>
      </c>
      <c r="BV6" s="21">
        <f t="shared" si="8"/>
        <v>62.5</v>
      </c>
      <c r="BW6" s="21">
        <f t="shared" si="8"/>
        <v>60.59</v>
      </c>
      <c r="BX6" s="21">
        <f t="shared" si="8"/>
        <v>60</v>
      </c>
      <c r="BY6" s="21">
        <f t="shared" si="8"/>
        <v>59.01</v>
      </c>
      <c r="BZ6" s="21">
        <f t="shared" si="8"/>
        <v>56.06</v>
      </c>
      <c r="CA6" s="20" t="str">
        <f>IF(CA7="","",IF(CA7="-","【-】","【"&amp;SUBSTITUTE(TEXT(CA7,"#,##0.00"),"-","△")&amp;"】"))</f>
        <v>【53.65】</v>
      </c>
      <c r="CB6" s="21">
        <f>IF(CB7="",NA(),CB7)</f>
        <v>252.73</v>
      </c>
      <c r="CC6" s="21">
        <f t="shared" ref="CC6:CK6" si="9">IF(CC7="",NA(),CC7)</f>
        <v>263.31</v>
      </c>
      <c r="CD6" s="21">
        <f t="shared" si="9"/>
        <v>268.75</v>
      </c>
      <c r="CE6" s="21">
        <f t="shared" si="9"/>
        <v>427.07</v>
      </c>
      <c r="CF6" s="21">
        <f t="shared" si="9"/>
        <v>310.29000000000002</v>
      </c>
      <c r="CG6" s="21">
        <f t="shared" si="9"/>
        <v>269.33</v>
      </c>
      <c r="CH6" s="21">
        <f t="shared" si="9"/>
        <v>280.23</v>
      </c>
      <c r="CI6" s="21">
        <f t="shared" si="9"/>
        <v>282.70999999999998</v>
      </c>
      <c r="CJ6" s="21">
        <f t="shared" si="9"/>
        <v>291.82</v>
      </c>
      <c r="CK6" s="21">
        <f t="shared" si="9"/>
        <v>304.36</v>
      </c>
      <c r="CL6" s="20" t="str">
        <f>IF(CL7="","",IF(CL7="-","【-】","【"&amp;SUBSTITUTE(TEXT(CL7,"#,##0.00"),"-","△")&amp;"】"))</f>
        <v>【307.86】</v>
      </c>
      <c r="CM6" s="21">
        <f>IF(CM7="",NA(),CM7)</f>
        <v>57.98</v>
      </c>
      <c r="CN6" s="21">
        <f t="shared" ref="CN6:CV6" si="10">IF(CN7="",NA(),CN7)</f>
        <v>56.31</v>
      </c>
      <c r="CO6" s="21">
        <f t="shared" si="10"/>
        <v>54.11</v>
      </c>
      <c r="CP6" s="21">
        <f t="shared" si="10"/>
        <v>51.89</v>
      </c>
      <c r="CQ6" s="21">
        <f t="shared" si="10"/>
        <v>51.32</v>
      </c>
      <c r="CR6" s="21">
        <f t="shared" si="10"/>
        <v>59.64</v>
      </c>
      <c r="CS6" s="21">
        <f t="shared" si="10"/>
        <v>58.19</v>
      </c>
      <c r="CT6" s="21">
        <f t="shared" si="10"/>
        <v>56.52</v>
      </c>
      <c r="CU6" s="21">
        <f t="shared" si="10"/>
        <v>88.45</v>
      </c>
      <c r="CV6" s="21">
        <f t="shared" si="10"/>
        <v>54.08</v>
      </c>
      <c r="CW6" s="20" t="str">
        <f>IF(CW7="","",IF(CW7="-","【-】","【"&amp;SUBSTITUTE(TEXT(CW7,"#,##0.00"),"-","△")&amp;"】"))</f>
        <v>【54.61】</v>
      </c>
      <c r="CX6" s="21">
        <f>IF(CX7="",NA(),CX7)</f>
        <v>100</v>
      </c>
      <c r="CY6" s="21">
        <f t="shared" ref="CY6:DG6" si="11">IF(CY7="",NA(),CY7)</f>
        <v>100</v>
      </c>
      <c r="CZ6" s="21">
        <f t="shared" si="11"/>
        <v>100</v>
      </c>
      <c r="DA6" s="21">
        <f t="shared" si="11"/>
        <v>100</v>
      </c>
      <c r="DB6" s="21">
        <f t="shared" si="11"/>
        <v>100</v>
      </c>
      <c r="DC6" s="21">
        <f t="shared" si="11"/>
        <v>90.63</v>
      </c>
      <c r="DD6" s="21">
        <f t="shared" si="11"/>
        <v>87.8</v>
      </c>
      <c r="DE6" s="21">
        <f t="shared" si="11"/>
        <v>88.43</v>
      </c>
      <c r="DF6" s="21">
        <f t="shared" si="11"/>
        <v>90.34</v>
      </c>
      <c r="DG6" s="21">
        <f t="shared" si="11"/>
        <v>90.57</v>
      </c>
      <c r="DH6" s="20" t="str">
        <f>IF(DH7="","",IF(DH7="-","【-】","【"&amp;SUBSTITUTE(TEXT(DH7,"#,##0.00"),"-","△")&amp;"】"))</f>
        <v>【85.31】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2023</v>
      </c>
      <c r="C7" s="23">
        <v>63657</v>
      </c>
      <c r="D7" s="23">
        <v>47</v>
      </c>
      <c r="E7" s="23">
        <v>18</v>
      </c>
      <c r="F7" s="23">
        <v>0</v>
      </c>
      <c r="G7" s="23">
        <v>0</v>
      </c>
      <c r="H7" s="23" t="s">
        <v>97</v>
      </c>
      <c r="I7" s="23" t="s">
        <v>98</v>
      </c>
      <c r="J7" s="23" t="s">
        <v>99</v>
      </c>
      <c r="K7" s="23" t="s">
        <v>100</v>
      </c>
      <c r="L7" s="23" t="s">
        <v>101</v>
      </c>
      <c r="M7" s="23" t="s">
        <v>102</v>
      </c>
      <c r="N7" s="24" t="s">
        <v>103</v>
      </c>
      <c r="O7" s="24" t="s">
        <v>104</v>
      </c>
      <c r="P7" s="24">
        <v>25.37</v>
      </c>
      <c r="Q7" s="24">
        <v>100</v>
      </c>
      <c r="R7" s="24">
        <v>4180</v>
      </c>
      <c r="S7" s="24">
        <v>2830</v>
      </c>
      <c r="T7" s="24">
        <v>211.64</v>
      </c>
      <c r="U7" s="24">
        <v>13.37</v>
      </c>
      <c r="V7" s="24">
        <v>711</v>
      </c>
      <c r="W7" s="24">
        <v>30.93</v>
      </c>
      <c r="X7" s="24">
        <v>22.99</v>
      </c>
      <c r="Y7" s="24">
        <v>85.28</v>
      </c>
      <c r="Z7" s="24">
        <v>86.7</v>
      </c>
      <c r="AA7" s="24">
        <v>86.25</v>
      </c>
      <c r="AB7" s="24">
        <v>60.08</v>
      </c>
      <c r="AC7" s="24">
        <v>78.3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270.57</v>
      </c>
      <c r="BL7" s="24">
        <v>294.27</v>
      </c>
      <c r="BM7" s="24">
        <v>294.08999999999997</v>
      </c>
      <c r="BN7" s="24">
        <v>294.08999999999997</v>
      </c>
      <c r="BO7" s="24">
        <v>338.47</v>
      </c>
      <c r="BP7" s="24">
        <v>349.83</v>
      </c>
      <c r="BQ7" s="24">
        <v>82.64</v>
      </c>
      <c r="BR7" s="24">
        <v>83.23</v>
      </c>
      <c r="BS7" s="24">
        <v>83.44</v>
      </c>
      <c r="BT7" s="24">
        <v>55.64</v>
      </c>
      <c r="BU7" s="24">
        <v>70.77</v>
      </c>
      <c r="BV7" s="24">
        <v>62.5</v>
      </c>
      <c r="BW7" s="24">
        <v>60.59</v>
      </c>
      <c r="BX7" s="24">
        <v>60</v>
      </c>
      <c r="BY7" s="24">
        <v>59.01</v>
      </c>
      <c r="BZ7" s="24">
        <v>56.06</v>
      </c>
      <c r="CA7" s="24">
        <v>53.65</v>
      </c>
      <c r="CB7" s="24">
        <v>252.73</v>
      </c>
      <c r="CC7" s="24">
        <v>263.31</v>
      </c>
      <c r="CD7" s="24">
        <v>268.75</v>
      </c>
      <c r="CE7" s="24">
        <v>427.07</v>
      </c>
      <c r="CF7" s="24">
        <v>310.29000000000002</v>
      </c>
      <c r="CG7" s="24">
        <v>269.33</v>
      </c>
      <c r="CH7" s="24">
        <v>280.23</v>
      </c>
      <c r="CI7" s="24">
        <v>282.70999999999998</v>
      </c>
      <c r="CJ7" s="24">
        <v>291.82</v>
      </c>
      <c r="CK7" s="24">
        <v>304.36</v>
      </c>
      <c r="CL7" s="24">
        <v>307.86</v>
      </c>
      <c r="CM7" s="24">
        <v>57.98</v>
      </c>
      <c r="CN7" s="24">
        <v>56.31</v>
      </c>
      <c r="CO7" s="24">
        <v>54.11</v>
      </c>
      <c r="CP7" s="24">
        <v>51.89</v>
      </c>
      <c r="CQ7" s="24">
        <v>51.32</v>
      </c>
      <c r="CR7" s="24">
        <v>59.64</v>
      </c>
      <c r="CS7" s="24">
        <v>58.19</v>
      </c>
      <c r="CT7" s="24">
        <v>56.52</v>
      </c>
      <c r="CU7" s="24">
        <v>88.45</v>
      </c>
      <c r="CV7" s="24">
        <v>54.08</v>
      </c>
      <c r="CW7" s="24">
        <v>54.61</v>
      </c>
      <c r="CX7" s="24">
        <v>100</v>
      </c>
      <c r="CY7" s="24">
        <v>100</v>
      </c>
      <c r="CZ7" s="24">
        <v>100</v>
      </c>
      <c r="DA7" s="24">
        <v>100</v>
      </c>
      <c r="DB7" s="24">
        <v>100</v>
      </c>
      <c r="DC7" s="24">
        <v>90.63</v>
      </c>
      <c r="DD7" s="24">
        <v>87.8</v>
      </c>
      <c r="DE7" s="24">
        <v>88.43</v>
      </c>
      <c r="DF7" s="24">
        <v>90.34</v>
      </c>
      <c r="DG7" s="24">
        <v>90.57</v>
      </c>
      <c r="DH7" s="24">
        <v>85.31</v>
      </c>
      <c r="DI7" s="24"/>
      <c r="DJ7" s="24"/>
      <c r="DK7" s="24"/>
      <c r="DL7" s="24"/>
      <c r="DM7" s="24"/>
      <c r="DN7" s="24"/>
      <c r="DO7" s="24"/>
      <c r="DP7" s="24"/>
      <c r="DQ7" s="24"/>
      <c r="DR7" s="24"/>
      <c r="DS7" s="24"/>
      <c r="DT7" s="24"/>
      <c r="DU7" s="24"/>
      <c r="DV7" s="24"/>
      <c r="DW7" s="24"/>
      <c r="DX7" s="24"/>
      <c r="DY7" s="24"/>
      <c r="DZ7" s="24"/>
      <c r="EA7" s="24"/>
      <c r="EB7" s="24"/>
      <c r="EC7" s="24"/>
      <c r="ED7" s="24"/>
      <c r="EE7" s="24" t="s">
        <v>103</v>
      </c>
      <c r="EF7" s="24" t="s">
        <v>103</v>
      </c>
      <c r="EG7" s="24" t="s">
        <v>103</v>
      </c>
      <c r="EH7" s="24" t="s">
        <v>103</v>
      </c>
      <c r="EI7" s="24" t="s">
        <v>103</v>
      </c>
      <c r="EJ7" s="24" t="s">
        <v>103</v>
      </c>
      <c r="EK7" s="24" t="s">
        <v>103</v>
      </c>
      <c r="EL7" s="24" t="s">
        <v>103</v>
      </c>
      <c r="EM7" s="24" t="s">
        <v>103</v>
      </c>
      <c r="EN7" s="24" t="s">
        <v>103</v>
      </c>
      <c r="EO7" s="24" t="s">
        <v>103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110</v>
      </c>
    </row>
    <row r="12" spans="1:145" x14ac:dyDescent="0.15">
      <c r="B12">
        <v>1</v>
      </c>
      <c r="C12">
        <v>1</v>
      </c>
      <c r="D12">
        <v>2</v>
      </c>
      <c r="E12">
        <v>3</v>
      </c>
      <c r="F12">
        <v>4</v>
      </c>
      <c r="G12" t="s">
        <v>111</v>
      </c>
    </row>
    <row r="13" spans="1:145" x14ac:dyDescent="0.15">
      <c r="B13" t="s">
        <v>112</v>
      </c>
      <c r="C13" t="s">
        <v>113</v>
      </c>
      <c r="D13" t="s">
        <v>113</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髙橋裕東</cp:lastModifiedBy>
  <dcterms:modified xsi:type="dcterms:W3CDTF">2025-03-04T02:01:56Z</dcterms:modified>
</cp:coreProperties>
</file>