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4gesui\"/>
    </mc:Choice>
  </mc:AlternateContent>
  <workbookProtection workbookAlgorithmName="SHA-512" workbookHashValue="QL4SrdEd+AoYgXfkWItgji3lIzZFOKOBcfZYOrua8O7igqrooZ4b5RGbj042+Kc8IVtnwvuZpnFCevZO3Q9AFA==" workbookSaltValue="WUx6wkS3PELfj50xOOb0sw=="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<sst xmlns="http://schemas.openxmlformats.org/spreadsheetml/2006/main" count="253" uniqueCount="115">
  <si>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</si>
  <si>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</si>
  <si>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</si>
  <si>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</si>
  <si>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</si>
  <si>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</si>
  <si>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</si>
  <si>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</si>
  <si>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</si>
  <si>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</si>
  <si>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</si>
  <si>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</si>
  <si>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</si>
  <si>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</si>
  <si>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</si>
  <si>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</si>
  <si>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</si>
  <si>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</si>
  <si>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</si>
  <si>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</si>
  <si>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</si>
  <si>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</si>
  <si>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</si>
  <si>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</si>
  <si>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</si>
  <si>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</si>
  <si>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</si>
  <si>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</si>
  <si>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</si>
  <si>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</si>
  <si>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</si>
  <si>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</si>
  <si>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</si>
  <si>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</si>
  <si>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</si>
  <si>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</si>
  <si>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</si>
  <si>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</si>
  <si>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</si>
  <si>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</si>
  <si>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</si>
  <si>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</si>
  <si>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</si>
  <si>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</si>
  <si>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</si>
  <si>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</si>
  <si>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</si>
  <si>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</si>
  <si>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</si>
  <si>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</si>
  <si>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</si>
  <si>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</si>
  <si>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</si>
  <si>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</si>
  <si>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</si>
  <si>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</si>
  <si>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</si>
  <si>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</si>
  <si>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</si>
  <si>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</si>
  <si>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</si>
  <si>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</si>
  <si>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</si>
  <si>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</si>
  <si>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</si>
  <si>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</si>
  <si>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</si>
  <si>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</si>
  <si>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</si>
  <si>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</si>
  <si>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</si>
  <si>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</si>
  <si>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</si>
  <si>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</si>
  <si>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</si>
  <si>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</si>
  <si>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</si>
  <si>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</si>
  <si>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</si>
  <si>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</si>
  <si>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</si>
  <si>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</si>
  <si>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</si>
  <si>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</si>
  <si>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</si>
  <si>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</si>
  <si>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</si>
  <si>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</si>
  <si>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</si>
  <si>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</si>
  <si>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</si>
  <si>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</si>
  <si>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</si>
  <si>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</si>
  <si>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</si>
  <si>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</si>
  <si>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</si>
  <si>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</si>
  <si>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</si>
  <si>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</si>
  <si>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</si>
  <si>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</si>
  <si>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</si>
  <si>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</si>
  <si>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</si>
  <si>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</si>
  <si>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</si>
  <si>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</si>
  <si>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</si>
  <si>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</si>
  <si>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</si>
  <si>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</si>
  <si>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「①経常収支比率」は、使用料収入等で維持管理費や支払利息等の費用を賄えたため、100％に達している。
「②累積欠損金比率」は、令和2年度に基準外繰入金により純利益を計上したことで、累積欠損金を解消した。
「③流動比率」は、令和4年度から下回ったものの、平均値を上回っている。今後も短期債務に対する支払い能力を高めるよう努めていく。
「④企業債残高対事業規模比率」は、企業債残高が大きいため平均値を大きく上回っており、投資規模が過大な状態にある。
「⑤経費回収率」は、1人当たりの汚水処理費が集合処理よりも高額となり、使用料収入で費用を賄えていない状況となっている。
「⑥汚水処理原価」は、汚水量に対して1人当たりの汚水処理費が大きいことが原価が高い要因となっている。
「⑦施設利用率」は、平均値を上回ったが、今後の人口減少により更に低くなることが想定される。
「⑧水洗化率」は、100％だが、今後、更なる人口減少により、使用料収入が減少することが懸念される。</t>
    <phoneticPr fontId="4"/>
  </si>
  <si>
    <t>「①有形固定資産減価償却率」は、平成29年度の地方公営企業法適用の際、地方公営企業法適用前の減価償却累計額を控除した額を年度開始時点の資産として計上したため、減価償却累計額が小さく、平均値を下回った。
「②管渠老朽化率」及び「③管渠改善率」は、合併処理浄化槽による個別処理であり、集合処理のような管渠整備を行っていないため、該当する値はない。
　平成16年度から平成18年度にかけて施設整備を行っており、今のところ浄化槽に故障等の不具合は生じていないが、事業初期の浄化槽は設置してから15年以上経過していることから維持管理費の増加が懸念される。</t>
    <phoneticPr fontId="4"/>
  </si>
  <si>
    <t>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</si>
</sst>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810-4AD8-8450-5AD9013E27D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810-4AD8-8450-5AD9013E27D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47.78</c:v>
                </c:pt>
                <c:pt idx="1">
                  <c:v>46.67</c:v>
                </c:pt>
                <c:pt idx="2">
                  <c:v>44.44</c:v>
                </c:pt>
                <c:pt idx="3">
                  <c:v>46.67</c:v>
                </c:pt>
                <c:pt idx="4">
                  <c:v>47.78</c:v>
                </c:pt>
              </c:numCache>
            </c:numRef>
          </c:val>
          <c:extLst>
            <c:ext xmlns:c16="http://schemas.microsoft.com/office/drawing/2014/chart" uri="{C3380CC4-5D6E-409C-BE32-E72D297353CC}">
              <c16:uniqueId val="{00000000-2F63-41B4-B72C-21BA7CF1229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47.35</c:v>
                </c:pt>
                <c:pt idx="1">
                  <c:v>46.36</c:v>
                </c:pt>
                <c:pt idx="2">
                  <c:v>46.45</c:v>
                </c:pt>
                <c:pt idx="3">
                  <c:v>45.36</c:v>
                </c:pt>
                <c:pt idx="4">
                  <c:v>45.93</c:v>
                </c:pt>
              </c:numCache>
            </c:numRef>
          </c:val>
          <c:smooth val="0"/>
          <c:extLst>
            <c:ext xmlns:c16="http://schemas.microsoft.com/office/drawing/2014/chart" uri="{C3380CC4-5D6E-409C-BE32-E72D297353CC}">
              <c16:uniqueId val="{00000001-2F63-41B4-B72C-21BA7CF1229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CC7-4A9C-9CC8-539D24F996D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81.209999999999994</c:v>
                </c:pt>
                <c:pt idx="1">
                  <c:v>83.08</c:v>
                </c:pt>
                <c:pt idx="2">
                  <c:v>82.61</c:v>
                </c:pt>
                <c:pt idx="3">
                  <c:v>82.21</c:v>
                </c:pt>
                <c:pt idx="4">
                  <c:v>82.98</c:v>
                </c:pt>
              </c:numCache>
            </c:numRef>
          </c:val>
          <c:smooth val="0"/>
          <c:extLst>
            <c:ext xmlns:c16="http://schemas.microsoft.com/office/drawing/2014/chart" uri="{C3380CC4-5D6E-409C-BE32-E72D297353CC}">
              <c16:uniqueId val="{00000001-8CC7-4A9C-9CC8-539D24F996D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139.15</c:v>
                </c:pt>
                <c:pt idx="1">
                  <c:v>161.04</c:v>
                </c:pt>
                <c:pt idx="2">
                  <c:v>100.07</c:v>
                </c:pt>
                <c:pt idx="3">
                  <c:v>100.01</c:v>
                </c:pt>
                <c:pt idx="4">
                  <c:v>100</c:v>
                </c:pt>
              </c:numCache>
            </c:numRef>
          </c:val>
          <c:extLst>
            <c:ext xmlns:c16="http://schemas.microsoft.com/office/drawing/2014/chart" uri="{C3380CC4-5D6E-409C-BE32-E72D297353CC}">
              <c16:uniqueId val="{00000000-9344-4E47-8679-F00C4A60193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89.75</c:v>
                </c:pt>
                <c:pt idx="1">
                  <c:v>96.14</c:v>
                </c:pt>
                <c:pt idx="2">
                  <c:v>95.6</c:v>
                </c:pt>
                <c:pt idx="3">
                  <c:v>93.57</c:v>
                </c:pt>
                <c:pt idx="4">
                  <c:v>96.48</c:v>
                </c:pt>
              </c:numCache>
            </c:numRef>
          </c:val>
          <c:smooth val="0"/>
          <c:extLst>
            <c:ext xmlns:c16="http://schemas.microsoft.com/office/drawing/2014/chart" uri="{C3380CC4-5D6E-409C-BE32-E72D297353CC}">
              <c16:uniqueId val="{00000001-9344-4E47-8679-F00C4A60193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15.71</c:v>
                </c:pt>
                <c:pt idx="1">
                  <c:v>20.95</c:v>
                </c:pt>
                <c:pt idx="2">
                  <c:v>26.18</c:v>
                </c:pt>
                <c:pt idx="3">
                  <c:v>31.42</c:v>
                </c:pt>
                <c:pt idx="4">
                  <c:v>36.659999999999997</c:v>
                </c:pt>
              </c:numCache>
            </c:numRef>
          </c:val>
          <c:extLst>
            <c:ext xmlns:c16="http://schemas.microsoft.com/office/drawing/2014/chart" uri="{C3380CC4-5D6E-409C-BE32-E72D297353CC}">
              <c16:uniqueId val="{00000000-4693-47B7-BB48-14CAE130725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39.64</c:v>
                </c:pt>
                <c:pt idx="1">
                  <c:v>33.75</c:v>
                </c:pt>
                <c:pt idx="2">
                  <c:v>36.21</c:v>
                </c:pt>
                <c:pt idx="3">
                  <c:v>39.69</c:v>
                </c:pt>
                <c:pt idx="4">
                  <c:v>39.700000000000003</c:v>
                </c:pt>
              </c:numCache>
            </c:numRef>
          </c:val>
          <c:smooth val="0"/>
          <c:extLst>
            <c:ext xmlns:c16="http://schemas.microsoft.com/office/drawing/2014/chart" uri="{C3380CC4-5D6E-409C-BE32-E72D297353CC}">
              <c16:uniqueId val="{00000001-4693-47B7-BB48-14CAE130725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508-4D3F-84D7-C0FDBC4EF85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508-4D3F-84D7-C0FDBC4EF85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221.62</c:v>
                </c:pt>
                <c:pt idx="1">
                  <c:v>0</c:v>
                </c:pt>
                <c:pt idx="2">
                  <c:v>0</c:v>
                </c:pt>
                <c:pt idx="3">
                  <c:v>0</c:v>
                </c:pt>
                <c:pt idx="4">
                  <c:v>0</c:v>
                </c:pt>
              </c:numCache>
            </c:numRef>
          </c:val>
          <c:extLst>
            <c:ext xmlns:c16="http://schemas.microsoft.com/office/drawing/2014/chart" uri="{C3380CC4-5D6E-409C-BE32-E72D297353CC}">
              <c16:uniqueId val="{00000000-8025-4409-8823-C9CD99B0408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249.76</c:v>
                </c:pt>
                <c:pt idx="1">
                  <c:v>237</c:v>
                </c:pt>
                <c:pt idx="2">
                  <c:v>257.23</c:v>
                </c:pt>
                <c:pt idx="3">
                  <c:v>293.54000000000002</c:v>
                </c:pt>
                <c:pt idx="4">
                  <c:v>224.6</c:v>
                </c:pt>
              </c:numCache>
            </c:numRef>
          </c:val>
          <c:smooth val="0"/>
          <c:extLst>
            <c:ext xmlns:c16="http://schemas.microsoft.com/office/drawing/2014/chart" uri="{C3380CC4-5D6E-409C-BE32-E72D297353CC}">
              <c16:uniqueId val="{00000001-8025-4409-8823-C9CD99B0408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19.29</c:v>
                </c:pt>
                <c:pt idx="1">
                  <c:v>170.73</c:v>
                </c:pt>
                <c:pt idx="2">
                  <c:v>164.39</c:v>
                </c:pt>
                <c:pt idx="3">
                  <c:v>161.51</c:v>
                </c:pt>
                <c:pt idx="4">
                  <c:v>152.75</c:v>
                </c:pt>
              </c:numCache>
            </c:numRef>
          </c:val>
          <c:extLst>
            <c:ext xmlns:c16="http://schemas.microsoft.com/office/drawing/2014/chart" uri="{C3380CC4-5D6E-409C-BE32-E72D297353CC}">
              <c16:uniqueId val="{00000000-910E-4734-9F5B-1AAA92CC7BC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256.37</c:v>
                </c:pt>
                <c:pt idx="1">
                  <c:v>135.35</c:v>
                </c:pt>
                <c:pt idx="2">
                  <c:v>150.91999999999999</c:v>
                </c:pt>
                <c:pt idx="3">
                  <c:v>151.72</c:v>
                </c:pt>
                <c:pt idx="4">
                  <c:v>132.16</c:v>
                </c:pt>
              </c:numCache>
            </c:numRef>
          </c:val>
          <c:smooth val="0"/>
          <c:extLst>
            <c:ext xmlns:c16="http://schemas.microsoft.com/office/drawing/2014/chart" uri="{C3380CC4-5D6E-409C-BE32-E72D297353CC}">
              <c16:uniqueId val="{00000001-910E-4734-9F5B-1AAA92CC7BC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2047.3</c:v>
                </c:pt>
                <c:pt idx="1">
                  <c:v>1996.03</c:v>
                </c:pt>
                <c:pt idx="2">
                  <c:v>1976.62</c:v>
                </c:pt>
                <c:pt idx="3">
                  <c:v>1793.07</c:v>
                </c:pt>
                <c:pt idx="4">
                  <c:v>1628.03</c:v>
                </c:pt>
              </c:numCache>
            </c:numRef>
          </c:val>
          <c:extLst>
            <c:ext xmlns:c16="http://schemas.microsoft.com/office/drawing/2014/chart" uri="{C3380CC4-5D6E-409C-BE32-E72D297353CC}">
              <c16:uniqueId val="{00000000-8FAD-41BD-8970-A4D3A4AD816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862.99</c:v>
                </c:pt>
                <c:pt idx="1">
                  <c:v>782.91</c:v>
                </c:pt>
                <c:pt idx="2">
                  <c:v>783.21</c:v>
                </c:pt>
                <c:pt idx="3">
                  <c:v>902.04</c:v>
                </c:pt>
                <c:pt idx="4">
                  <c:v>992.16</c:v>
                </c:pt>
              </c:numCache>
            </c:numRef>
          </c:val>
          <c:smooth val="0"/>
          <c:extLst>
            <c:ext xmlns:c16="http://schemas.microsoft.com/office/drawing/2014/chart" uri="{C3380CC4-5D6E-409C-BE32-E72D297353CC}">
              <c16:uniqueId val="{00000001-8FAD-41BD-8970-A4D3A4AD816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49.86</c:v>
                </c:pt>
                <c:pt idx="1">
                  <c:v>48.96</c:v>
                </c:pt>
                <c:pt idx="2">
                  <c:v>46.6</c:v>
                </c:pt>
                <c:pt idx="3">
                  <c:v>49.39</c:v>
                </c:pt>
                <c:pt idx="4">
                  <c:v>47.79</c:v>
                </c:pt>
              </c:numCache>
            </c:numRef>
          </c:val>
          <c:extLst>
            <c:ext xmlns:c16="http://schemas.microsoft.com/office/drawing/2014/chart" uri="{C3380CC4-5D6E-409C-BE32-E72D297353CC}">
              <c16:uniqueId val="{00000000-291E-4451-91C5-711C715797A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50.06</c:v>
                </c:pt>
                <c:pt idx="1">
                  <c:v>49.38</c:v>
                </c:pt>
                <c:pt idx="2">
                  <c:v>48.53</c:v>
                </c:pt>
                <c:pt idx="3">
                  <c:v>46.11</c:v>
                </c:pt>
                <c:pt idx="4">
                  <c:v>45.55</c:v>
                </c:pt>
              </c:numCache>
            </c:numRef>
          </c:val>
          <c:smooth val="0"/>
          <c:extLst>
            <c:ext xmlns:c16="http://schemas.microsoft.com/office/drawing/2014/chart" uri="{C3380CC4-5D6E-409C-BE32-E72D297353CC}">
              <c16:uniqueId val="{00000001-291E-4451-91C5-711C715797A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315.36</c:v>
                </c:pt>
                <c:pt idx="1">
                  <c:v>318.70999999999998</c:v>
                </c:pt>
                <c:pt idx="2">
                  <c:v>331.05</c:v>
                </c:pt>
                <c:pt idx="3">
                  <c:v>313.33</c:v>
                </c:pt>
                <c:pt idx="4">
                  <c:v>325.12</c:v>
                </c:pt>
              </c:numCache>
            </c:numRef>
          </c:val>
          <c:extLst>
            <c:ext xmlns:c16="http://schemas.microsoft.com/office/drawing/2014/chart" uri="{C3380CC4-5D6E-409C-BE32-E72D297353CC}">
              <c16:uniqueId val="{00000000-633B-4B46-B15F-D231D31DBFA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309.22000000000003</c:v>
                </c:pt>
                <c:pt idx="1">
                  <c:v>316.97000000000003</c:v>
                </c:pt>
                <c:pt idx="2">
                  <c:v>326.17</c:v>
                </c:pt>
                <c:pt idx="3">
                  <c:v>336.93</c:v>
                </c:pt>
                <c:pt idx="4">
                  <c:v>331.17</c:v>
                </c:pt>
              </c:numCache>
            </c:numRef>
          </c:val>
          <c:smooth val="0"/>
          <c:extLst>
            <c:ext xmlns:c16="http://schemas.microsoft.com/office/drawing/2014/chart" uri="{C3380CC4-5D6E-409C-BE32-E72D297353CC}">
              <c16:uniqueId val="{00000001-633B-4B46-B15F-D231D31DBFA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酒田市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個別排水処理</v>
      </c>
      <c r="Q8" s="34"/>
      <c r="R8" s="34"/>
      <c r="S8" s="34"/>
      <c r="T8" s="34"/>
      <c r="U8" s="34"/>
      <c r="V8" s="34"/>
      <c r="W8" s="34" t="str">
        <f>データ!L6</f>
        <v>L2</v>
      </c>
      <c r="X8" s="34"/>
      <c r="Y8" s="34"/>
      <c r="Z8" s="34"/>
      <c r="AA8" s="34"/>
      <c r="AB8" s="34"/>
      <c r="AC8" s="34"/>
      <c r="AD8" s="35" t="str">
        <f>データ!$M$6</f>
        <v>非設置</v>
      </c>
      <c r="AE8" s="35"/>
      <c r="AF8" s="35"/>
      <c r="AG8" s="35"/>
      <c r="AH8" s="35"/>
      <c r="AI8" s="35"/>
      <c r="AJ8" s="35"/>
      <c r="AK8" s="3"/>
      <c r="AL8" s="36">
        <f>データ!S6</f>
        <v>95789</v>
      </c>
      <c r="AM8" s="36"/>
      <c r="AN8" s="36"/>
      <c r="AO8" s="36"/>
      <c r="AP8" s="36"/>
      <c r="AQ8" s="36"/>
      <c r="AR8" s="36"/>
      <c r="AS8" s="36"/>
      <c r="AT8" s="37">
        <f>データ!T6</f>
        <v>602.98</v>
      </c>
      <c r="AU8" s="37"/>
      <c r="AV8" s="37"/>
      <c r="AW8" s="37"/>
      <c r="AX8" s="37"/>
      <c r="AY8" s="37"/>
      <c r="AZ8" s="37"/>
      <c r="BA8" s="37"/>
      <c r="BB8" s="37">
        <f>データ!U6</f>
        <v>158.86000000000001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4.12</v>
      </c>
      <c r="J10" s="37"/>
      <c r="K10" s="37"/>
      <c r="L10" s="37"/>
      <c r="M10" s="37"/>
      <c r="N10" s="37"/>
      <c r="O10" s="37"/>
      <c r="P10" s="37">
        <f>データ!P6</f>
        <v>0.18</v>
      </c>
      <c r="Q10" s="37"/>
      <c r="R10" s="37"/>
      <c r="S10" s="37"/>
      <c r="T10" s="37"/>
      <c r="U10" s="37"/>
      <c r="V10" s="37"/>
      <c r="W10" s="37">
        <f>データ!Q6</f>
        <v>100</v>
      </c>
      <c r="X10" s="37"/>
      <c r="Y10" s="37"/>
      <c r="Z10" s="37"/>
      <c r="AA10" s="37"/>
      <c r="AB10" s="37"/>
      <c r="AC10" s="37"/>
      <c r="AD10" s="36">
        <f>データ!R6</f>
        <v>3327</v>
      </c>
      <c r="AE10" s="36"/>
      <c r="AF10" s="36"/>
      <c r="AG10" s="36"/>
      <c r="AH10" s="36"/>
      <c r="AI10" s="36"/>
      <c r="AJ10" s="36"/>
      <c r="AK10" s="2"/>
      <c r="AL10" s="36">
        <f>データ!V6</f>
        <v>174</v>
      </c>
      <c r="AM10" s="36"/>
      <c r="AN10" s="36"/>
      <c r="AO10" s="36"/>
      <c r="AP10" s="36"/>
      <c r="AQ10" s="36"/>
      <c r="AR10" s="36"/>
      <c r="AS10" s="36"/>
      <c r="AT10" s="37">
        <f>データ!W6</f>
        <v>1.55</v>
      </c>
      <c r="AU10" s="37"/>
      <c r="AV10" s="37"/>
      <c r="AW10" s="37"/>
      <c r="AX10" s="37"/>
      <c r="AY10" s="37"/>
      <c r="AZ10" s="37"/>
      <c r="BA10" s="37"/>
      <c r="BB10" s="37">
        <f>データ!X6</f>
        <v>112.26</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wxq4yrcFvEjMEB09qCrpXmJ3TZuO4Bm4Y9QvJSArDdnvVHDGVQhkNI1gIVOScwMH9N2njGFwqXbQcPTKFB2Vxw==" saltValue="Kpjt4cPLIa6i8sPeDpFDq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62049</v>
      </c>
      <c r="D6" s="19">
        <f t="shared" si="3"/>
        <v>46</v>
      </c>
      <c r="E6" s="19">
        <f t="shared" si="3"/>
        <v>18</v>
      </c>
      <c r="F6" s="19">
        <f t="shared" si="3"/>
        <v>1</v>
      </c>
      <c r="G6" s="19">
        <f t="shared" si="3"/>
        <v>0</v>
      </c>
      <c r="H6" s="19" t="str">
        <f t="shared" si="3"/>
        <v>山形県　酒田市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4.12</v>
      </c>
      <c r="P6" s="20">
        <f t="shared" si="3"/>
        <v>0.18</v>
      </c>
      <c r="Q6" s="20">
        <f t="shared" si="3"/>
        <v>100</v>
      </c>
      <c r="R6" s="20">
        <f t="shared" si="3"/>
        <v>3327</v>
      </c>
      <c r="S6" s="20">
        <f t="shared" si="3"/>
        <v>95789</v>
      </c>
      <c r="T6" s="20">
        <f t="shared" si="3"/>
        <v>602.98</v>
      </c>
      <c r="U6" s="20">
        <f t="shared" si="3"/>
        <v>158.86000000000001</v>
      </c>
      <c r="V6" s="20">
        <f t="shared" si="3"/>
        <v>174</v>
      </c>
      <c r="W6" s="20">
        <f t="shared" si="3"/>
        <v>1.55</v>
      </c>
      <c r="X6" s="20">
        <f t="shared" si="3"/>
        <v>112.26</v>
      </c>
      <c r="Y6" s="21">
        <f>IF(Y7="",NA(),Y7)</f>
        <v>139.15</v>
      </c>
      <c r="Z6" s="21">
        <f t="shared" ref="Z6:AH6" si="4">IF(Z7="",NA(),Z7)</f>
        <v>161.04</v>
      </c>
      <c r="AA6" s="21">
        <f t="shared" si="4"/>
        <v>100.07</v>
      </c>
      <c r="AB6" s="21">
        <f t="shared" si="4"/>
        <v>100.01</v>
      </c>
      <c r="AC6" s="21">
        <f t="shared" si="4"/>
        <v>100</v>
      </c>
      <c r="AD6" s="21">
        <f t="shared" si="4"/>
        <v>89.75</v>
      </c>
      <c r="AE6" s="21">
        <f t="shared" si="4"/>
        <v>96.14</v>
      </c>
      <c r="AF6" s="21">
        <f t="shared" si="4"/>
        <v>95.6</v>
      </c>
      <c r="AG6" s="21">
        <f t="shared" si="4"/>
        <v>93.57</v>
      </c>
      <c r="AH6" s="21">
        <f t="shared" si="4"/>
        <v>96.48</v>
      </c>
      <c r="AI6" s="20" t="str">
        <f>IF(AI7="","",IF(AI7="-","【-】","【"&amp;SUBSTITUTE(TEXT(AI7,"#,##0.00"),"-","△")&amp;"】"))</f>
        <v>【96.59】</v>
      </c>
      <c r="AJ6" s="21">
        <f>IF(AJ7="",NA(),AJ7)</f>
        <v>221.62</v>
      </c>
      <c r="AK6" s="20">
        <f t="shared" ref="AK6:AS6" si="5">IF(AK7="",NA(),AK7)</f>
        <v>0</v>
      </c>
      <c r="AL6" s="20">
        <f t="shared" si="5"/>
        <v>0</v>
      </c>
      <c r="AM6" s="20">
        <f t="shared" si="5"/>
        <v>0</v>
      </c>
      <c r="AN6" s="20">
        <f t="shared" si="5"/>
        <v>0</v>
      </c>
      <c r="AO6" s="21">
        <f t="shared" si="5"/>
        <v>249.76</v>
      </c>
      <c r="AP6" s="21">
        <f t="shared" si="5"/>
        <v>237</v>
      </c>
      <c r="AQ6" s="21">
        <f t="shared" si="5"/>
        <v>257.23</v>
      </c>
      <c r="AR6" s="21">
        <f t="shared" si="5"/>
        <v>293.54000000000002</v>
      </c>
      <c r="AS6" s="21">
        <f t="shared" si="5"/>
        <v>224.6</v>
      </c>
      <c r="AT6" s="20" t="str">
        <f>IF(AT7="","",IF(AT7="-","【-】","【"&amp;SUBSTITUTE(TEXT(AT7,"#,##0.00"),"-","△")&amp;"】"))</f>
        <v>【208.93】</v>
      </c>
      <c r="AU6" s="21">
        <f>IF(AU7="",NA(),AU7)</f>
        <v>19.29</v>
      </c>
      <c r="AV6" s="21">
        <f t="shared" ref="AV6:BD6" si="6">IF(AV7="",NA(),AV7)</f>
        <v>170.73</v>
      </c>
      <c r="AW6" s="21">
        <f t="shared" si="6"/>
        <v>164.39</v>
      </c>
      <c r="AX6" s="21">
        <f t="shared" si="6"/>
        <v>161.51</v>
      </c>
      <c r="AY6" s="21">
        <f t="shared" si="6"/>
        <v>152.75</v>
      </c>
      <c r="AZ6" s="21">
        <f t="shared" si="6"/>
        <v>256.37</v>
      </c>
      <c r="BA6" s="21">
        <f t="shared" si="6"/>
        <v>135.35</v>
      </c>
      <c r="BB6" s="21">
        <f t="shared" si="6"/>
        <v>150.91999999999999</v>
      </c>
      <c r="BC6" s="21">
        <f t="shared" si="6"/>
        <v>151.72</v>
      </c>
      <c r="BD6" s="21">
        <f t="shared" si="6"/>
        <v>132.16</v>
      </c>
      <c r="BE6" s="20" t="str">
        <f>IF(BE7="","",IF(BE7="-","【-】","【"&amp;SUBSTITUTE(TEXT(BE7,"#,##0.00"),"-","△")&amp;"】"))</f>
        <v>【136.43】</v>
      </c>
      <c r="BF6" s="21">
        <f>IF(BF7="",NA(),BF7)</f>
        <v>2047.3</v>
      </c>
      <c r="BG6" s="21">
        <f t="shared" ref="BG6:BO6" si="7">IF(BG7="",NA(),BG7)</f>
        <v>1996.03</v>
      </c>
      <c r="BH6" s="21">
        <f t="shared" si="7"/>
        <v>1976.62</v>
      </c>
      <c r="BI6" s="21">
        <f t="shared" si="7"/>
        <v>1793.07</v>
      </c>
      <c r="BJ6" s="21">
        <f t="shared" si="7"/>
        <v>1628.03</v>
      </c>
      <c r="BK6" s="21">
        <f t="shared" si="7"/>
        <v>862.99</v>
      </c>
      <c r="BL6" s="21">
        <f t="shared" si="7"/>
        <v>782.91</v>
      </c>
      <c r="BM6" s="21">
        <f t="shared" si="7"/>
        <v>783.21</v>
      </c>
      <c r="BN6" s="21">
        <f t="shared" si="7"/>
        <v>902.04</v>
      </c>
      <c r="BO6" s="21">
        <f t="shared" si="7"/>
        <v>992.16</v>
      </c>
      <c r="BP6" s="20" t="str">
        <f>IF(BP7="","",IF(BP7="-","【-】","【"&amp;SUBSTITUTE(TEXT(BP7,"#,##0.00"),"-","△")&amp;"】"))</f>
        <v>【967.97】</v>
      </c>
      <c r="BQ6" s="21">
        <f>IF(BQ7="",NA(),BQ7)</f>
        <v>49.86</v>
      </c>
      <c r="BR6" s="21">
        <f t="shared" ref="BR6:BZ6" si="8">IF(BR7="",NA(),BR7)</f>
        <v>48.96</v>
      </c>
      <c r="BS6" s="21">
        <f t="shared" si="8"/>
        <v>46.6</v>
      </c>
      <c r="BT6" s="21">
        <f t="shared" si="8"/>
        <v>49.39</v>
      </c>
      <c r="BU6" s="21">
        <f t="shared" si="8"/>
        <v>47.79</v>
      </c>
      <c r="BV6" s="21">
        <f t="shared" si="8"/>
        <v>50.06</v>
      </c>
      <c r="BW6" s="21">
        <f t="shared" si="8"/>
        <v>49.38</v>
      </c>
      <c r="BX6" s="21">
        <f t="shared" si="8"/>
        <v>48.53</v>
      </c>
      <c r="BY6" s="21">
        <f t="shared" si="8"/>
        <v>46.11</v>
      </c>
      <c r="BZ6" s="21">
        <f t="shared" si="8"/>
        <v>45.55</v>
      </c>
      <c r="CA6" s="20" t="str">
        <f>IF(CA7="","",IF(CA7="-","【-】","【"&amp;SUBSTITUTE(TEXT(CA7,"#,##0.00"),"-","△")&amp;"】"))</f>
        <v>【46.20】</v>
      </c>
      <c r="CB6" s="21">
        <f>IF(CB7="",NA(),CB7)</f>
        <v>315.36</v>
      </c>
      <c r="CC6" s="21">
        <f t="shared" ref="CC6:CK6" si="9">IF(CC7="",NA(),CC7)</f>
        <v>318.70999999999998</v>
      </c>
      <c r="CD6" s="21">
        <f t="shared" si="9"/>
        <v>331.05</v>
      </c>
      <c r="CE6" s="21">
        <f t="shared" si="9"/>
        <v>313.33</v>
      </c>
      <c r="CF6" s="21">
        <f t="shared" si="9"/>
        <v>325.12</v>
      </c>
      <c r="CG6" s="21">
        <f t="shared" si="9"/>
        <v>309.22000000000003</v>
      </c>
      <c r="CH6" s="21">
        <f t="shared" si="9"/>
        <v>316.97000000000003</v>
      </c>
      <c r="CI6" s="21">
        <f t="shared" si="9"/>
        <v>326.17</v>
      </c>
      <c r="CJ6" s="21">
        <f t="shared" si="9"/>
        <v>336.93</v>
      </c>
      <c r="CK6" s="21">
        <f t="shared" si="9"/>
        <v>331.17</v>
      </c>
      <c r="CL6" s="20" t="str">
        <f>IF(CL7="","",IF(CL7="-","【-】","【"&amp;SUBSTITUTE(TEXT(CL7,"#,##0.00"),"-","△")&amp;"】"))</f>
        <v>【332.82】</v>
      </c>
      <c r="CM6" s="21">
        <f>IF(CM7="",NA(),CM7)</f>
        <v>47.78</v>
      </c>
      <c r="CN6" s="21">
        <f t="shared" ref="CN6:CV6" si="10">IF(CN7="",NA(),CN7)</f>
        <v>46.67</v>
      </c>
      <c r="CO6" s="21">
        <f t="shared" si="10"/>
        <v>44.44</v>
      </c>
      <c r="CP6" s="21">
        <f t="shared" si="10"/>
        <v>46.67</v>
      </c>
      <c r="CQ6" s="21">
        <f t="shared" si="10"/>
        <v>47.78</v>
      </c>
      <c r="CR6" s="21">
        <f t="shared" si="10"/>
        <v>47.35</v>
      </c>
      <c r="CS6" s="21">
        <f t="shared" si="10"/>
        <v>46.36</v>
      </c>
      <c r="CT6" s="21">
        <f t="shared" si="10"/>
        <v>46.45</v>
      </c>
      <c r="CU6" s="21">
        <f t="shared" si="10"/>
        <v>45.36</v>
      </c>
      <c r="CV6" s="21">
        <f t="shared" si="10"/>
        <v>45.93</v>
      </c>
      <c r="CW6" s="20" t="str">
        <f>IF(CW7="","",IF(CW7="-","【-】","【"&amp;SUBSTITUTE(TEXT(CW7,"#,##0.00"),"-","△")&amp;"】"))</f>
        <v>【46.29】</v>
      </c>
      <c r="CX6" s="21">
        <f>IF(CX7="",NA(),CX7)</f>
        <v>100</v>
      </c>
      <c r="CY6" s="21">
        <f t="shared" ref="CY6:DG6" si="11">IF(CY7="",NA(),CY7)</f>
        <v>100</v>
      </c>
      <c r="CZ6" s="21">
        <f t="shared" si="11"/>
        <v>100</v>
      </c>
      <c r="DA6" s="21">
        <f t="shared" si="11"/>
        <v>100</v>
      </c>
      <c r="DB6" s="21">
        <f t="shared" si="11"/>
        <v>100</v>
      </c>
      <c r="DC6" s="21">
        <f t="shared" si="11"/>
        <v>81.209999999999994</v>
      </c>
      <c r="DD6" s="21">
        <f t="shared" si="11"/>
        <v>83.08</v>
      </c>
      <c r="DE6" s="21">
        <f t="shared" si="11"/>
        <v>82.61</v>
      </c>
      <c r="DF6" s="21">
        <f t="shared" si="11"/>
        <v>82.21</v>
      </c>
      <c r="DG6" s="21">
        <f t="shared" si="11"/>
        <v>82.98</v>
      </c>
      <c r="DH6" s="20" t="str">
        <f>IF(DH7="","",IF(DH7="-","【-】","【"&amp;SUBSTITUTE(TEXT(DH7,"#,##0.00"),"-","△")&amp;"】"))</f>
        <v>【82.56】</v>
      </c>
      <c r="DI6" s="21">
        <f>IF(DI7="",NA(),DI7)</f>
        <v>15.71</v>
      </c>
      <c r="DJ6" s="21">
        <f t="shared" ref="DJ6:DR6" si="12">IF(DJ7="",NA(),DJ7)</f>
        <v>20.95</v>
      </c>
      <c r="DK6" s="21">
        <f t="shared" si="12"/>
        <v>26.18</v>
      </c>
      <c r="DL6" s="21">
        <f t="shared" si="12"/>
        <v>31.42</v>
      </c>
      <c r="DM6" s="21">
        <f t="shared" si="12"/>
        <v>36.659999999999997</v>
      </c>
      <c r="DN6" s="21">
        <f t="shared" si="12"/>
        <v>39.64</v>
      </c>
      <c r="DO6" s="21">
        <f t="shared" si="12"/>
        <v>33.75</v>
      </c>
      <c r="DP6" s="21">
        <f t="shared" si="12"/>
        <v>36.21</v>
      </c>
      <c r="DQ6" s="21">
        <f t="shared" si="12"/>
        <v>39.69</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62049</v>
      </c>
      <c r="D7" s="23">
        <v>46</v>
      </c>
      <c r="E7" s="23">
        <v>18</v>
      </c>
      <c r="F7" s="23">
        <v>1</v>
      </c>
      <c r="G7" s="23">
        <v>0</v>
      </c>
      <c r="H7" s="23" t="s">
        <v>95</v>
      </c>
      <c r="I7" s="23" t="s">
        <v>96</v>
      </c>
      <c r="J7" s="23" t="s">
        <v>97</v>
      </c>
      <c r="K7" s="23" t="s">
        <v>98</v>
      </c>
      <c r="L7" s="23" t="s">
        <v>99</v>
      </c>
      <c r="M7" s="23" t="s">
        <v>100</v>
      </c>
      <c r="N7" s="24" t="s">
        <v>101</v>
      </c>
      <c r="O7" s="24">
        <v>4.12</v>
      </c>
      <c r="P7" s="24">
        <v>0.18</v>
      </c>
      <c r="Q7" s="24">
        <v>100</v>
      </c>
      <c r="R7" s="24">
        <v>3327</v>
      </c>
      <c r="S7" s="24">
        <v>95789</v>
      </c>
      <c r="T7" s="24">
        <v>602.98</v>
      </c>
      <c r="U7" s="24">
        <v>158.86000000000001</v>
      </c>
      <c r="V7" s="24">
        <v>174</v>
      </c>
      <c r="W7" s="24">
        <v>1.55</v>
      </c>
      <c r="X7" s="24">
        <v>112.26</v>
      </c>
      <c r="Y7" s="24">
        <v>139.15</v>
      </c>
      <c r="Z7" s="24">
        <v>161.04</v>
      </c>
      <c r="AA7" s="24">
        <v>100.07</v>
      </c>
      <c r="AB7" s="24">
        <v>100.01</v>
      </c>
      <c r="AC7" s="24">
        <v>100</v>
      </c>
      <c r="AD7" s="24">
        <v>89.75</v>
      </c>
      <c r="AE7" s="24">
        <v>96.14</v>
      </c>
      <c r="AF7" s="24">
        <v>95.6</v>
      </c>
      <c r="AG7" s="24">
        <v>93.57</v>
      </c>
      <c r="AH7" s="24">
        <v>96.48</v>
      </c>
      <c r="AI7" s="24">
        <v>96.59</v>
      </c>
      <c r="AJ7" s="24">
        <v>221.62</v>
      </c>
      <c r="AK7" s="24">
        <v>0</v>
      </c>
      <c r="AL7" s="24">
        <v>0</v>
      </c>
      <c r="AM7" s="24">
        <v>0</v>
      </c>
      <c r="AN7" s="24">
        <v>0</v>
      </c>
      <c r="AO7" s="24">
        <v>249.76</v>
      </c>
      <c r="AP7" s="24">
        <v>237</v>
      </c>
      <c r="AQ7" s="24">
        <v>257.23</v>
      </c>
      <c r="AR7" s="24">
        <v>293.54000000000002</v>
      </c>
      <c r="AS7" s="24">
        <v>224.6</v>
      </c>
      <c r="AT7" s="24">
        <v>208.93</v>
      </c>
      <c r="AU7" s="24">
        <v>19.29</v>
      </c>
      <c r="AV7" s="24">
        <v>170.73</v>
      </c>
      <c r="AW7" s="24">
        <v>164.39</v>
      </c>
      <c r="AX7" s="24">
        <v>161.51</v>
      </c>
      <c r="AY7" s="24">
        <v>152.75</v>
      </c>
      <c r="AZ7" s="24">
        <v>256.37</v>
      </c>
      <c r="BA7" s="24">
        <v>135.35</v>
      </c>
      <c r="BB7" s="24">
        <v>150.91999999999999</v>
      </c>
      <c r="BC7" s="24">
        <v>151.72</v>
      </c>
      <c r="BD7" s="24">
        <v>132.16</v>
      </c>
      <c r="BE7" s="24">
        <v>136.43</v>
      </c>
      <c r="BF7" s="24">
        <v>2047.3</v>
      </c>
      <c r="BG7" s="24">
        <v>1996.03</v>
      </c>
      <c r="BH7" s="24">
        <v>1976.62</v>
      </c>
      <c r="BI7" s="24">
        <v>1793.07</v>
      </c>
      <c r="BJ7" s="24">
        <v>1628.03</v>
      </c>
      <c r="BK7" s="24">
        <v>862.99</v>
      </c>
      <c r="BL7" s="24">
        <v>782.91</v>
      </c>
      <c r="BM7" s="24">
        <v>783.21</v>
      </c>
      <c r="BN7" s="24">
        <v>902.04</v>
      </c>
      <c r="BO7" s="24">
        <v>992.16</v>
      </c>
      <c r="BP7" s="24">
        <v>967.97</v>
      </c>
      <c r="BQ7" s="24">
        <v>49.86</v>
      </c>
      <c r="BR7" s="24">
        <v>48.96</v>
      </c>
      <c r="BS7" s="24">
        <v>46.6</v>
      </c>
      <c r="BT7" s="24">
        <v>49.39</v>
      </c>
      <c r="BU7" s="24">
        <v>47.79</v>
      </c>
      <c r="BV7" s="24">
        <v>50.06</v>
      </c>
      <c r="BW7" s="24">
        <v>49.38</v>
      </c>
      <c r="BX7" s="24">
        <v>48.53</v>
      </c>
      <c r="BY7" s="24">
        <v>46.11</v>
      </c>
      <c r="BZ7" s="24">
        <v>45.55</v>
      </c>
      <c r="CA7" s="24">
        <v>46.2</v>
      </c>
      <c r="CB7" s="24">
        <v>315.36</v>
      </c>
      <c r="CC7" s="24">
        <v>318.70999999999998</v>
      </c>
      <c r="CD7" s="24">
        <v>331.05</v>
      </c>
      <c r="CE7" s="24">
        <v>313.33</v>
      </c>
      <c r="CF7" s="24">
        <v>325.12</v>
      </c>
      <c r="CG7" s="24">
        <v>309.22000000000003</v>
      </c>
      <c r="CH7" s="24">
        <v>316.97000000000003</v>
      </c>
      <c r="CI7" s="24">
        <v>326.17</v>
      </c>
      <c r="CJ7" s="24">
        <v>336.93</v>
      </c>
      <c r="CK7" s="24">
        <v>331.17</v>
      </c>
      <c r="CL7" s="24">
        <v>332.82</v>
      </c>
      <c r="CM7" s="24">
        <v>47.78</v>
      </c>
      <c r="CN7" s="24">
        <v>46.67</v>
      </c>
      <c r="CO7" s="24">
        <v>44.44</v>
      </c>
      <c r="CP7" s="24">
        <v>46.67</v>
      </c>
      <c r="CQ7" s="24">
        <v>47.78</v>
      </c>
      <c r="CR7" s="24">
        <v>47.35</v>
      </c>
      <c r="CS7" s="24">
        <v>46.36</v>
      </c>
      <c r="CT7" s="24">
        <v>46.45</v>
      </c>
      <c r="CU7" s="24">
        <v>45.36</v>
      </c>
      <c r="CV7" s="24">
        <v>45.93</v>
      </c>
      <c r="CW7" s="24">
        <v>46.29</v>
      </c>
      <c r="CX7" s="24">
        <v>100</v>
      </c>
      <c r="CY7" s="24">
        <v>100</v>
      </c>
      <c r="CZ7" s="24">
        <v>100</v>
      </c>
      <c r="DA7" s="24">
        <v>100</v>
      </c>
      <c r="DB7" s="24">
        <v>100</v>
      </c>
      <c r="DC7" s="24">
        <v>81.209999999999994</v>
      </c>
      <c r="DD7" s="24">
        <v>83.08</v>
      </c>
      <c r="DE7" s="24">
        <v>82.61</v>
      </c>
      <c r="DF7" s="24">
        <v>82.21</v>
      </c>
      <c r="DG7" s="24">
        <v>82.98</v>
      </c>
      <c r="DH7" s="24">
        <v>82.56</v>
      </c>
      <c r="DI7" s="24">
        <v>15.71</v>
      </c>
      <c r="DJ7" s="24">
        <v>20.95</v>
      </c>
      <c r="DK7" s="24">
        <v>26.18</v>
      </c>
      <c r="DL7" s="24">
        <v>31.42</v>
      </c>
      <c r="DM7" s="24">
        <v>36.659999999999997</v>
      </c>
      <c r="DN7" s="24">
        <v>39.64</v>
      </c>
      <c r="DO7" s="24">
        <v>33.75</v>
      </c>
      <c r="DP7" s="24">
        <v>36.21</v>
      </c>
      <c r="DQ7" s="24">
        <v>39.69</v>
      </c>
      <c r="DR7" s="24">
        <v>39.700000000000003</v>
      </c>
      <c r="DS7" s="24">
        <v>39.619999999999997</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2025-01-24T07:25:51Z</dcterms:created>
  <dcterms:modified xsi:type="dcterms:W3CDTF">2025-03-04T01:34:48Z</dcterms:modified>
  <cp:category/>
</cp:coreProperties>
</file>