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010146\g\【R4～5】指導班\指標・ハンドブック仮置き場\Ｒ７年３月　本起案・完成校\１　指標\"/>
    </mc:Choice>
  </mc:AlternateContent>
  <bookViews>
    <workbookView xWindow="0" yWindow="0" windowWidth="23040" windowHeight="8376"/>
  </bookViews>
  <sheets>
    <sheet name="セルフチェックシート"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K25" i="1"/>
  <c r="J28" i="1" l="1"/>
  <c r="K28" i="1" s="1"/>
  <c r="J26" i="1"/>
  <c r="K26" i="1" s="1"/>
  <c r="J25" i="1"/>
  <c r="J23" i="1"/>
  <c r="K23" i="1" s="1"/>
  <c r="J21" i="1"/>
  <c r="K21" i="1" s="1"/>
  <c r="J18" i="1"/>
  <c r="K18" i="1" s="1"/>
  <c r="J16" i="1"/>
  <c r="J14" i="1"/>
  <c r="K14" i="1" s="1"/>
  <c r="P12" i="1"/>
  <c r="N12" i="1"/>
  <c r="P11" i="1"/>
  <c r="N11" i="1"/>
  <c r="P10" i="1"/>
  <c r="N10" i="1"/>
  <c r="P9" i="1"/>
  <c r="N9" i="1"/>
  <c r="P8" i="1"/>
  <c r="N8" i="1"/>
  <c r="J8" i="1"/>
  <c r="K8" i="1" s="1"/>
  <c r="P7" i="1"/>
  <c r="N7" i="1"/>
  <c r="P6" i="1"/>
  <c r="N6" i="1" s="1"/>
  <c r="P5" i="1"/>
  <c r="N5" i="1" s="1"/>
  <c r="P4" i="1"/>
  <c r="N4" i="1"/>
  <c r="J4" i="1"/>
  <c r="K4" i="1" s="1"/>
</calcChain>
</file>

<file path=xl/sharedStrings.xml><?xml version="1.0" encoding="utf-8"?>
<sst xmlns="http://schemas.openxmlformats.org/spreadsheetml/2006/main" count="100" uniqueCount="68">
  <si>
    <t>教員が身に付けるべき発達障がいに係る専門性の指標　セルフチェックシート</t>
    <rPh sb="0" eb="2">
      <t>キョウイン</t>
    </rPh>
    <rPh sb="20" eb="21">
      <t>セイ</t>
    </rPh>
    <rPh sb="22" eb="24">
      <t>シヒョウ</t>
    </rPh>
    <phoneticPr fontId="3"/>
  </si>
  <si>
    <t>〇</t>
    <phoneticPr fontId="3"/>
  </si>
  <si>
    <t>県指標</t>
    <rPh sb="0" eb="3">
      <t>ケンシヒョウ</t>
    </rPh>
    <phoneticPr fontId="3"/>
  </si>
  <si>
    <t>段階イメージ→</t>
    <rPh sb="0" eb="2">
      <t>ダンカイ</t>
    </rPh>
    <phoneticPr fontId="3"/>
  </si>
  <si>
    <t>０</t>
    <phoneticPr fontId="3"/>
  </si>
  <si>
    <t>Ａ</t>
    <phoneticPr fontId="3"/>
  </si>
  <si>
    <t>Ｂ</t>
    <phoneticPr fontId="3"/>
  </si>
  <si>
    <t>Ｃ</t>
    <phoneticPr fontId="3"/>
  </si>
  <si>
    <t>到達目標</t>
    <rPh sb="0" eb="4">
      <t>トウタツモクヒョウ</t>
    </rPh>
    <phoneticPr fontId="3"/>
  </si>
  <si>
    <t>受講
確認</t>
    <rPh sb="0" eb="2">
      <t>ジュコウ</t>
    </rPh>
    <rPh sb="3" eb="5">
      <t>カクニン</t>
    </rPh>
    <phoneticPr fontId="3"/>
  </si>
  <si>
    <t>受講メモ</t>
    <rPh sb="0" eb="2">
      <t>ジュコウ</t>
    </rPh>
    <phoneticPr fontId="3"/>
  </si>
  <si>
    <t>項目
達成</t>
    <rPh sb="0" eb="2">
      <t>コウモク</t>
    </rPh>
    <rPh sb="3" eb="5">
      <t>タッセイ</t>
    </rPh>
    <phoneticPr fontId="3"/>
  </si>
  <si>
    <t>コメント</t>
    <phoneticPr fontId="3"/>
  </si>
  <si>
    <t>とくしか指標達成度</t>
    <rPh sb="4" eb="6">
      <t>シヒョウ</t>
    </rPh>
    <rPh sb="6" eb="9">
      <t>タッセイド</t>
    </rPh>
    <phoneticPr fontId="3"/>
  </si>
  <si>
    <t>達成数</t>
    <rPh sb="0" eb="3">
      <t>タッセイスウ</t>
    </rPh>
    <phoneticPr fontId="3"/>
  </si>
  <si>
    <t>イ　基礎知識</t>
    <rPh sb="2" eb="6">
      <t>キソチシキ</t>
    </rPh>
    <phoneticPr fontId="3"/>
  </si>
  <si>
    <t>●</t>
    <phoneticPr fontId="3"/>
  </si>
  <si>
    <t>●</t>
    <phoneticPr fontId="3"/>
  </si>
  <si>
    <t>１　特別支援教育とインクルーシブ教育システムを理解する。</t>
    <rPh sb="2" eb="8">
      <t>トクベツシエンキョウイク</t>
    </rPh>
    <rPh sb="16" eb="18">
      <t>キョウイク</t>
    </rPh>
    <rPh sb="23" eb="25">
      <t>リカイ</t>
    </rPh>
    <phoneticPr fontId="3"/>
  </si>
  <si>
    <t>イ</t>
    <phoneticPr fontId="3"/>
  </si>
  <si>
    <t>２　学校における合理的配慮を理解する。</t>
    <rPh sb="2" eb="4">
      <t>ガッコウ</t>
    </rPh>
    <rPh sb="8" eb="13">
      <t>ゴウリテキハイリョ</t>
    </rPh>
    <rPh sb="14" eb="16">
      <t>リカイ</t>
    </rPh>
    <phoneticPr fontId="3"/>
  </si>
  <si>
    <t>ロ</t>
    <phoneticPr fontId="3"/>
  </si>
  <si>
    <t>３　障がい（ＬＤ、ＡＳＤ、ＡＤＨＤ等）の特性を理解する。</t>
    <rPh sb="2" eb="3">
      <t>ショウ</t>
    </rPh>
    <rPh sb="17" eb="18">
      <t>トウ</t>
    </rPh>
    <rPh sb="20" eb="22">
      <t>トクセイ</t>
    </rPh>
    <rPh sb="23" eb="25">
      <t>リカイ</t>
    </rPh>
    <phoneticPr fontId="3"/>
  </si>
  <si>
    <t>ハ</t>
    <phoneticPr fontId="3"/>
  </si>
  <si>
    <t>４　特別支援教育コーディネーターの役割を理解する。</t>
    <rPh sb="2" eb="8">
      <t>トクベツシエンキョウイク</t>
    </rPh>
    <rPh sb="17" eb="19">
      <t>ヤクワリ</t>
    </rPh>
    <rPh sb="20" eb="22">
      <t>リカイ</t>
    </rPh>
    <phoneticPr fontId="3"/>
  </si>
  <si>
    <t>二</t>
    <rPh sb="0" eb="1">
      <t>ニ</t>
    </rPh>
    <phoneticPr fontId="3"/>
  </si>
  <si>
    <t>ロ　通常の教室における支援</t>
    <rPh sb="2" eb="4">
      <t>ツウジョウ</t>
    </rPh>
    <rPh sb="5" eb="7">
      <t>キョウシツ</t>
    </rPh>
    <rPh sb="11" eb="13">
      <t>シエン</t>
    </rPh>
    <phoneticPr fontId="3"/>
  </si>
  <si>
    <t>１　ＵＤを活用した授業づくりを理解する。</t>
    <rPh sb="5" eb="7">
      <t>カツヨウ</t>
    </rPh>
    <rPh sb="9" eb="11">
      <t>ジュギョウ</t>
    </rPh>
    <rPh sb="15" eb="17">
      <t>リカイ</t>
    </rPh>
    <phoneticPr fontId="3"/>
  </si>
  <si>
    <t>ホ</t>
    <phoneticPr fontId="3"/>
  </si>
  <si>
    <t>２　ＵＤを生かした授業実践を行うことができる。</t>
    <rPh sb="5" eb="6">
      <t>イ</t>
    </rPh>
    <rPh sb="9" eb="13">
      <t>ジュギョウジッセン</t>
    </rPh>
    <rPh sb="14" eb="15">
      <t>オコナ</t>
    </rPh>
    <phoneticPr fontId="3"/>
  </si>
  <si>
    <t>ヘ</t>
    <phoneticPr fontId="3"/>
  </si>
  <si>
    <t>３　個々の障がいに応じた支援を行うことができる。（合理的配慮）</t>
    <rPh sb="2" eb="10">
      <t>ココノショウガイニオウ</t>
    </rPh>
    <rPh sb="12" eb="14">
      <t>シエン</t>
    </rPh>
    <rPh sb="15" eb="16">
      <t>オコナ</t>
    </rPh>
    <rPh sb="25" eb="30">
      <t>ゴウリテキハイリョ</t>
    </rPh>
    <phoneticPr fontId="3"/>
  </si>
  <si>
    <t>ト</t>
    <phoneticPr fontId="3"/>
  </si>
  <si>
    <t>●</t>
    <phoneticPr fontId="3"/>
  </si>
  <si>
    <t>４　個々の障がいに応じた効果的な支援を行うことができる。</t>
    <rPh sb="2" eb="10">
      <t>ココノショウガイニオウ</t>
    </rPh>
    <rPh sb="12" eb="15">
      <t>コウカテキ</t>
    </rPh>
    <rPh sb="16" eb="18">
      <t>シエン</t>
    </rPh>
    <rPh sb="19" eb="20">
      <t>オコナ</t>
    </rPh>
    <phoneticPr fontId="3"/>
  </si>
  <si>
    <t>チ</t>
    <phoneticPr fontId="3"/>
  </si>
  <si>
    <t>●</t>
    <phoneticPr fontId="3"/>
  </si>
  <si>
    <t>５　教材教具や支援機器について理解する。（ＩＣＴの活用含む）</t>
    <rPh sb="2" eb="6">
      <t>キョウザイキョウグ</t>
    </rPh>
    <rPh sb="7" eb="11">
      <t>シエンキキ</t>
    </rPh>
    <rPh sb="15" eb="17">
      <t>リカイ</t>
    </rPh>
    <rPh sb="25" eb="28">
      <t>カツヨウフク</t>
    </rPh>
    <phoneticPr fontId="3"/>
  </si>
  <si>
    <t>ヌ</t>
    <phoneticPr fontId="3"/>
  </si>
  <si>
    <t>６　教材教具や支援機器の実践ができる。
　（個々の特性に応じたＩＣＴの実践含む）</t>
    <rPh sb="2" eb="6">
      <t>キョウザイキョウグ</t>
    </rPh>
    <rPh sb="7" eb="11">
      <t>シエンキキ</t>
    </rPh>
    <rPh sb="12" eb="14">
      <t>ジッセン</t>
    </rPh>
    <rPh sb="22" eb="29">
      <t>ココノトクセイニオウ</t>
    </rPh>
    <rPh sb="35" eb="38">
      <t>ジッセンフク</t>
    </rPh>
    <phoneticPr fontId="3"/>
  </si>
  <si>
    <t>ハ　特別支援学級及び通級による指導の理解・実践</t>
    <rPh sb="2" eb="8">
      <t>トクベツシエンガッキュウ</t>
    </rPh>
    <rPh sb="8" eb="9">
      <t>オヨ</t>
    </rPh>
    <rPh sb="10" eb="12">
      <t>ツウキュウ</t>
    </rPh>
    <rPh sb="15" eb="17">
      <t>シドウ</t>
    </rPh>
    <rPh sb="18" eb="20">
      <t>リカイ</t>
    </rPh>
    <rPh sb="21" eb="23">
      <t>ジッセン</t>
    </rPh>
    <phoneticPr fontId="3"/>
  </si>
  <si>
    <t>２　交流学級や在籍学級の担任として、特別支援学級における指導や
　　通級による指導を活かした支援・指導ができる。</t>
    <rPh sb="2" eb="6">
      <t>コウリュウガッキュウ</t>
    </rPh>
    <rPh sb="7" eb="11">
      <t>ザイセキガッキュウ</t>
    </rPh>
    <rPh sb="12" eb="14">
      <t>タンニン</t>
    </rPh>
    <rPh sb="18" eb="24">
      <t>トクベツシエンガッキュウ</t>
    </rPh>
    <rPh sb="28" eb="30">
      <t>シドウ</t>
    </rPh>
    <rPh sb="34" eb="36">
      <t>ツウキュウ</t>
    </rPh>
    <rPh sb="39" eb="41">
      <t>シドウ</t>
    </rPh>
    <rPh sb="42" eb="43">
      <t>イ</t>
    </rPh>
    <rPh sb="46" eb="48">
      <t>シエン</t>
    </rPh>
    <rPh sb="49" eb="51">
      <t>シドウ</t>
    </rPh>
    <phoneticPr fontId="3"/>
  </si>
  <si>
    <t>ニ　アセスメント</t>
    <phoneticPr fontId="3"/>
  </si>
  <si>
    <t>１　児童生徒の丁寧な実態把握から、困難さを理解できる。</t>
    <rPh sb="2" eb="6">
      <t>ジドウセイト</t>
    </rPh>
    <rPh sb="7" eb="9">
      <t>テイネイ</t>
    </rPh>
    <rPh sb="10" eb="14">
      <t>ジッタイハアク</t>
    </rPh>
    <rPh sb="17" eb="19">
      <t>コンナン</t>
    </rPh>
    <rPh sb="21" eb="23">
      <t>リカイ</t>
    </rPh>
    <phoneticPr fontId="3"/>
  </si>
  <si>
    <t>２　アセスメントツールやアセスメントの結果等を活用し、児童生徒の
　　効果的な支援の在り方が検討できる。</t>
    <rPh sb="19" eb="21">
      <t>ケッカ</t>
    </rPh>
    <rPh sb="21" eb="22">
      <t>トウ</t>
    </rPh>
    <rPh sb="23" eb="25">
      <t>カツヨウ</t>
    </rPh>
    <rPh sb="27" eb="31">
      <t>ジドウセイト</t>
    </rPh>
    <rPh sb="35" eb="38">
      <t>コウカテキ</t>
    </rPh>
    <rPh sb="39" eb="41">
      <t>シエン</t>
    </rPh>
    <rPh sb="42" eb="43">
      <t>ア</t>
    </rPh>
    <rPh sb="44" eb="45">
      <t>カタ</t>
    </rPh>
    <rPh sb="46" eb="48">
      <t>ケントウ</t>
    </rPh>
    <phoneticPr fontId="3"/>
  </si>
  <si>
    <t>ホ　二次障がいの理解・予防</t>
    <rPh sb="2" eb="5">
      <t>ニジショウ</t>
    </rPh>
    <rPh sb="8" eb="10">
      <t>リカイ</t>
    </rPh>
    <rPh sb="11" eb="13">
      <t>ヨボウ</t>
    </rPh>
    <phoneticPr fontId="3"/>
  </si>
  <si>
    <t>１　二次障がいについて理解する。</t>
    <rPh sb="2" eb="5">
      <t>ニジショウ</t>
    </rPh>
    <rPh sb="11" eb="13">
      <t>リカイ</t>
    </rPh>
    <phoneticPr fontId="3"/>
  </si>
  <si>
    <t>２　二次障がいの予防、対応の方法を知る。</t>
    <rPh sb="2" eb="5">
      <t>ニジショウ</t>
    </rPh>
    <rPh sb="8" eb="10">
      <t>ヨボウ</t>
    </rPh>
    <rPh sb="11" eb="13">
      <t>タイオウ</t>
    </rPh>
    <rPh sb="14" eb="16">
      <t>ホウホウ</t>
    </rPh>
    <rPh sb="17" eb="18">
      <t>シ</t>
    </rPh>
    <phoneticPr fontId="3"/>
  </si>
  <si>
    <t>３　二次障がいの予防、対応を実践できる。</t>
    <rPh sb="2" eb="5">
      <t>ニジショウ</t>
    </rPh>
    <rPh sb="8" eb="10">
      <t>ヨボウ</t>
    </rPh>
    <rPh sb="11" eb="13">
      <t>タイオウ</t>
    </rPh>
    <rPh sb="14" eb="16">
      <t>ジッセン</t>
    </rPh>
    <phoneticPr fontId="3"/>
  </si>
  <si>
    <t>へ　個別の教育支援計画・個別の指導計画</t>
    <rPh sb="2" eb="4">
      <t>コベツ</t>
    </rPh>
    <rPh sb="5" eb="7">
      <t>キョウイク</t>
    </rPh>
    <rPh sb="7" eb="11">
      <t>シエンケイカク</t>
    </rPh>
    <rPh sb="12" eb="14">
      <t>コベツ</t>
    </rPh>
    <rPh sb="15" eb="19">
      <t>シドウケイカク</t>
    </rPh>
    <phoneticPr fontId="3"/>
  </si>
  <si>
    <t>１　個別の教育支援計画、個別の指導計画を理解する。</t>
    <rPh sb="2" eb="4">
      <t>コベツ</t>
    </rPh>
    <rPh sb="5" eb="11">
      <t>キョウイクシエンケイカク</t>
    </rPh>
    <rPh sb="12" eb="14">
      <t>コベツ</t>
    </rPh>
    <rPh sb="15" eb="19">
      <t>シドウケイカク</t>
    </rPh>
    <rPh sb="20" eb="22">
      <t>リカイ</t>
    </rPh>
    <phoneticPr fontId="3"/>
  </si>
  <si>
    <t>２　障がいに応じた個別の教育支援計画の作成、活用、見直しをする
　　ことができる。</t>
    <rPh sb="2" eb="3">
      <t>ショウ</t>
    </rPh>
    <rPh sb="6" eb="7">
      <t>オウ</t>
    </rPh>
    <rPh sb="9" eb="11">
      <t>コベツ</t>
    </rPh>
    <rPh sb="12" eb="18">
      <t>キョウイクシエンケイカク</t>
    </rPh>
    <rPh sb="19" eb="21">
      <t>サクセイ</t>
    </rPh>
    <rPh sb="22" eb="24">
      <t>カツヨウ</t>
    </rPh>
    <rPh sb="25" eb="27">
      <t>ミナオ</t>
    </rPh>
    <phoneticPr fontId="3"/>
  </si>
  <si>
    <t>ト　校内委員会</t>
    <rPh sb="2" eb="7">
      <t>コウナイイインカイ</t>
    </rPh>
    <phoneticPr fontId="3"/>
  </si>
  <si>
    <t>１　校内委員会の役割、機能を理解する。</t>
    <rPh sb="2" eb="4">
      <t>コウナイ</t>
    </rPh>
    <rPh sb="4" eb="7">
      <t>イインカイ</t>
    </rPh>
    <rPh sb="8" eb="10">
      <t>ヤクワリ</t>
    </rPh>
    <rPh sb="11" eb="13">
      <t>キノウ</t>
    </rPh>
    <rPh sb="14" eb="16">
      <t>リカイ</t>
    </rPh>
    <phoneticPr fontId="3"/>
  </si>
  <si>
    <t>２　校内委員として、任務を遂行することができる。</t>
    <rPh sb="2" eb="4">
      <t>コウナイ</t>
    </rPh>
    <rPh sb="4" eb="6">
      <t>イイン</t>
    </rPh>
    <rPh sb="10" eb="12">
      <t>ニンム</t>
    </rPh>
    <rPh sb="13" eb="15">
      <t>スイコウ</t>
    </rPh>
    <phoneticPr fontId="3"/>
  </si>
  <si>
    <t>チ　ケース会議</t>
    <rPh sb="5" eb="7">
      <t>カイギ</t>
    </rPh>
    <phoneticPr fontId="3"/>
  </si>
  <si>
    <t>１　チーム支援とケース会議を理解する。</t>
    <rPh sb="5" eb="7">
      <t>シエン</t>
    </rPh>
    <rPh sb="11" eb="13">
      <t>カイギ</t>
    </rPh>
    <rPh sb="14" eb="16">
      <t>リカイ</t>
    </rPh>
    <phoneticPr fontId="3"/>
  </si>
  <si>
    <t>リ　保護者対応</t>
    <rPh sb="2" eb="7">
      <t>ホゴシャタイオウ</t>
    </rPh>
    <phoneticPr fontId="3"/>
  </si>
  <si>
    <t>１　保護者対応の基本を知る。</t>
    <rPh sb="2" eb="7">
      <t>ホゴシャタイオウ</t>
    </rPh>
    <rPh sb="8" eb="10">
      <t>キホン</t>
    </rPh>
    <rPh sb="11" eb="12">
      <t>シ</t>
    </rPh>
    <phoneticPr fontId="3"/>
  </si>
  <si>
    <t>２　校内の関係者と連携を図りつつ、保護者の相談に対応することが
　　できる。（合理的配慮）</t>
    <rPh sb="2" eb="4">
      <t>コウナイ</t>
    </rPh>
    <rPh sb="5" eb="8">
      <t>カンケイシャ</t>
    </rPh>
    <rPh sb="9" eb="11">
      <t>レンケイ</t>
    </rPh>
    <rPh sb="12" eb="13">
      <t>ハカ</t>
    </rPh>
    <rPh sb="17" eb="20">
      <t>ホゴシャ</t>
    </rPh>
    <rPh sb="21" eb="23">
      <t>ソウダン</t>
    </rPh>
    <rPh sb="24" eb="26">
      <t>タイオウ</t>
    </rPh>
    <rPh sb="39" eb="45">
      <t>ゴウリテキハイリョ｣</t>
    </rPh>
    <phoneticPr fontId="3"/>
  </si>
  <si>
    <t>ヌ　関係機関との連携と地域資源の理解</t>
    <rPh sb="2" eb="6">
      <t>カンケイキカン</t>
    </rPh>
    <rPh sb="8" eb="10">
      <t>レンケイ</t>
    </rPh>
    <rPh sb="11" eb="15">
      <t>チイキシゲン</t>
    </rPh>
    <rPh sb="16" eb="18">
      <t>リカイ</t>
    </rPh>
    <phoneticPr fontId="3"/>
  </si>
  <si>
    <t>１　外部関係機関の役割と機能を理解する。</t>
    <rPh sb="2" eb="8">
      <t>ガイブカンケイキカン</t>
    </rPh>
    <rPh sb="9" eb="11">
      <t>ヤクワリ</t>
    </rPh>
    <rPh sb="12" eb="14">
      <t>キノウ</t>
    </rPh>
    <rPh sb="15" eb="17">
      <t>リカイ</t>
    </rPh>
    <phoneticPr fontId="3"/>
  </si>
  <si>
    <t>２　山形県の特別支援教育の状況について知る。</t>
    <rPh sb="2" eb="5">
      <t>ヤマガタケン</t>
    </rPh>
    <rPh sb="6" eb="12">
      <t>トクベツシエンキョウイク</t>
    </rPh>
    <rPh sb="13" eb="15">
      <t>ジョウキョウ</t>
    </rPh>
    <rPh sb="19" eb="20">
      <t>シ</t>
    </rPh>
    <phoneticPr fontId="3"/>
  </si>
  <si>
    <t>３　個別の教育支援計画の作成や引継ぎに際して、関係機関との連携を
　　図ることができる。</t>
    <rPh sb="2" eb="4">
      <t>コベツ</t>
    </rPh>
    <rPh sb="5" eb="11">
      <t>キョウイクシエンケイカク</t>
    </rPh>
    <rPh sb="12" eb="14">
      <t>サクセイ</t>
    </rPh>
    <rPh sb="15" eb="17">
      <t>ヒキツ</t>
    </rPh>
    <rPh sb="19" eb="20">
      <t>サイ</t>
    </rPh>
    <rPh sb="23" eb="27">
      <t>カンケイキカン</t>
    </rPh>
    <rPh sb="29" eb="31">
      <t>レンケイ</t>
    </rPh>
    <rPh sb="35" eb="36">
      <t>ハカ</t>
    </rPh>
    <phoneticPr fontId="3"/>
  </si>
  <si>
    <t>４　就労や進学の際に適切な機関との連携を図ることができる。</t>
    <rPh sb="2" eb="4">
      <t>シュウロウ</t>
    </rPh>
    <rPh sb="5" eb="7">
      <t>シンガク</t>
    </rPh>
    <rPh sb="8" eb="9">
      <t>サイ</t>
    </rPh>
    <rPh sb="10" eb="12">
      <t>テキセツ</t>
    </rPh>
    <rPh sb="13" eb="15">
      <t>キカン</t>
    </rPh>
    <rPh sb="17" eb="19">
      <t>レンケイ</t>
    </rPh>
    <rPh sb="20" eb="21">
      <t>ハカ</t>
    </rPh>
    <phoneticPr fontId="3"/>
  </si>
  <si>
    <t>●</t>
    <phoneticPr fontId="3"/>
  </si>
  <si>
    <t>●</t>
    <phoneticPr fontId="3"/>
  </si>
  <si>
    <t>１　特別の教育課程や自立活動、「通級による指導」を理解する。</t>
    <rPh sb="2" eb="4">
      <t>トクベツ</t>
    </rPh>
    <rPh sb="5" eb="9">
      <t>キョウイクカテイ</t>
    </rPh>
    <rPh sb="10" eb="14">
      <t>ジリツカツドウ</t>
    </rPh>
    <rPh sb="16" eb="18">
      <t>ツウキュウ</t>
    </rPh>
    <rPh sb="21" eb="23">
      <t>シドウ</t>
    </rPh>
    <rPh sb="25" eb="27">
      <t>リカイ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</si>
</sst>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11"/>
      <color theme="1"/>
      <name val="游ゴシック"/>
      <family val="2"/>
      <scheme val="minor"/>
    </font>
    <font>
      <sz val="48"/>
      <color theme="1"/>
      <name val="HGS創英角ｺﾞｼｯｸUB"/>
      <family val="3"/>
      <charset val="128"/>
    </font>
    <font>
      <sz val="6"/>
      <name val="游ゴシック"/>
      <family val="3"/>
      <charset val="128"/>
      <scheme val="minor"/>
    </font>
    <font>
      <sz val="20"/>
      <name val="BIZ UDゴシック"/>
      <family val="3"/>
      <charset val="128"/>
    </font>
    <font>
      <sz val="26"/>
      <color theme="1"/>
      <name val="BIZ UDPゴシック"/>
      <family val="3"/>
      <charset val="128"/>
    </font>
    <font>
      <sz val="28"/>
      <color theme="1"/>
      <name val="BIZ UDPゴシック"/>
      <family val="3"/>
      <charset val="128"/>
    </font>
    <font>
      <sz val="12"/>
      <name val="BIZ UDゴシック"/>
      <family val="3"/>
      <charset val="128"/>
    </font>
    <font>
      <sz val="18"/>
      <name val="BIZ UDゴシック"/>
      <family val="3"/>
      <charset val="128"/>
    </font>
    <font>
      <sz val="11"/>
      <color theme="1"/>
      <name val="BIZ UDPゴシック"/>
      <family val="3"/>
      <charset val="128"/>
    </font>
    <font>
      <sz val="16"/>
      <color theme="1"/>
      <name val="BIZ UDPゴシック"/>
      <family val="3"/>
      <charset val="128"/>
    </font>
    <font>
      <sz val="26"/>
      <name val="BIZ UDゴシック"/>
      <family val="3"/>
      <charset val="128"/>
    </font>
    <font>
      <sz val="22"/>
      <name val="BIZ UDゴシック"/>
      <family val="3"/>
      <charset val="128"/>
    </font>
    <font>
      <sz val="18"/>
      <name val="BIZ UDPゴシック"/>
      <family val="3"/>
      <charset val="128"/>
    </font>
    <font>
      <sz val="18"/>
      <color theme="1"/>
      <name val="BIZ UDPゴシック"/>
      <family val="3"/>
      <charset val="128"/>
    </font>
    <font>
      <sz val="24"/>
      <name val="BIZ UDゴシック"/>
      <family val="3"/>
      <charset val="128"/>
    </font>
    <font>
      <sz val="22"/>
      <color theme="1"/>
      <name val="BIZ UDPゴシック"/>
      <family val="3"/>
      <charset val="128"/>
    </font>
    <font>
      <sz val="48"/>
      <color theme="1"/>
      <name val="游ゴシック"/>
      <family val="2"/>
      <scheme val="minor"/>
    </font>
    <font>
      <sz val="16"/>
      <name val="BIZ UDゴシック"/>
      <family val="3"/>
      <charset val="128"/>
    </font>
  </fonts>
  <fills count="2">
    <fill>
      <patternFill patternType="none"/>
    </fill>
    <fill>
      <patternFill patternType="gray125"/>
    </fill>
  </fills>
  <borders count="28">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medium">
        <color indexed="64"/>
      </right>
      <top style="double">
        <color indexed="64"/>
      </top>
      <bottom style="thin">
        <color auto="1"/>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auto="1"/>
      </right>
      <top/>
      <bottom style="double">
        <color indexed="64"/>
      </bottom>
      <diagonal/>
    </border>
    <border>
      <left style="medium">
        <color indexed="64"/>
      </left>
      <right style="medium">
        <color indexed="64"/>
      </right>
      <top/>
      <bottom style="double">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9" fontId="1" fillId="0" borderId="0" applyFont="0" applyFill="0" applyBorder="0" applyAlignment="0" applyProtection="0">
      <alignment vertical="center"/>
    </xf>
  </cellStyleXfs>
  <cellXfs count="77">
    <xf numFmtId="0" fontId="0" fillId="0" borderId="0" xfId="0"/>
    <xf numFmtId="0" fontId="2" fillId="0" borderId="0" xfId="0" applyFont="1" applyAlignment="1">
      <alignment horizontal="left" vertical="top"/>
    </xf>
    <xf numFmtId="0" fontId="4" fillId="0" borderId="0" xfId="0" applyFont="1" applyFill="1" applyAlignment="1">
      <alignment vertical="top" wrapText="1"/>
    </xf>
    <xf numFmtId="0" fontId="5" fillId="0" borderId="0" xfId="0" applyFont="1" applyAlignment="1">
      <alignment horizontal="center" vertical="center"/>
    </xf>
    <xf numFmtId="0" fontId="6" fillId="0" borderId="0" xfId="0" applyFont="1" applyAlignment="1">
      <alignment vertical="center" wrapText="1"/>
    </xf>
    <xf numFmtId="0" fontId="0" fillId="0" borderId="0" xfId="0" applyAlignment="1">
      <alignment horizontal="center" vertical="center"/>
    </xf>
    <xf numFmtId="0" fontId="7" fillId="0" borderId="0" xfId="0" applyFont="1" applyFill="1" applyAlignment="1">
      <alignment vertical="center" wrapText="1"/>
    </xf>
    <xf numFmtId="0" fontId="8" fillId="0" borderId="0" xfId="0" applyFont="1" applyFill="1" applyAlignment="1">
      <alignment vertical="top" wrapText="1"/>
    </xf>
    <xf numFmtId="0" fontId="9" fillId="0" borderId="0" xfId="0" applyFont="1" applyAlignment="1">
      <alignment horizontal="center" vertical="center"/>
    </xf>
    <xf numFmtId="0" fontId="10" fillId="0" borderId="0" xfId="0" applyFont="1" applyAlignment="1">
      <alignment horizontal="center" vertical="center"/>
    </xf>
    <xf numFmtId="0" fontId="8" fillId="0" borderId="1" xfId="0" applyFont="1" applyFill="1" applyBorder="1" applyAlignment="1">
      <alignment horizontal="right" vertical="center" wrapText="1"/>
    </xf>
    <xf numFmtId="49"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1" fillId="0" borderId="7" xfId="0" applyFont="1" applyFill="1" applyBorder="1" applyAlignment="1">
      <alignment horizontal="center" vertical="center" wrapText="1"/>
    </xf>
    <xf numFmtId="0" fontId="12" fillId="0" borderId="7" xfId="0" applyFont="1" applyFill="1" applyBorder="1" applyAlignment="1">
      <alignment vertical="center" wrapText="1"/>
    </xf>
    <xf numFmtId="0" fontId="16" fillId="0" borderId="7" xfId="0" applyFont="1" applyBorder="1" applyAlignment="1">
      <alignment horizontal="center" vertical="center"/>
    </xf>
    <xf numFmtId="9" fontId="0" fillId="0" borderId="0" xfId="1" applyFont="1" applyAlignment="1"/>
    <xf numFmtId="0" fontId="11" fillId="0" borderId="9" xfId="0" applyFont="1" applyFill="1" applyBorder="1" applyAlignment="1">
      <alignment horizontal="center" vertical="center" wrapText="1"/>
    </xf>
    <xf numFmtId="0" fontId="12" fillId="0" borderId="9" xfId="0" applyFont="1" applyFill="1" applyBorder="1" applyAlignment="1">
      <alignment vertical="center" wrapText="1"/>
    </xf>
    <xf numFmtId="0" fontId="16" fillId="0" borderId="9" xfId="0" applyFont="1" applyBorder="1" applyAlignment="1">
      <alignment horizontal="center" vertical="center"/>
    </xf>
    <xf numFmtId="0" fontId="11" fillId="0" borderId="12" xfId="0" applyFont="1" applyFill="1" applyBorder="1" applyAlignment="1">
      <alignment horizontal="center" vertical="center" wrapText="1"/>
    </xf>
    <xf numFmtId="0" fontId="12" fillId="0" borderId="12" xfId="0" applyFont="1" applyFill="1" applyBorder="1" applyAlignment="1">
      <alignment vertical="center" wrapText="1"/>
    </xf>
    <xf numFmtId="0" fontId="16" fillId="0" borderId="12" xfId="0" applyFont="1" applyBorder="1" applyAlignment="1">
      <alignment horizontal="center" vertical="center"/>
    </xf>
    <xf numFmtId="0" fontId="11" fillId="0" borderId="15" xfId="0" applyFont="1" applyFill="1" applyBorder="1" applyAlignment="1">
      <alignment horizontal="center" vertical="center" wrapText="1"/>
    </xf>
    <xf numFmtId="0" fontId="12" fillId="0" borderId="15" xfId="0" applyFont="1" applyFill="1" applyBorder="1" applyAlignment="1">
      <alignment vertical="center" wrapText="1"/>
    </xf>
    <xf numFmtId="0" fontId="16" fillId="0" borderId="15" xfId="0" applyFont="1" applyBorder="1" applyAlignment="1">
      <alignment horizontal="center" vertical="center"/>
    </xf>
    <xf numFmtId="0" fontId="15" fillId="0" borderId="20" xfId="0" applyFont="1" applyFill="1" applyBorder="1" applyAlignment="1">
      <alignment horizontal="left" vertical="top" wrapText="1"/>
    </xf>
    <xf numFmtId="0" fontId="11" fillId="0" borderId="22" xfId="0" applyFont="1" applyFill="1" applyBorder="1" applyAlignment="1">
      <alignment horizontal="center" vertical="center" wrapText="1"/>
    </xf>
    <xf numFmtId="0" fontId="12" fillId="0" borderId="22" xfId="0" applyFont="1" applyFill="1" applyBorder="1" applyAlignment="1">
      <alignment vertical="center" wrapText="1"/>
    </xf>
    <xf numFmtId="0" fontId="16" fillId="0" borderId="22" xfId="0" applyFont="1" applyBorder="1" applyAlignment="1">
      <alignment horizontal="center" vertical="center"/>
    </xf>
    <xf numFmtId="0" fontId="17" fillId="0" borderId="22" xfId="0" applyFont="1" applyBorder="1" applyAlignment="1">
      <alignment horizontal="center" vertical="center"/>
    </xf>
    <xf numFmtId="0" fontId="16" fillId="0" borderId="23" xfId="0" applyFont="1" applyFill="1" applyBorder="1" applyAlignment="1">
      <alignment horizontal="left" vertical="center" wrapText="1"/>
    </xf>
    <xf numFmtId="0" fontId="11" fillId="0" borderId="26" xfId="0" applyFont="1" applyFill="1" applyBorder="1" applyAlignment="1">
      <alignment horizontal="center" vertical="center" wrapText="1"/>
    </xf>
    <xf numFmtId="0" fontId="12" fillId="0" borderId="26" xfId="0" applyFont="1" applyFill="1" applyBorder="1" applyAlignment="1">
      <alignment vertical="center" wrapText="1"/>
    </xf>
    <xf numFmtId="0" fontId="16" fillId="0" borderId="26" xfId="0" applyFont="1" applyBorder="1" applyAlignment="1">
      <alignment horizontal="center" vertical="center"/>
    </xf>
    <xf numFmtId="0" fontId="0" fillId="0" borderId="0" xfId="0" applyFill="1" applyAlignment="1">
      <alignment horizontal="center" vertical="center"/>
    </xf>
    <xf numFmtId="0" fontId="4" fillId="0" borderId="0" xfId="0" applyFont="1" applyFill="1" applyBorder="1" applyAlignment="1">
      <alignment horizontal="left" vertical="top" wrapText="1"/>
    </xf>
    <xf numFmtId="0" fontId="11"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0" fillId="0" borderId="0" xfId="0" applyFill="1"/>
    <xf numFmtId="0" fontId="0" fillId="0" borderId="0" xfId="0" applyFill="1" applyAlignment="1">
      <alignment horizontal="left"/>
    </xf>
    <xf numFmtId="0" fontId="4" fillId="0" borderId="0" xfId="0" applyFont="1" applyFill="1" applyAlignment="1">
      <alignment vertical="center" wrapText="1"/>
    </xf>
    <xf numFmtId="0" fontId="11" fillId="0" borderId="0" xfId="0" applyFont="1" applyFill="1" applyAlignment="1">
      <alignment horizontal="center" vertical="center" wrapText="1"/>
    </xf>
    <xf numFmtId="0" fontId="8" fillId="0" borderId="0" xfId="0" applyFont="1" applyFill="1" applyAlignment="1">
      <alignment vertical="center" wrapText="1"/>
    </xf>
    <xf numFmtId="0" fontId="0" fillId="0" borderId="0" xfId="0" applyAlignment="1">
      <alignment vertical="center"/>
    </xf>
    <xf numFmtId="0" fontId="0" fillId="0" borderId="0" xfId="0" applyFill="1" applyAlignment="1">
      <alignment vertical="center"/>
    </xf>
    <xf numFmtId="0" fontId="18" fillId="0" borderId="0" xfId="0" applyFont="1" applyFill="1" applyAlignment="1">
      <alignment vertical="center" wrapText="1"/>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9" xfId="0" applyFont="1" applyFill="1" applyBorder="1" applyAlignment="1">
      <alignment horizontal="left" vertical="top" wrapText="1"/>
    </xf>
    <xf numFmtId="0" fontId="15" fillId="0" borderId="20" xfId="0" applyFont="1" applyFill="1" applyBorder="1" applyAlignment="1">
      <alignment horizontal="left" vertical="top" wrapText="1"/>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16" fillId="0" borderId="16"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5" fillId="0" borderId="25" xfId="0" applyFont="1" applyFill="1" applyBorder="1" applyAlignment="1">
      <alignment horizontal="left" vertical="top" wrapText="1"/>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26" xfId="0" applyFont="1" applyBorder="1" applyAlignment="1">
      <alignment horizontal="center" vertical="center"/>
    </xf>
    <xf numFmtId="0" fontId="16" fillId="0" borderId="8"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4" xfId="0" applyFont="1" applyFill="1" applyBorder="1" applyAlignment="1">
      <alignment vertical="top" wrapText="1"/>
    </xf>
    <xf numFmtId="0" fontId="15" fillId="0" borderId="11" xfId="0" applyFont="1" applyFill="1" applyBorder="1" applyAlignment="1">
      <alignment vertical="top" wrapText="1"/>
    </xf>
    <xf numFmtId="0" fontId="15" fillId="0" borderId="6" xfId="0" applyFont="1" applyFill="1" applyBorder="1" applyAlignment="1">
      <alignment vertical="top" wrapText="1"/>
    </xf>
    <xf numFmtId="0" fontId="15" fillId="0" borderId="5" xfId="0" applyFont="1" applyFill="1" applyBorder="1" applyAlignment="1">
      <alignment vertical="top" wrapText="1"/>
    </xf>
    <xf numFmtId="0" fontId="15" fillId="0" borderId="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4" xfId="0" applyFont="1" applyFill="1" applyBorder="1" applyAlignment="1">
      <alignment horizontal="center" vertical="center" wrapText="1"/>
    </xf>
  </cellXfs>
  <cellStyles count="2">
    <cellStyle name="パーセント" xfId="1" builtinId="5"/>
    <cellStyle name="標準"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139701</xdr:colOff>
      <xdr:row>1</xdr:row>
      <xdr:rowOff>571499</xdr:rowOff>
    </xdr:from>
    <xdr:to>
      <xdr:col>10</xdr:col>
      <xdr:colOff>1270001</xdr:colOff>
      <xdr:row>1</xdr:row>
      <xdr:rowOff>2273299</xdr:rowOff>
    </xdr:to>
    <xdr:sp macro="" textlink="">
      <xdr:nvSpPr>
        <xdr:cNvPr id="2" name="楕円 1"/>
        <xdr:cNvSpPr/>
      </xdr:nvSpPr>
      <xdr:spPr>
        <a:xfrm>
          <a:off x="18686781" y="1988819"/>
          <a:ext cx="1800860" cy="1701800"/>
        </a:xfrm>
        <a:prstGeom prst="ellipse">
          <a:avLst/>
        </a:prstGeom>
        <a:solidFill>
          <a:srgbClr val="FFDD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203205</xdr:colOff>
      <xdr:row>1</xdr:row>
      <xdr:rowOff>165101</xdr:rowOff>
    </xdr:from>
    <xdr:to>
      <xdr:col>10</xdr:col>
      <xdr:colOff>2247905</xdr:colOff>
      <xdr:row>1</xdr:row>
      <xdr:rowOff>2565401</xdr:rowOff>
    </xdr:to>
    <xdr:sp macro="" textlink="">
      <xdr:nvSpPr>
        <xdr:cNvPr id="3" name="テキスト ボックス 2"/>
        <xdr:cNvSpPr txBox="1"/>
      </xdr:nvSpPr>
      <xdr:spPr>
        <a:xfrm rot="20566881">
          <a:off x="18750285" y="1582421"/>
          <a:ext cx="2715260" cy="2400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500">
              <a:solidFill>
                <a:srgbClr val="FF0066"/>
              </a:solidFill>
            </a:rPr>
            <a:t>🌸</a:t>
          </a:r>
        </a:p>
      </xdr:txBody>
    </xdr:sp>
    <xdr:clientData/>
  </xdr:twoCellAnchor>
  <xdr:twoCellAnchor>
    <xdr:from>
      <xdr:col>1</xdr:col>
      <xdr:colOff>1016000</xdr:colOff>
      <xdr:row>0</xdr:row>
      <xdr:rowOff>952500</xdr:rowOff>
    </xdr:from>
    <xdr:to>
      <xdr:col>8</xdr:col>
      <xdr:colOff>1625600</xdr:colOff>
      <xdr:row>1</xdr:row>
      <xdr:rowOff>1930400</xdr:rowOff>
    </xdr:to>
    <xdr:sp macro="" textlink="">
      <xdr:nvSpPr>
        <xdr:cNvPr id="4" name="角丸四角形吹き出し 3"/>
        <xdr:cNvSpPr/>
      </xdr:nvSpPr>
      <xdr:spPr>
        <a:xfrm>
          <a:off x="1686560" y="952500"/>
          <a:ext cx="15750540" cy="2395220"/>
        </a:xfrm>
        <a:prstGeom prst="wedgeRoundRectCallout">
          <a:avLst>
            <a:gd name="adj1" fmla="val 53496"/>
            <a:gd name="adj2" fmla="val 34900"/>
            <a:gd name="adj3" fmla="val 16667"/>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lvl="0" algn="l"/>
          <a:r>
            <a:rPr kumimoji="1" lang="ja-JP" altLang="en-US" sz="2800">
              <a:latin typeface="BIZ UDゴシック" panose="020B0400000000000000" pitchFamily="49" charset="-128"/>
              <a:ea typeface="BIZ UDゴシック" panose="020B0400000000000000" pitchFamily="49" charset="-128"/>
            </a:rPr>
            <a:t>　　研修等の実施要綱に、指標の項目が載っています。</a:t>
          </a:r>
          <a:endParaRPr kumimoji="1" lang="en-US" altLang="ja-JP" sz="2800">
            <a:latin typeface="BIZ UDゴシック" panose="020B0400000000000000" pitchFamily="49" charset="-128"/>
            <a:ea typeface="BIZ UDゴシック" panose="020B0400000000000000" pitchFamily="49" charset="-128"/>
          </a:endParaRPr>
        </a:p>
        <a:p>
          <a:pPr lvl="0" algn="l"/>
          <a:r>
            <a:rPr kumimoji="1" lang="ja-JP" altLang="en-US" sz="2800">
              <a:latin typeface="BIZ UDゴシック" panose="020B0400000000000000" pitchFamily="49" charset="-128"/>
              <a:ea typeface="BIZ UDゴシック" panose="020B0400000000000000" pitchFamily="49" charset="-128"/>
            </a:rPr>
            <a:t>　　このセルフチェックシートの該当項目に「〇」をつけてください。</a:t>
          </a:r>
          <a:endParaRPr kumimoji="1" lang="en-US" altLang="ja-JP" sz="2800">
            <a:latin typeface="BIZ UDゴシック" panose="020B0400000000000000" pitchFamily="49" charset="-128"/>
            <a:ea typeface="BIZ UDゴシック" panose="020B0400000000000000" pitchFamily="49" charset="-128"/>
          </a:endParaRPr>
        </a:p>
        <a:p>
          <a:pPr lvl="0" algn="l"/>
          <a:r>
            <a:rPr kumimoji="1" lang="ja-JP" altLang="en-US" sz="2800">
              <a:latin typeface="BIZ UDゴシック" panose="020B0400000000000000" pitchFamily="49" charset="-128"/>
              <a:ea typeface="BIZ UDゴシック" panose="020B0400000000000000" pitchFamily="49" charset="-128"/>
            </a:rPr>
            <a:t>　　セルフチェックシートの</a:t>
          </a:r>
          <a:r>
            <a:rPr kumimoji="1" lang="en-US" altLang="ja-JP" sz="2800">
              <a:latin typeface="BIZ UDゴシック" panose="020B0400000000000000" pitchFamily="49" charset="-128"/>
              <a:ea typeface="BIZ UDゴシック" panose="020B0400000000000000" pitchFamily="49" charset="-128"/>
            </a:rPr>
            <a:t>Excel</a:t>
          </a:r>
          <a:r>
            <a:rPr kumimoji="1" lang="ja-JP" altLang="en-US" sz="2800">
              <a:latin typeface="BIZ UDゴシック" panose="020B0400000000000000" pitchFamily="49" charset="-128"/>
              <a:ea typeface="BIZ UDゴシック" panose="020B0400000000000000" pitchFamily="49" charset="-128"/>
            </a:rPr>
            <a:t>データ上では、項目すべてに「〇」がつき、</a:t>
          </a:r>
          <a:endParaRPr kumimoji="1" lang="en-US" altLang="ja-JP" sz="2800">
            <a:latin typeface="BIZ UDゴシック" panose="020B0400000000000000" pitchFamily="49" charset="-128"/>
            <a:ea typeface="BIZ UDゴシック" panose="020B0400000000000000" pitchFamily="49" charset="-128"/>
          </a:endParaRPr>
        </a:p>
        <a:p>
          <a:pPr lvl="0" algn="l"/>
          <a:r>
            <a:rPr kumimoji="1" lang="ja-JP" altLang="en-US" sz="2800">
              <a:latin typeface="BIZ UDゴシック" panose="020B0400000000000000" pitchFamily="49" charset="-128"/>
              <a:ea typeface="BIZ UDゴシック" panose="020B0400000000000000" pitchFamily="49" charset="-128"/>
            </a:rPr>
            <a:t>　　「項目達成」になると、「🌸」マークとコメントが現れます。</a:t>
          </a:r>
        </a:p>
      </xdr:txBody>
    </xdr:sp>
    <xdr:clientData/>
  </xdr:twoCellAnchor>
  <xdr:twoCellAnchor>
    <xdr:from>
      <xdr:col>1</xdr:col>
      <xdr:colOff>1003300</xdr:colOff>
      <xdr:row>1</xdr:row>
      <xdr:rowOff>2222500</xdr:rowOff>
    </xdr:from>
    <xdr:to>
      <xdr:col>8</xdr:col>
      <xdr:colOff>1701800</xdr:colOff>
      <xdr:row>1</xdr:row>
      <xdr:rowOff>3886200</xdr:rowOff>
    </xdr:to>
    <xdr:sp macro="" textlink="">
      <xdr:nvSpPr>
        <xdr:cNvPr id="5" name="角丸四角形吹き出し 4"/>
        <xdr:cNvSpPr/>
      </xdr:nvSpPr>
      <xdr:spPr>
        <a:xfrm>
          <a:off x="1673860" y="3639820"/>
          <a:ext cx="15839440" cy="1663700"/>
        </a:xfrm>
        <a:prstGeom prst="wedgeRoundRectCallout">
          <a:avLst>
            <a:gd name="adj1" fmla="val 52856"/>
            <a:gd name="adj2" fmla="val -41240"/>
            <a:gd name="adj3" fmla="val 16667"/>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lvl="0" algn="l"/>
          <a:r>
            <a:rPr kumimoji="1" lang="ja-JP" altLang="en-US" sz="2800">
              <a:latin typeface="BIZ UDゴシック" panose="020B0400000000000000" pitchFamily="49" charset="-128"/>
              <a:ea typeface="BIZ UDゴシック" panose="020B0400000000000000" pitchFamily="49" charset="-128"/>
            </a:rPr>
            <a:t>　　段階イメージは、あくまで受講のめやすです。</a:t>
          </a:r>
          <a:endParaRPr kumimoji="1" lang="en-US" altLang="ja-JP" sz="2800">
            <a:latin typeface="BIZ UDゴシック" panose="020B0400000000000000" pitchFamily="49" charset="-128"/>
            <a:ea typeface="BIZ UDゴシック" panose="020B0400000000000000" pitchFamily="49" charset="-128"/>
          </a:endParaRPr>
        </a:p>
        <a:p>
          <a:pPr lvl="0" algn="l"/>
          <a:r>
            <a:rPr kumimoji="1" lang="ja-JP" altLang="en-US" sz="2800">
              <a:latin typeface="BIZ UDゴシック" panose="020B0400000000000000" pitchFamily="49" charset="-128"/>
              <a:ea typeface="BIZ UDゴシック" panose="020B0400000000000000" pitchFamily="49" charset="-128"/>
            </a:rPr>
            <a:t>　「０」着任時～３年目、「Ａ」４～１０年目、「Ｂ」１１～２０年目、「Ｃ」２１年目以上</a:t>
          </a:r>
        </a:p>
      </xdr:txBody>
    </xdr:sp>
    <xdr:clientData/>
  </xdr:twoCellAnchor>
  <xdr:twoCellAnchor editAs="oneCell">
    <xdr:from>
      <xdr:col>10</xdr:col>
      <xdr:colOff>1016000</xdr:colOff>
      <xdr:row>0</xdr:row>
      <xdr:rowOff>937385</xdr:rowOff>
    </xdr:from>
    <xdr:to>
      <xdr:col>10</xdr:col>
      <xdr:colOff>3552371</xdr:colOff>
      <xdr:row>1</xdr:row>
      <xdr:rowOff>4057310</xdr:rowOff>
    </xdr:to>
    <xdr:pic>
      <xdr:nvPicPr>
        <xdr:cNvPr id="6" name="図 5"/>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0" b="97372" l="0" r="99740"/>
                  </a14:imgEffect>
                </a14:imgLayer>
              </a14:imgProps>
            </a:ext>
            <a:ext uri="{28A0092B-C50C-407E-A947-70E740481C1C}">
              <a14:useLocalDpi xmlns:a14="http://schemas.microsoft.com/office/drawing/2010/main" val="0"/>
            </a:ext>
          </a:extLst>
        </a:blip>
        <a:srcRect/>
        <a:stretch>
          <a:fillRect/>
        </a:stretch>
      </xdr:blipFill>
      <xdr:spPr bwMode="auto">
        <a:xfrm>
          <a:off x="20233640" y="937385"/>
          <a:ext cx="2536371" cy="4537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tabSelected="1" topLeftCell="B1" zoomScale="60" zoomScaleNormal="60" zoomScalePageLayoutView="40" workbookViewId="0">
      <selection activeCell="I28" sqref="I28"/>
    </sheetView>
  </sheetViews>
  <sheetFormatPr defaultRowHeight="29.4" x14ac:dyDescent="0.45"/>
  <cols>
    <col min="1" max="1" width="8.796875" style="5"/>
    <col min="2" max="2" width="34.8984375" style="2" customWidth="1"/>
    <col min="3" max="6" width="8.296875" style="46" customWidth="1"/>
    <col min="7" max="7" width="121.796875" style="7" customWidth="1"/>
    <col min="8" max="8" width="8.796875" style="8"/>
    <col min="9" max="9" width="35.8984375" style="8" customWidth="1"/>
    <col min="10" max="10" width="8.796875" customWidth="1"/>
    <col min="11" max="11" width="48.296875" customWidth="1"/>
    <col min="12" max="12" width="8.796875" customWidth="1"/>
    <col min="13" max="16" width="8.796875" hidden="1" customWidth="1"/>
  </cols>
  <sheetData>
    <row r="1" spans="1:16" ht="111.6" customHeight="1" x14ac:dyDescent="0.45">
      <c r="A1" s="1" t="s">
        <v>0</v>
      </c>
      <c r="C1" s="3"/>
      <c r="D1" s="4"/>
      <c r="E1" s="4"/>
      <c r="F1" s="4"/>
      <c r="G1" s="4"/>
      <c r="H1" s="4"/>
      <c r="I1" s="4"/>
      <c r="J1" s="4"/>
      <c r="K1" s="4"/>
    </row>
    <row r="2" spans="1:16" ht="336" customHeight="1" thickBot="1" x14ac:dyDescent="0.5">
      <c r="C2" s="6"/>
      <c r="D2" s="6"/>
      <c r="E2" s="6"/>
      <c r="F2" s="6"/>
      <c r="O2" t="s">
        <v>1</v>
      </c>
    </row>
    <row r="3" spans="1:16" ht="58.2" customHeight="1" thickBot="1" x14ac:dyDescent="0.5">
      <c r="A3" s="9" t="s">
        <v>2</v>
      </c>
      <c r="B3" s="10" t="s">
        <v>3</v>
      </c>
      <c r="C3" s="11" t="s">
        <v>4</v>
      </c>
      <c r="D3" s="12" t="s">
        <v>5</v>
      </c>
      <c r="E3" s="12" t="s">
        <v>6</v>
      </c>
      <c r="F3" s="12" t="s">
        <v>7</v>
      </c>
      <c r="G3" s="13" t="s">
        <v>8</v>
      </c>
      <c r="H3" s="14" t="s">
        <v>9</v>
      </c>
      <c r="I3" s="14" t="s">
        <v>10</v>
      </c>
      <c r="J3" s="15" t="s">
        <v>11</v>
      </c>
      <c r="K3" s="16" t="s">
        <v>12</v>
      </c>
      <c r="N3" t="s">
        <v>13</v>
      </c>
      <c r="P3" t="s">
        <v>14</v>
      </c>
    </row>
    <row r="4" spans="1:16" ht="78" customHeight="1" thickTop="1" x14ac:dyDescent="0.45">
      <c r="A4" s="74">
        <v>31</v>
      </c>
      <c r="B4" s="72" t="s">
        <v>15</v>
      </c>
      <c r="C4" s="17" t="s">
        <v>16</v>
      </c>
      <c r="D4" s="17" t="s">
        <v>17</v>
      </c>
      <c r="E4" s="17"/>
      <c r="F4" s="17"/>
      <c r="G4" s="18" t="s">
        <v>18</v>
      </c>
      <c r="H4" s="19"/>
      <c r="I4" s="19"/>
      <c r="J4" s="61" t="str">
        <f>IF(COUNTIF($H$4:$H$7,O2)=4,"🌸","")</f>
        <v/>
      </c>
      <c r="K4" s="64" t="str">
        <f>IF(J4="🌸","次はロ～ヌの項目達成を目指しましょう","")</f>
        <v/>
      </c>
      <c r="M4" t="s">
        <v>19</v>
      </c>
      <c r="N4" s="20">
        <f>P4/O4</f>
        <v>0</v>
      </c>
      <c r="O4">
        <v>4</v>
      </c>
      <c r="P4">
        <f>COUNTIF(H4:H7,"〇")</f>
        <v>0</v>
      </c>
    </row>
    <row r="5" spans="1:16" ht="78" customHeight="1" x14ac:dyDescent="0.45">
      <c r="A5" s="74"/>
      <c r="B5" s="73"/>
      <c r="C5" s="21" t="s">
        <v>16</v>
      </c>
      <c r="D5" s="21" t="s">
        <v>17</v>
      </c>
      <c r="E5" s="21"/>
      <c r="F5" s="21"/>
      <c r="G5" s="22" t="s">
        <v>20</v>
      </c>
      <c r="H5" s="23"/>
      <c r="I5" s="23"/>
      <c r="J5" s="62"/>
      <c r="K5" s="65"/>
      <c r="M5" t="s">
        <v>21</v>
      </c>
      <c r="N5" s="20">
        <f t="shared" ref="N5:N12" si="0">P5/O5</f>
        <v>0</v>
      </c>
      <c r="O5">
        <v>7</v>
      </c>
      <c r="P5">
        <f>COUNTIF(H8:H13,"〇")</f>
        <v>0</v>
      </c>
    </row>
    <row r="6" spans="1:16" ht="78" customHeight="1" x14ac:dyDescent="0.45">
      <c r="A6" s="74"/>
      <c r="B6" s="73"/>
      <c r="C6" s="21" t="s">
        <v>16</v>
      </c>
      <c r="D6" s="21" t="s">
        <v>16</v>
      </c>
      <c r="E6" s="21"/>
      <c r="F6" s="21"/>
      <c r="G6" s="22" t="s">
        <v>22</v>
      </c>
      <c r="H6" s="23"/>
      <c r="I6" s="23"/>
      <c r="J6" s="62"/>
      <c r="K6" s="65"/>
      <c r="M6" t="s">
        <v>23</v>
      </c>
      <c r="N6" s="20">
        <f t="shared" si="0"/>
        <v>0</v>
      </c>
      <c r="O6">
        <v>4</v>
      </c>
      <c r="P6">
        <f>COUNTIF(H14:H15,"〇")</f>
        <v>0</v>
      </c>
    </row>
    <row r="7" spans="1:16" ht="78" customHeight="1" thickBot="1" x14ac:dyDescent="0.5">
      <c r="A7" s="75"/>
      <c r="B7" s="71"/>
      <c r="C7" s="24"/>
      <c r="D7" s="24" t="s">
        <v>16</v>
      </c>
      <c r="E7" s="24"/>
      <c r="F7" s="24"/>
      <c r="G7" s="25" t="s">
        <v>24</v>
      </c>
      <c r="H7" s="26"/>
      <c r="I7" s="26"/>
      <c r="J7" s="57"/>
      <c r="K7" s="59"/>
      <c r="M7" t="s">
        <v>25</v>
      </c>
      <c r="N7" s="20">
        <f t="shared" si="0"/>
        <v>0</v>
      </c>
      <c r="O7">
        <v>3</v>
      </c>
      <c r="P7">
        <f>COUNTIF(H16:H17,"〇")</f>
        <v>0</v>
      </c>
    </row>
    <row r="8" spans="1:16" ht="78" customHeight="1" thickTop="1" x14ac:dyDescent="0.45">
      <c r="A8" s="76">
        <v>32</v>
      </c>
      <c r="B8" s="70" t="s">
        <v>26</v>
      </c>
      <c r="C8" s="27" t="s">
        <v>16</v>
      </c>
      <c r="D8" s="27"/>
      <c r="E8" s="27"/>
      <c r="F8" s="27"/>
      <c r="G8" s="28" t="s">
        <v>27</v>
      </c>
      <c r="H8" s="29"/>
      <c r="I8" s="29"/>
      <c r="J8" s="56" t="str">
        <f>IF(COUNTIF($H$8:$H$13,O2)=6,"🌸","")</f>
        <v/>
      </c>
      <c r="K8" s="58" t="str">
        <f>IF(J8="🌸","次は「個々の障がいに応じた効果的な支援を助言する」ことを目指しましょう","")</f>
        <v/>
      </c>
      <c r="M8" t="s">
        <v>28</v>
      </c>
      <c r="N8" s="20">
        <f t="shared" si="0"/>
        <v>0</v>
      </c>
      <c r="O8">
        <v>3</v>
      </c>
      <c r="P8">
        <f>COUNTIF(H18:H20,"〇")</f>
        <v>0</v>
      </c>
    </row>
    <row r="9" spans="1:16" ht="78" customHeight="1" x14ac:dyDescent="0.45">
      <c r="A9" s="74"/>
      <c r="B9" s="73"/>
      <c r="C9" s="21"/>
      <c r="D9" s="21" t="s">
        <v>16</v>
      </c>
      <c r="E9" s="21" t="s">
        <v>16</v>
      </c>
      <c r="F9" s="21"/>
      <c r="G9" s="22" t="s">
        <v>29</v>
      </c>
      <c r="H9" s="23"/>
      <c r="I9" s="23"/>
      <c r="J9" s="62"/>
      <c r="K9" s="65"/>
      <c r="M9" t="s">
        <v>30</v>
      </c>
      <c r="N9" s="20">
        <f t="shared" si="0"/>
        <v>0</v>
      </c>
      <c r="O9">
        <v>3</v>
      </c>
      <c r="P9">
        <f>COUNTIF(H21:H22,"〇")</f>
        <v>0</v>
      </c>
    </row>
    <row r="10" spans="1:16" ht="78" customHeight="1" x14ac:dyDescent="0.45">
      <c r="A10" s="74"/>
      <c r="B10" s="73"/>
      <c r="C10" s="21"/>
      <c r="D10" s="21" t="s">
        <v>16</v>
      </c>
      <c r="E10" s="21"/>
      <c r="F10" s="21"/>
      <c r="G10" s="22" t="s">
        <v>31</v>
      </c>
      <c r="H10" s="23"/>
      <c r="I10" s="23"/>
      <c r="J10" s="62"/>
      <c r="K10" s="65"/>
      <c r="M10" t="s">
        <v>32</v>
      </c>
      <c r="N10" s="20">
        <f t="shared" si="0"/>
        <v>0</v>
      </c>
      <c r="O10">
        <v>3</v>
      </c>
      <c r="P10">
        <f>COUNTIF(H23:H24,"〇")</f>
        <v>0</v>
      </c>
    </row>
    <row r="11" spans="1:16" ht="78" customHeight="1" x14ac:dyDescent="0.45">
      <c r="A11" s="74"/>
      <c r="B11" s="73"/>
      <c r="C11" s="21"/>
      <c r="D11" s="21"/>
      <c r="E11" s="21" t="s">
        <v>33</v>
      </c>
      <c r="F11" s="21"/>
      <c r="G11" s="22" t="s">
        <v>34</v>
      </c>
      <c r="H11" s="23"/>
      <c r="I11" s="23"/>
      <c r="J11" s="62"/>
      <c r="K11" s="65"/>
      <c r="M11" t="s">
        <v>35</v>
      </c>
      <c r="N11" s="20">
        <f t="shared" si="0"/>
        <v>0</v>
      </c>
      <c r="O11">
        <v>2</v>
      </c>
      <c r="P11">
        <f>COUNTIF(H25:H25,"〇")</f>
        <v>0</v>
      </c>
    </row>
    <row r="12" spans="1:16" ht="78" customHeight="1" x14ac:dyDescent="0.45">
      <c r="A12" s="74"/>
      <c r="B12" s="73"/>
      <c r="C12" s="21"/>
      <c r="D12" s="21" t="s">
        <v>36</v>
      </c>
      <c r="E12" s="21"/>
      <c r="F12" s="21"/>
      <c r="G12" s="22" t="s">
        <v>37</v>
      </c>
      <c r="H12" s="23"/>
      <c r="I12" s="23"/>
      <c r="J12" s="62"/>
      <c r="K12" s="65"/>
      <c r="M12" t="s">
        <v>38</v>
      </c>
      <c r="N12" s="20">
        <f t="shared" si="0"/>
        <v>0</v>
      </c>
      <c r="O12">
        <v>5</v>
      </c>
      <c r="P12">
        <f>COUNTIF(H28:H31,"〇")</f>
        <v>0</v>
      </c>
    </row>
    <row r="13" spans="1:16" ht="78" customHeight="1" thickBot="1" x14ac:dyDescent="0.5">
      <c r="A13" s="75"/>
      <c r="B13" s="71"/>
      <c r="C13" s="24"/>
      <c r="D13" s="24"/>
      <c r="E13" s="24" t="s">
        <v>33</v>
      </c>
      <c r="F13" s="24"/>
      <c r="G13" s="25" t="s">
        <v>39</v>
      </c>
      <c r="H13" s="26"/>
      <c r="I13" s="26"/>
      <c r="J13" s="57"/>
      <c r="K13" s="59"/>
    </row>
    <row r="14" spans="1:16" ht="78" customHeight="1" thickTop="1" x14ac:dyDescent="0.45">
      <c r="A14" s="51">
        <v>33</v>
      </c>
      <c r="B14" s="70" t="s">
        <v>40</v>
      </c>
      <c r="C14" s="27"/>
      <c r="D14" s="27" t="s">
        <v>16</v>
      </c>
      <c r="E14" s="27"/>
      <c r="F14" s="27"/>
      <c r="G14" s="28" t="s">
        <v>67</v>
      </c>
      <c r="H14" s="29"/>
      <c r="I14" s="29"/>
      <c r="J14" s="56" t="str">
        <f>IF(COUNTIF($H$14:$H$15,O2)=2,"🌸","")</f>
        <v/>
      </c>
      <c r="K14" s="58" t="str">
        <f>IF(J14="🌸","次は「特別支援学級における指導や、通級による指導の実践ができる、深める」ことを目指しましょう","")</f>
        <v/>
      </c>
    </row>
    <row r="15" spans="1:16" ht="78" customHeight="1" thickBot="1" x14ac:dyDescent="0.5">
      <c r="A15" s="52"/>
      <c r="B15" s="71"/>
      <c r="C15" s="24"/>
      <c r="D15" s="24" t="s">
        <v>16</v>
      </c>
      <c r="E15" s="24" t="s">
        <v>16</v>
      </c>
      <c r="F15" s="24"/>
      <c r="G15" s="25" t="s">
        <v>41</v>
      </c>
      <c r="H15" s="26"/>
      <c r="I15" s="26"/>
      <c r="J15" s="57"/>
      <c r="K15" s="59"/>
    </row>
    <row r="16" spans="1:16" ht="78" customHeight="1" thickTop="1" x14ac:dyDescent="0.45">
      <c r="A16" s="52"/>
      <c r="B16" s="54" t="s">
        <v>42</v>
      </c>
      <c r="C16" s="17"/>
      <c r="D16" s="17" t="s">
        <v>16</v>
      </c>
      <c r="E16" s="17"/>
      <c r="F16" s="17"/>
      <c r="G16" s="18" t="s">
        <v>43</v>
      </c>
      <c r="H16" s="19"/>
      <c r="I16" s="19"/>
      <c r="J16" s="61" t="str">
        <f>IF(COUNTIF($H$16:$H$17,O2)=2,"🌸","")</f>
        <v/>
      </c>
      <c r="K16" s="64" t="str">
        <f>IF(J16="🌸","次は「アセスメントツール等の適切な活用や効果的な支援の在り方の検討について助言することができる」ことを目指しましょう","")</f>
        <v/>
      </c>
    </row>
    <row r="17" spans="1:11" ht="78" customHeight="1" thickBot="1" x14ac:dyDescent="0.5">
      <c r="A17" s="52"/>
      <c r="B17" s="55"/>
      <c r="C17" s="24"/>
      <c r="D17" s="24"/>
      <c r="E17" s="24" t="s">
        <v>16</v>
      </c>
      <c r="F17" s="24"/>
      <c r="G17" s="25" t="s">
        <v>44</v>
      </c>
      <c r="H17" s="26"/>
      <c r="I17" s="26"/>
      <c r="J17" s="57"/>
      <c r="K17" s="59"/>
    </row>
    <row r="18" spans="1:11" ht="78" customHeight="1" thickTop="1" x14ac:dyDescent="0.45">
      <c r="A18" s="52"/>
      <c r="B18" s="72" t="s">
        <v>45</v>
      </c>
      <c r="C18" s="17"/>
      <c r="D18" s="17" t="s">
        <v>16</v>
      </c>
      <c r="E18" s="17"/>
      <c r="F18" s="17"/>
      <c r="G18" s="18" t="s">
        <v>46</v>
      </c>
      <c r="H18" s="19"/>
      <c r="I18" s="19"/>
      <c r="J18" s="61" t="str">
        <f>IF(COUNTIF($H$18:$H$20,O2)=3,"🌸","")</f>
        <v/>
      </c>
      <c r="K18" s="64" t="str">
        <f>IF(J18="🌸","次は「二次障がいの予防・対応について助言することができる」ことを目指しましょう","")</f>
        <v/>
      </c>
    </row>
    <row r="19" spans="1:11" ht="78" customHeight="1" x14ac:dyDescent="0.45">
      <c r="A19" s="52"/>
      <c r="B19" s="73"/>
      <c r="C19" s="21"/>
      <c r="D19" s="21" t="s">
        <v>16</v>
      </c>
      <c r="E19" s="21"/>
      <c r="F19" s="21"/>
      <c r="G19" s="22" t="s">
        <v>47</v>
      </c>
      <c r="H19" s="23"/>
      <c r="I19" s="23"/>
      <c r="J19" s="62"/>
      <c r="K19" s="65"/>
    </row>
    <row r="20" spans="1:11" ht="78" customHeight="1" thickBot="1" x14ac:dyDescent="0.5">
      <c r="A20" s="69"/>
      <c r="B20" s="71"/>
      <c r="C20" s="24"/>
      <c r="D20" s="24"/>
      <c r="E20" s="24" t="s">
        <v>16</v>
      </c>
      <c r="F20" s="24"/>
      <c r="G20" s="25" t="s">
        <v>48</v>
      </c>
      <c r="H20" s="26"/>
      <c r="I20" s="26"/>
      <c r="J20" s="57"/>
      <c r="K20" s="59"/>
    </row>
    <row r="21" spans="1:11" ht="78" customHeight="1" thickTop="1" x14ac:dyDescent="0.45">
      <c r="A21" s="67">
        <v>34</v>
      </c>
      <c r="B21" s="54" t="s">
        <v>49</v>
      </c>
      <c r="C21" s="17"/>
      <c r="D21" s="17" t="s">
        <v>16</v>
      </c>
      <c r="E21" s="17"/>
      <c r="F21" s="17"/>
      <c r="G21" s="18" t="s">
        <v>50</v>
      </c>
      <c r="H21" s="19"/>
      <c r="I21" s="19"/>
      <c r="J21" s="61" t="str">
        <f>IF(COUNTIF($H$21:$H$22,O2)=2,"🌸","")</f>
        <v/>
      </c>
      <c r="K21" s="64" t="str">
        <f>IF(J21="🌸","次は「個別の教育支援計画の作成や活躍について助言することができる」ことを目指しましょう","")</f>
        <v/>
      </c>
    </row>
    <row r="22" spans="1:11" ht="78" customHeight="1" thickBot="1" x14ac:dyDescent="0.5">
      <c r="A22" s="68"/>
      <c r="B22" s="55"/>
      <c r="C22" s="24"/>
      <c r="D22" s="24"/>
      <c r="E22" s="24" t="s">
        <v>16</v>
      </c>
      <c r="F22" s="24"/>
      <c r="G22" s="25" t="s">
        <v>51</v>
      </c>
      <c r="H22" s="26"/>
      <c r="I22" s="26"/>
      <c r="J22" s="57"/>
      <c r="K22" s="59"/>
    </row>
    <row r="23" spans="1:11" ht="78" customHeight="1" thickTop="1" x14ac:dyDescent="0.45">
      <c r="A23" s="51">
        <v>35</v>
      </c>
      <c r="B23" s="54" t="s">
        <v>52</v>
      </c>
      <c r="C23" s="17"/>
      <c r="D23" s="17" t="s">
        <v>16</v>
      </c>
      <c r="E23" s="17"/>
      <c r="F23" s="17"/>
      <c r="G23" s="18" t="s">
        <v>53</v>
      </c>
      <c r="H23" s="19"/>
      <c r="I23" s="19"/>
      <c r="J23" s="61" t="str">
        <f>IF(COUNTIF($H$23:$H$24,O2)=2,"🌸","")</f>
        <v/>
      </c>
      <c r="K23" s="64" t="str">
        <f>IF(J23="🌸","次は「校内委員会を効果的に運営することができる」ことを目指しましょう","")</f>
        <v/>
      </c>
    </row>
    <row r="24" spans="1:11" ht="78" customHeight="1" thickBot="1" x14ac:dyDescent="0.5">
      <c r="A24" s="52"/>
      <c r="B24" s="55"/>
      <c r="C24" s="24"/>
      <c r="D24" s="24"/>
      <c r="E24" s="24" t="s">
        <v>16</v>
      </c>
      <c r="F24" s="24"/>
      <c r="G24" s="25" t="s">
        <v>54</v>
      </c>
      <c r="H24" s="26"/>
      <c r="I24" s="26"/>
      <c r="J24" s="57"/>
      <c r="K24" s="59"/>
    </row>
    <row r="25" spans="1:11" ht="104.4" customHeight="1" thickTop="1" thickBot="1" x14ac:dyDescent="0.5">
      <c r="A25" s="69"/>
      <c r="B25" s="30" t="s">
        <v>55</v>
      </c>
      <c r="C25" s="31"/>
      <c r="D25" s="31" t="s">
        <v>16</v>
      </c>
      <c r="E25" s="31" t="s">
        <v>65</v>
      </c>
      <c r="F25" s="31"/>
      <c r="G25" s="32" t="s">
        <v>56</v>
      </c>
      <c r="H25" s="33"/>
      <c r="I25" s="33"/>
      <c r="J25" s="34" t="str">
        <f>IF(COUNTIF($H$25:$H$25,O2)=1,"🌸","")</f>
        <v/>
      </c>
      <c r="K25" s="35" t="str">
        <f>IF(J25="🌸","次は「チーム支援の計画を立て、効果的にケース会議を運営することができる」ことを目指しましょう","")</f>
        <v/>
      </c>
    </row>
    <row r="26" spans="1:11" ht="78" customHeight="1" thickTop="1" x14ac:dyDescent="0.45">
      <c r="A26" s="51">
        <v>36</v>
      </c>
      <c r="B26" s="54" t="s">
        <v>57</v>
      </c>
      <c r="C26" s="17" t="s">
        <v>16</v>
      </c>
      <c r="D26" s="17" t="s">
        <v>16</v>
      </c>
      <c r="E26" s="17"/>
      <c r="F26" s="17"/>
      <c r="G26" s="18" t="s">
        <v>58</v>
      </c>
      <c r="H26" s="29"/>
      <c r="I26" s="29"/>
      <c r="J26" s="56" t="str">
        <f>IF(COUNTIF($H$26:$H$27,O2)=2,"🌸","")</f>
        <v/>
      </c>
      <c r="K26" s="58" t="str">
        <f>IF(J26="🌸","次は「校内の関係者との連携を図りつつ、保護者の相談に対応することについて、助言することができる」ことを目指しましょう","")</f>
        <v/>
      </c>
    </row>
    <row r="27" spans="1:11" ht="78" customHeight="1" thickBot="1" x14ac:dyDescent="0.5">
      <c r="A27" s="52"/>
      <c r="B27" s="55"/>
      <c r="C27" s="24"/>
      <c r="D27" s="24"/>
      <c r="E27" s="24" t="s">
        <v>16</v>
      </c>
      <c r="F27" s="24" t="s">
        <v>16</v>
      </c>
      <c r="G27" s="25" t="s">
        <v>59</v>
      </c>
      <c r="H27" s="26"/>
      <c r="I27" s="26"/>
      <c r="J27" s="57"/>
      <c r="K27" s="59"/>
    </row>
    <row r="28" spans="1:11" ht="78" customHeight="1" thickTop="1" x14ac:dyDescent="0.45">
      <c r="A28" s="52"/>
      <c r="B28" s="54" t="s">
        <v>60</v>
      </c>
      <c r="C28" s="17"/>
      <c r="D28" s="17" t="s">
        <v>17</v>
      </c>
      <c r="E28" s="17"/>
      <c r="F28" s="17"/>
      <c r="G28" s="18" t="s">
        <v>61</v>
      </c>
      <c r="H28" s="19"/>
      <c r="I28" s="19"/>
      <c r="J28" s="61" t="str">
        <f>IF(COUNTIF($H$28:$H$31,O2)=4,"🌸","")</f>
        <v/>
      </c>
      <c r="K28" s="64" t="str">
        <f>IF(J28="🌸","次は「関係機関との連携をコーディネートし、効果的な支援につなげることができる」ことを目指しましょう","")</f>
        <v/>
      </c>
    </row>
    <row r="29" spans="1:11" ht="78" customHeight="1" x14ac:dyDescent="0.45">
      <c r="A29" s="52"/>
      <c r="B29" s="54"/>
      <c r="C29" s="21"/>
      <c r="D29" s="21" t="s">
        <v>16</v>
      </c>
      <c r="E29" s="21"/>
      <c r="F29" s="21"/>
      <c r="G29" s="22" t="s">
        <v>62</v>
      </c>
      <c r="H29" s="23"/>
      <c r="I29" s="23"/>
      <c r="J29" s="62"/>
      <c r="K29" s="65"/>
    </row>
    <row r="30" spans="1:11" ht="78" customHeight="1" x14ac:dyDescent="0.45">
      <c r="A30" s="52"/>
      <c r="B30" s="54"/>
      <c r="C30" s="21"/>
      <c r="D30" s="21"/>
      <c r="E30" s="21" t="s">
        <v>17</v>
      </c>
      <c r="F30" s="21" t="s">
        <v>66</v>
      </c>
      <c r="G30" s="22" t="s">
        <v>63</v>
      </c>
      <c r="H30" s="23"/>
      <c r="I30" s="23"/>
      <c r="J30" s="62"/>
      <c r="K30" s="65"/>
    </row>
    <row r="31" spans="1:11" ht="78" customHeight="1" thickBot="1" x14ac:dyDescent="0.5">
      <c r="A31" s="53"/>
      <c r="B31" s="60"/>
      <c r="C31" s="36"/>
      <c r="D31" s="36"/>
      <c r="E31" s="36" t="s">
        <v>17</v>
      </c>
      <c r="F31" s="36" t="s">
        <v>16</v>
      </c>
      <c r="G31" s="37" t="s">
        <v>64</v>
      </c>
      <c r="H31" s="38"/>
      <c r="I31" s="38"/>
      <c r="J31" s="63"/>
      <c r="K31" s="66"/>
    </row>
    <row r="32" spans="1:11" s="43" customFormat="1" ht="30" customHeight="1" x14ac:dyDescent="0.45">
      <c r="A32" s="39"/>
      <c r="B32" s="40"/>
      <c r="C32" s="41"/>
      <c r="D32" s="41"/>
      <c r="E32" s="41"/>
      <c r="F32" s="41"/>
      <c r="G32" s="42"/>
      <c r="K32" s="44"/>
    </row>
    <row r="33" spans="1:11" s="48" customFormat="1" ht="31.8" customHeight="1" x14ac:dyDescent="0.45">
      <c r="A33" s="5"/>
      <c r="B33" s="45"/>
      <c r="C33" s="46"/>
      <c r="D33" s="46"/>
      <c r="E33" s="46"/>
      <c r="F33" s="46"/>
      <c r="G33" s="47"/>
      <c r="K33" s="49"/>
    </row>
    <row r="34" spans="1:11" s="48" customFormat="1" ht="42.6" customHeight="1" x14ac:dyDescent="0.45">
      <c r="A34" s="5"/>
      <c r="B34" s="45"/>
      <c r="C34" s="46"/>
      <c r="D34" s="46"/>
      <c r="E34" s="46"/>
      <c r="F34" s="46"/>
      <c r="G34" s="47"/>
      <c r="K34" s="49"/>
    </row>
    <row r="35" spans="1:11" s="48" customFormat="1" ht="42.6" customHeight="1" x14ac:dyDescent="0.45">
      <c r="A35" s="5"/>
      <c r="B35" s="45"/>
      <c r="C35" s="46"/>
      <c r="D35" s="46"/>
      <c r="E35" s="46"/>
      <c r="F35" s="46"/>
      <c r="G35" s="47"/>
      <c r="K35" s="49"/>
    </row>
    <row r="36" spans="1:11" s="48" customFormat="1" ht="42.6" customHeight="1" x14ac:dyDescent="0.45">
      <c r="A36" s="5"/>
      <c r="B36" s="45"/>
      <c r="C36" s="46"/>
      <c r="D36" s="46"/>
      <c r="E36" s="46"/>
      <c r="F36" s="46"/>
      <c r="G36" s="47"/>
      <c r="K36" s="49"/>
    </row>
    <row r="37" spans="1:11" s="48" customFormat="1" ht="42.6" customHeight="1" x14ac:dyDescent="0.45">
      <c r="A37" s="5"/>
      <c r="B37" s="45"/>
      <c r="C37" s="50"/>
      <c r="D37" s="50"/>
      <c r="E37" s="50"/>
      <c r="F37" s="50"/>
      <c r="G37" s="50"/>
      <c r="K37" s="49"/>
    </row>
    <row r="38" spans="1:11" s="48" customFormat="1" ht="42.6" customHeight="1" x14ac:dyDescent="0.45">
      <c r="A38" s="5"/>
      <c r="B38" s="45"/>
      <c r="C38" s="50"/>
      <c r="D38" s="50"/>
      <c r="E38" s="50"/>
      <c r="F38" s="50"/>
      <c r="G38" s="50"/>
      <c r="K38" s="49"/>
    </row>
    <row r="39" spans="1:11" s="48" customFormat="1" ht="42.6" customHeight="1" x14ac:dyDescent="0.45">
      <c r="A39" s="5"/>
      <c r="B39" s="45"/>
      <c r="C39" s="50"/>
      <c r="D39" s="50"/>
      <c r="E39" s="50"/>
      <c r="F39" s="50"/>
      <c r="G39" s="50"/>
      <c r="K39" s="49"/>
    </row>
    <row r="40" spans="1:11" s="48" customFormat="1" ht="42.6" customHeight="1" x14ac:dyDescent="0.45">
      <c r="A40" s="5"/>
      <c r="B40" s="45"/>
      <c r="C40" s="46"/>
      <c r="D40" s="46"/>
      <c r="E40" s="46"/>
      <c r="F40" s="46"/>
      <c r="G40" s="47"/>
      <c r="K40" s="49"/>
    </row>
    <row r="41" spans="1:11" s="48" customFormat="1" ht="42.6" customHeight="1" x14ac:dyDescent="0.45">
      <c r="A41" s="5"/>
      <c r="B41" s="45"/>
      <c r="C41" s="46"/>
      <c r="D41" s="46"/>
      <c r="E41" s="46"/>
      <c r="F41" s="46"/>
      <c r="G41" s="47"/>
      <c r="K41" s="49"/>
    </row>
    <row r="42" spans="1:11" s="48" customFormat="1" ht="43.2" customHeight="1" x14ac:dyDescent="0.45">
      <c r="A42" s="5"/>
      <c r="B42" s="45"/>
      <c r="C42" s="46"/>
      <c r="D42" s="46"/>
      <c r="E42" s="46"/>
      <c r="F42" s="46"/>
      <c r="G42" s="47"/>
    </row>
  </sheetData>
  <mergeCells count="33">
    <mergeCell ref="A4:A7"/>
    <mergeCell ref="B4:B7"/>
    <mergeCell ref="J4:J7"/>
    <mergeCell ref="K4:K7"/>
    <mergeCell ref="A8:A13"/>
    <mergeCell ref="B8:B13"/>
    <mergeCell ref="J8:J13"/>
    <mergeCell ref="K8:K13"/>
    <mergeCell ref="A14:A20"/>
    <mergeCell ref="B14:B15"/>
    <mergeCell ref="J14:J15"/>
    <mergeCell ref="K14:K15"/>
    <mergeCell ref="B16:B17"/>
    <mergeCell ref="J16:J17"/>
    <mergeCell ref="K16:K17"/>
    <mergeCell ref="B18:B20"/>
    <mergeCell ref="J18:J20"/>
    <mergeCell ref="K18:K20"/>
    <mergeCell ref="A21:A22"/>
    <mergeCell ref="B21:B22"/>
    <mergeCell ref="J21:J22"/>
    <mergeCell ref="K21:K22"/>
    <mergeCell ref="A23:A25"/>
    <mergeCell ref="B23:B24"/>
    <mergeCell ref="J23:J24"/>
    <mergeCell ref="K23:K24"/>
    <mergeCell ref="A26:A31"/>
    <mergeCell ref="B26:B27"/>
    <mergeCell ref="J26:J27"/>
    <mergeCell ref="K26:K27"/>
    <mergeCell ref="B28:B31"/>
    <mergeCell ref="J28:J31"/>
    <mergeCell ref="K28:K31"/>
  </mergeCells>
  <phoneticPr fontId="3"/>
  <conditionalFormatting sqref="J4:K4 J5:J7 J9:J13 J15">
    <cfRule type="containsText" dxfId="15" priority="16" operator="containsText" text="🌸">
      <formula>NOT(ISERROR(SEARCH("🌸",J4)))</formula>
    </cfRule>
  </conditionalFormatting>
  <conditionalFormatting sqref="J4:K4 J8:K8 J5:J7 J14:K14 J16:K16">
    <cfRule type="containsText" dxfId="14" priority="15" operator="containsText" text="🌸">
      <formula>NOT(ISERROR(SEARCH("🌸",J4)))</formula>
    </cfRule>
  </conditionalFormatting>
  <conditionalFormatting sqref="J14:K14">
    <cfRule type="containsText" dxfId="13" priority="14" operator="containsText" text="🌸">
      <formula>NOT(ISERROR(SEARCH("🌸",J14)))</formula>
    </cfRule>
  </conditionalFormatting>
  <conditionalFormatting sqref="J16:K16">
    <cfRule type="containsText" dxfId="12" priority="13" operator="containsText" text="🌸">
      <formula>NOT(ISERROR(SEARCH("🌸",J16)))</formula>
    </cfRule>
  </conditionalFormatting>
  <conditionalFormatting sqref="J18:K18">
    <cfRule type="containsText" dxfId="11" priority="12" operator="containsText" text="🌸">
      <formula>NOT(ISERROR(SEARCH("🌸",J18)))</formula>
    </cfRule>
  </conditionalFormatting>
  <conditionalFormatting sqref="J18:K18">
    <cfRule type="containsText" dxfId="10" priority="11" operator="containsText" text="🌸">
      <formula>NOT(ISERROR(SEARCH("🌸",J18)))</formula>
    </cfRule>
  </conditionalFormatting>
  <conditionalFormatting sqref="J21:K21">
    <cfRule type="containsText" dxfId="9" priority="10" operator="containsText" text="🌸">
      <formula>NOT(ISERROR(SEARCH("🌸",J21)))</formula>
    </cfRule>
  </conditionalFormatting>
  <conditionalFormatting sqref="J21:K21">
    <cfRule type="containsText" dxfId="8" priority="9" operator="containsText" text="🌸">
      <formula>NOT(ISERROR(SEARCH("🌸",J21)))</formula>
    </cfRule>
  </conditionalFormatting>
  <conditionalFormatting sqref="J23:K23">
    <cfRule type="containsText" dxfId="7" priority="8" operator="containsText" text="🌸">
      <formula>NOT(ISERROR(SEARCH("🌸",J23)))</formula>
    </cfRule>
  </conditionalFormatting>
  <conditionalFormatting sqref="J23:K23">
    <cfRule type="containsText" dxfId="6" priority="7" operator="containsText" text="🌸">
      <formula>NOT(ISERROR(SEARCH("🌸",J23)))</formula>
    </cfRule>
  </conditionalFormatting>
  <conditionalFormatting sqref="J25:K25">
    <cfRule type="containsText" dxfId="5" priority="6" operator="containsText" text="🌸">
      <formula>NOT(ISERROR(SEARCH("🌸",J25)))</formula>
    </cfRule>
  </conditionalFormatting>
  <conditionalFormatting sqref="J25:K25">
    <cfRule type="containsText" dxfId="4" priority="5" operator="containsText" text="🌸">
      <formula>NOT(ISERROR(SEARCH("🌸",J25)))</formula>
    </cfRule>
  </conditionalFormatting>
  <conditionalFormatting sqref="J26:K26">
    <cfRule type="containsText" dxfId="3" priority="4" operator="containsText" text="🌸">
      <formula>NOT(ISERROR(SEARCH("🌸",J26)))</formula>
    </cfRule>
  </conditionalFormatting>
  <conditionalFormatting sqref="J26:K26">
    <cfRule type="containsText" dxfId="2" priority="3" operator="containsText" text="🌸">
      <formula>NOT(ISERROR(SEARCH("🌸",J26)))</formula>
    </cfRule>
  </conditionalFormatting>
  <conditionalFormatting sqref="J28:K28">
    <cfRule type="containsText" dxfId="1" priority="2" operator="containsText" text="🌸">
      <formula>NOT(ISERROR(SEARCH("🌸",J28)))</formula>
    </cfRule>
  </conditionalFormatting>
  <conditionalFormatting sqref="J28:K28">
    <cfRule type="containsText" dxfId="0" priority="1" operator="containsText" text="🌸">
      <formula>NOT(ISERROR(SEARCH("🌸",J28)))</formula>
    </cfRule>
  </conditionalFormatting>
  <dataValidations count="2">
    <dataValidation type="list" allowBlank="1" showInputMessage="1" showErrorMessage="1" sqref="H4:H31">
      <formula1>$O$2:$O$3</formula1>
    </dataValidation>
    <dataValidation type="list" allowBlank="1" showInputMessage="1" showErrorMessage="1" sqref="O2">
      <formula1>$O$2</formula1>
    </dataValidation>
  </dataValidations>
  <pageMargins left="0.55000000000000004" right="0.55249999999999999" top="0.70866141732283472" bottom="0.16" header="0.51181102362204722" footer="0.33"/>
  <pageSetup paperSize="8"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セルフチェックシート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山形県教育局特別支援教育課</dc:creator>
  <cp:lastModifiedBy>山形県教育局特別支援教育課</cp:lastModifiedBy>
  <dcterms:created xsi:type="dcterms:W3CDTF">2025-01-31T06:48:46Z</dcterms:created>
  <dcterms:modified xsi:type="dcterms:W3CDTF">2025-03-30T23:40:48Z</dcterms:modified>
</cp:coreProperties>
</file>