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4.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nta01\iryoseisaku\村上\"/>
    </mc:Choice>
  </mc:AlternateContent>
  <bookViews>
    <workbookView xWindow="0" yWindow="0" windowWidth="23040" windowHeight="10410" tabRatio="734" firstSheet="3" activeTab="3"/>
  </bookViews>
  <sheets>
    <sheet name="【記入例】(様式1) 総括表" sheetId="48" r:id="rId1"/>
    <sheet name="【記載例】先行的な医師偏在是正プラン（１）医療機関" sheetId="51" r:id="rId2"/>
    <sheet name="【記載例】先行的な医師偏在是正プラン（２）区域" sheetId="52" r:id="rId3"/>
    <sheet name="様式１" sheetId="49" r:id="rId4"/>
    <sheet name="(様式2) 事業費内訳書" sheetId="47" state="hidden" r:id="rId5"/>
    <sheet name="1 へき地診療所" sheetId="29" state="hidden" r:id="rId6"/>
    <sheet name="2 過疎" sheetId="30" state="hidden" r:id="rId7"/>
    <sheet name="3 へき地保健指導所" sheetId="31" state="hidden" r:id="rId8"/>
    <sheet name="4 研修医施設" sheetId="32" state="hidden" r:id="rId9"/>
    <sheet name="5 臨床研修病院" sheetId="33" state="hidden" r:id="rId10"/>
    <sheet name="6 へき地医療拠点病院" sheetId="34" state="hidden" r:id="rId11"/>
    <sheet name="7 研修医環境" sheetId="36" state="hidden" r:id="rId12"/>
    <sheet name="8 離島等患者宿泊" sheetId="37" state="hidden" r:id="rId13"/>
    <sheet name="9 産科医療機関" sheetId="38" state="hidden" r:id="rId14"/>
    <sheet name="10 分娩取扱" sheetId="39" state="hidden" r:id="rId15"/>
    <sheet name="11 死亡時画像診断" sheetId="40" state="hidden" r:id="rId16"/>
    <sheet name="12-1 スプリンクラー（総括表）見直し前" sheetId="25" state="hidden" r:id="rId17"/>
    <sheet name="12-2スプリンクラー（個別計画書）見直し前" sheetId="26" state="hidden" r:id="rId18"/>
    <sheet name="13 南海トラフ（へき地医療拠点病院）" sheetId="43" state="hidden" r:id="rId19"/>
    <sheet name="13 南海トラフ（へき地診療所）" sheetId="42" state="hidden" r:id="rId20"/>
    <sheet name="14 院内感染" sheetId="41" state="hidden" r:id="rId21"/>
    <sheet name="管理用（このシートは削除しないでください）" sheetId="9" r:id="rId22"/>
  </sheets>
  <definedNames>
    <definedName name="_xlnm._FilterDatabase" localSheetId="0" hidden="1">'【記入例】(様式1) 総括表'!$B$6:$U$11</definedName>
    <definedName name="_xlnm.Print_Area" localSheetId="4">'(様式2) 事業費内訳書'!$A$1:$U$55</definedName>
    <definedName name="_xlnm.Print_Area" localSheetId="1">'【記載例】先行的な医師偏在是正プラン（１）医療機関'!$A$1:$W$13</definedName>
    <definedName name="_xlnm.Print_Area" localSheetId="2">'【記載例】先行的な医師偏在是正プラン（２）区域'!$A$1:$D$13</definedName>
    <definedName name="_xlnm.Print_Area" localSheetId="0">'【記入例】(様式1) 総括表'!$A$1:$Y$30</definedName>
    <definedName name="_xlnm.Print_Area" localSheetId="5">'1 へき地診療所'!$A$1:$K$61</definedName>
    <definedName name="_xlnm.Print_Area" localSheetId="14">'10 分娩取扱'!$A$1:$K$60</definedName>
    <definedName name="_xlnm.Print_Area" localSheetId="15">'11 死亡時画像診断'!$A$1:$K$50</definedName>
    <definedName name="_xlnm.Print_Area" localSheetId="16">'12-1 スプリンクラー（総括表）見直し前'!$A$1:$AI$43</definedName>
    <definedName name="_xlnm.Print_Area" localSheetId="17">'12-2スプリンクラー（個別計画書）見直し前'!$B$1:$BQ$41</definedName>
    <definedName name="_xlnm.Print_Area" localSheetId="18">'13 南海トラフ（へき地医療拠点病院）'!$A$1:$K$57</definedName>
    <definedName name="_xlnm.Print_Area" localSheetId="19">'13 南海トラフ（へき地診療所）'!$A$1:$K$61</definedName>
    <definedName name="_xlnm.Print_Area" localSheetId="20">'14 院内感染'!$A$1:$K$61</definedName>
    <definedName name="_xlnm.Print_Area" localSheetId="6">'2 過疎'!$A$1:$K$57</definedName>
    <definedName name="_xlnm.Print_Area" localSheetId="7">'3 へき地保健指導所'!$A$1:$K$64</definedName>
    <definedName name="_xlnm.Print_Area" localSheetId="8">'4 研修医施設'!$A$1:$K$67</definedName>
    <definedName name="_xlnm.Print_Area" localSheetId="9">'5 臨床研修病院'!$A$1:$K$60</definedName>
    <definedName name="_xlnm.Print_Area" localSheetId="10">'6 へき地医療拠点病院'!$A$1:$K$63</definedName>
    <definedName name="_xlnm.Print_Area" localSheetId="11">'7 研修医環境'!$A$1:$K$68</definedName>
    <definedName name="_xlnm.Print_Area" localSheetId="12">'8 離島等患者宿泊'!$A$1:$K$61</definedName>
    <definedName name="_xlnm.Print_Area" localSheetId="13">'9 産科医療機関'!$A$1:$K$63</definedName>
    <definedName name="_xlnm.Print_Area" localSheetId="21">'管理用（このシートは削除しないでください）'!$A$1:$W$72</definedName>
    <definedName name="_xlnm.Print_Area" localSheetId="3">様式１!$A$1:$U$17</definedName>
    <definedName name="_xlnm.Print_Titles" localSheetId="4">'(様式2) 事業費内訳書'!$A:$C</definedName>
    <definedName name="_xlnm.Print_Titles" localSheetId="0">'【記入例】(様式1) 総括表'!$1:$6</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0" i="48" l="1"/>
  <c r="AF9" i="48"/>
  <c r="AF8" i="48"/>
  <c r="AF7" i="48"/>
  <c r="AE9" i="48"/>
  <c r="AE8" i="48"/>
  <c r="AE7" i="48"/>
  <c r="S11" i="48"/>
  <c r="N11" i="48"/>
  <c r="J11" i="48"/>
  <c r="I11" i="48"/>
  <c r="Q10" i="48"/>
  <c r="R10" i="48" s="1"/>
  <c r="Q9" i="48"/>
  <c r="R9" i="48" s="1"/>
  <c r="M10" i="48"/>
  <c r="M9" i="48"/>
  <c r="K10" i="48"/>
  <c r="AE10" i="48" s="1"/>
  <c r="K9" i="48"/>
  <c r="Z10" i="48"/>
  <c r="AA10" i="48"/>
  <c r="AB10" i="48"/>
  <c r="AC10" i="48"/>
  <c r="AD10" i="48"/>
  <c r="Z9" i="48"/>
  <c r="AA9" i="48"/>
  <c r="AB9" i="48"/>
  <c r="AC9" i="48"/>
  <c r="AD9" i="48"/>
  <c r="T10" i="48" l="1"/>
  <c r="U10" i="48" s="1"/>
  <c r="T9" i="48"/>
  <c r="U9" i="48" s="1"/>
  <c r="AD8" i="48" l="1"/>
  <c r="AC8" i="48"/>
  <c r="AB8" i="48"/>
  <c r="AA8" i="48"/>
  <c r="Z8" i="48"/>
  <c r="Q8" i="48"/>
  <c r="R8" i="48" s="1"/>
  <c r="M8" i="48"/>
  <c r="K8" i="48"/>
  <c r="AD7" i="48"/>
  <c r="AC7" i="48"/>
  <c r="AB7" i="48"/>
  <c r="AA7" i="48"/>
  <c r="Z7" i="48"/>
  <c r="Q7" i="48"/>
  <c r="M7" i="48"/>
  <c r="K7" i="48"/>
  <c r="K11" i="48" s="1"/>
  <c r="R7" i="48" l="1"/>
  <c r="R11" i="48" s="1"/>
  <c r="Q11" i="48"/>
  <c r="T7" i="48"/>
  <c r="T8" i="48"/>
  <c r="U8" i="48" s="1"/>
  <c r="T11" i="48" l="1"/>
  <c r="U7" i="48"/>
  <c r="U11" i="48"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G17" i="38" l="1"/>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authors>
    <author>厚生労働省ネットワークシステム</author>
    <author>胡 高博(ebisu-takahiro.jh6)</author>
  </authors>
  <commentList>
    <comment ref="I4" authorId="0" shapeId="0">
      <text>
        <r>
          <rPr>
            <sz val="11"/>
            <color indexed="81"/>
            <rFont val="ＭＳ Ｐゴシック"/>
            <family val="3"/>
            <charset val="128"/>
          </rPr>
          <t>消費税込みの額を記載すること</t>
        </r>
      </text>
    </comment>
    <comment ref="S4" authorId="0" shapeId="0">
      <text>
        <r>
          <rPr>
            <sz val="11"/>
            <color indexed="81"/>
            <rFont val="ＭＳ Ｐゴシック"/>
            <family val="3"/>
            <charset val="128"/>
          </rPr>
          <t>・必ず記載すること
・都道府県自らが実施主体の場合は「-」（半角ハイフン）を入力</t>
        </r>
      </text>
    </comment>
    <comment ref="P5" authorId="1" shapeId="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authors>
    <author>厚生労働省ネットワークシステム</author>
  </authors>
  <commentList>
    <comment ref="D9" authorId="0" shapeId="0">
      <text>
        <r>
          <rPr>
            <sz val="9"/>
            <color indexed="81"/>
            <rFont val="ＭＳ Ｐゴシック"/>
            <family val="3"/>
            <charset val="128"/>
          </rPr>
          <t>プルダウンから選択</t>
        </r>
      </text>
    </commen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G59" authorId="0" shapeId="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text>
        <r>
          <rPr>
            <sz val="9"/>
            <color indexed="81"/>
            <rFont val="ＭＳ Ｐゴシック"/>
            <family val="3"/>
            <charset val="128"/>
          </rPr>
          <t>用途をプルダウンから選択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K46" authorId="0" shapeId="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authors>
    <author>厚生労働省ネットワークシステム</author>
  </authors>
  <commentList>
    <comment ref="B17"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text>
        <r>
          <rPr>
            <sz val="9"/>
            <color indexed="81"/>
            <rFont val="ＭＳ Ｐゴシック"/>
            <family val="3"/>
            <charset val="128"/>
          </rPr>
          <t>今回整備戸数を（）内へ記載</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「有床」又は「無床」を選択</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「無医地区」
　「無医地区に準じる地区」
　「無歯科医地区」
　「無歯科医地区に準じる地区」
から選択</t>
        </r>
      </text>
    </comment>
    <comment ref="C48"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text>
        <r>
          <rPr>
            <sz val="9"/>
            <color indexed="81"/>
            <rFont val="ＭＳ Ｐゴシック"/>
            <family val="3"/>
            <charset val="128"/>
          </rPr>
          <t>上段：補助対象部分を再掲で記載</t>
        </r>
      </text>
    </comment>
    <comment ref="C32" authorId="0" shapeId="0">
      <text>
        <r>
          <rPr>
            <sz val="9"/>
            <color indexed="81"/>
            <rFont val="ＭＳ Ｐゴシック"/>
            <family val="3"/>
            <charset val="128"/>
          </rPr>
          <t>下段：補助対象部分も含めた面積を記載</t>
        </r>
      </text>
    </comment>
    <comment ref="C33" authorId="0" shapeId="0">
      <text>
        <r>
          <rPr>
            <sz val="9"/>
            <color indexed="81"/>
            <rFont val="ＭＳ Ｐゴシック"/>
            <family val="3"/>
            <charset val="128"/>
          </rPr>
          <t>整備の有無を選択</t>
        </r>
      </text>
    </comment>
    <comment ref="G46" authorId="0" shapeId="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authors>
    <author>厚生労働省ネットワークシステム</author>
  </authors>
  <commentList>
    <comment ref="M7" authorId="0" shapeId="0">
      <text>
        <r>
          <rPr>
            <sz val="9"/>
            <color indexed="81"/>
            <rFont val="ＭＳ Ｐゴシック"/>
            <family val="3"/>
            <charset val="128"/>
          </rPr>
          <t>年度欄が不足する場合は適宜追加すること</t>
        </r>
      </text>
    </comment>
    <comment ref="C12" authorId="0" shapeId="0">
      <text>
        <r>
          <rPr>
            <sz val="9"/>
            <color indexed="81"/>
            <rFont val="ＭＳ Ｐゴシック"/>
            <family val="3"/>
            <charset val="128"/>
          </rPr>
          <t>改修工事の場合は
&lt;改修工事&gt;を選択</t>
        </r>
      </text>
    </comment>
    <comment ref="C13" authorId="0" shapeId="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text>
        <r>
          <rPr>
            <sz val="9"/>
            <color indexed="81"/>
            <rFont val="ＭＳ Ｐゴシック"/>
            <family val="3"/>
            <charset val="128"/>
          </rPr>
          <t>「有床」又は「無床」を選択</t>
        </r>
      </text>
    </comment>
    <comment ref="G18" authorId="0" shapeId="0">
      <text>
        <r>
          <rPr>
            <sz val="9"/>
            <color indexed="81"/>
            <rFont val="ＭＳ Ｐゴシック"/>
            <family val="3"/>
            <charset val="128"/>
          </rPr>
          <t xml:space="preserve">「有床」又は「無床」を選択
</t>
        </r>
      </text>
    </comment>
    <comment ref="K23"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text>
        <r>
          <rPr>
            <sz val="9"/>
            <color indexed="81"/>
            <rFont val="ＭＳ Ｐゴシック"/>
            <family val="3"/>
            <charset val="128"/>
          </rPr>
          <t>上段：補助対象部分を再掲で記載</t>
        </r>
      </text>
    </comment>
    <comment ref="B33" authorId="0" shapeId="0">
      <text>
        <r>
          <rPr>
            <sz val="9"/>
            <color indexed="81"/>
            <rFont val="ＭＳ Ｐゴシック"/>
            <family val="3"/>
            <charset val="128"/>
          </rPr>
          <t>下段：補助対象部分も含めた面積を記載</t>
        </r>
      </text>
    </comment>
    <comment ref="C46" authorId="0" shapeId="0">
      <text>
        <r>
          <rPr>
            <sz val="9"/>
            <color indexed="81"/>
            <rFont val="ＭＳ Ｐゴシック"/>
            <family val="3"/>
            <charset val="128"/>
          </rPr>
          <t>　「無医地区」
　「無医地区に準じる地区」
　「無歯科医地区」
　「無歯科医地区に準じる地区」
から選択</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authors>
    <author>厚生労働省ネットワークシステム</author>
  </authors>
  <commentList>
    <comment ref="A6" authorId="0" shapeId="0">
      <text>
        <r>
          <rPr>
            <sz val="9"/>
            <color indexed="81"/>
            <rFont val="ＭＳ Ｐゴシック"/>
            <family val="3"/>
            <charset val="128"/>
          </rPr>
          <t>整備目的の診療科を選択</t>
        </r>
      </text>
    </comment>
    <comment ref="B16"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text>
        <r>
          <rPr>
            <sz val="9"/>
            <color indexed="81"/>
            <rFont val="ＭＳ Ｐゴシック"/>
            <family val="3"/>
            <charset val="128"/>
          </rPr>
          <t>「有床」又は「無床」を選択</t>
        </r>
      </text>
    </comment>
    <comment ref="G19" authorId="0" shapeId="0">
      <text>
        <r>
          <rPr>
            <sz val="9"/>
            <color indexed="81"/>
            <rFont val="ＭＳ Ｐゴシック"/>
            <family val="3"/>
            <charset val="128"/>
          </rPr>
          <t>「有床」又は「無床」を選択</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text>
        <r>
          <rPr>
            <sz val="9"/>
            <color indexed="81"/>
            <rFont val="ＭＳ Ｐゴシック"/>
            <family val="3"/>
            <charset val="128"/>
          </rPr>
          <t>上段：補助対象部分を再掲で記載</t>
        </r>
      </text>
    </comment>
    <comment ref="B34" authorId="0" shapeId="0">
      <text>
        <r>
          <rPr>
            <sz val="9"/>
            <color indexed="81"/>
            <rFont val="ＭＳ Ｐゴシック"/>
            <family val="3"/>
            <charset val="128"/>
          </rPr>
          <t>下段：補助対象部分も含めた面積を記載</t>
        </r>
      </text>
    </comment>
    <comment ref="C47" authorId="0" shapeId="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text>
        <r>
          <rPr>
            <sz val="9"/>
            <color indexed="81"/>
            <rFont val="ＭＳ Ｐゴシック"/>
            <family val="3"/>
            <charset val="128"/>
          </rPr>
          <t>上段：補助対象部分を再掲で記載</t>
        </r>
      </text>
    </comment>
    <comment ref="B26" authorId="0" shapeId="0">
      <text>
        <r>
          <rPr>
            <sz val="9"/>
            <color indexed="81"/>
            <rFont val="ＭＳ Ｐゴシック"/>
            <family val="3"/>
            <charset val="128"/>
          </rPr>
          <t>下段：補助対象部分も含めた面積を記載</t>
        </r>
      </text>
    </comment>
    <comment ref="C38" authorId="0" shapeId="0">
      <text>
        <r>
          <rPr>
            <sz val="9"/>
            <color indexed="81"/>
            <rFont val="ＭＳ Ｐゴシック"/>
            <family val="3"/>
            <charset val="128"/>
          </rPr>
          <t>　「無医地区」
　「無医地区に準じる地区」
　「無歯科医地区」
　「無歯科医地区に準じる地区」
から選択</t>
        </r>
      </text>
    </comment>
    <comment ref="C39" authorId="0" shapeId="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 ref="B36" authorId="0" shapeId="0">
      <text>
        <r>
          <rPr>
            <sz val="9"/>
            <color indexed="81"/>
            <rFont val="ＭＳ Ｐゴシック"/>
            <family val="3"/>
            <charset val="128"/>
          </rPr>
          <t>上段：補助対象部分を再掲で記載</t>
        </r>
      </text>
    </comment>
    <comment ref="B37" authorId="0" shapeId="0">
      <text>
        <r>
          <rPr>
            <sz val="9"/>
            <color indexed="81"/>
            <rFont val="ＭＳ Ｐゴシック"/>
            <family val="3"/>
            <charset val="128"/>
          </rPr>
          <t>下段：補助対象部分も含めた面積を記載</t>
        </r>
      </text>
    </comment>
    <comment ref="A42" authorId="0" shapeId="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2"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text>
        <r>
          <rPr>
            <sz val="9"/>
            <color indexed="81"/>
            <rFont val="ＭＳ Ｐゴシック"/>
            <family val="3"/>
            <charset val="128"/>
          </rPr>
          <t>今回整備戸数を（）内へ記載</t>
        </r>
      </text>
    </comment>
    <comment ref="B31" authorId="0" shapeId="0">
      <text>
        <r>
          <rPr>
            <sz val="9"/>
            <color indexed="81"/>
            <rFont val="ＭＳ Ｐゴシック"/>
            <family val="3"/>
            <charset val="128"/>
          </rPr>
          <t>上段：補助対象部分を再掲で記載</t>
        </r>
      </text>
    </comment>
    <comment ref="B32" authorId="0" shapeId="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authors>
    <author>厚生労働省ネットワークシステム</author>
  </authors>
  <commentList>
    <comment ref="B15" authorId="0" shapeId="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text>
        <r>
          <rPr>
            <sz val="9"/>
            <color indexed="81"/>
            <rFont val="ＭＳ Ｐゴシック"/>
            <family val="3"/>
            <charset val="128"/>
          </rPr>
          <t>数値を入力</t>
        </r>
      </text>
    </comment>
    <comment ref="K24" authorId="0" shapeId="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text>
        <r>
          <rPr>
            <sz val="9"/>
            <color indexed="81"/>
            <rFont val="ＭＳ Ｐゴシック"/>
            <family val="3"/>
            <charset val="128"/>
          </rPr>
          <t>上段：補助対象部分を再掲で記載</t>
        </r>
      </text>
    </comment>
    <comment ref="B35" authorId="0" shapeId="0">
      <text>
        <r>
          <rPr>
            <sz val="9"/>
            <color indexed="81"/>
            <rFont val="ＭＳ Ｐゴシック"/>
            <family val="3"/>
            <charset val="128"/>
          </rPr>
          <t>下段：補助対象部分も含めた面積を記載</t>
        </r>
      </text>
    </comment>
    <comment ref="C40" authorId="0" shapeId="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<sst xmlns="http://schemas.openxmlformats.org/spreadsheetml/2006/main" count="1938" uniqueCount="798">
  <si>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</si>
  <si>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</si>
  <si>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</si>
  <si>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</si>
  <si>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</si>
  <si>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</si>
  <si>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</si>
  <si>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</si>
  <si>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</si>
  <si>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</si>
  <si>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</si>
  <si>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</si>
  <si>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</si>
  <si>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</si>
  <si>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</si>
  <si>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</si>
  <si>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</si>
  <si>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</si>
  <si>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</si>
  <si>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</si>
  <si>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</si>
  <si>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</si>
  <si>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</si>
  <si>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8"/>
  </si>
  <si>
    <t>開　設　者</t>
    <phoneticPr fontId="8"/>
  </si>
  <si>
    <t>選　定　額</t>
    <phoneticPr fontId="8"/>
  </si>
  <si>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</si>
  <si>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</si>
  <si>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</si>
  <si>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</si>
  <si>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</si>
  <si>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</si>
  <si>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</si>
  <si>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</si>
  <si>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</si>
  <si>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</si>
  <si>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</si>
  <si>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</si>
  <si>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</si>
  <si>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</si>
  <si>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</si>
  <si>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</si>
  <si>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</si>
  <si>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</si>
  <si>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</si>
  <si>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8"/>
  </si>
  <si>
    <t>区分</t>
    <rPh sb="0" eb="2">
      <t>クブン</t>
    </rPh>
    <phoneticPr fontId="8"/>
  </si>
  <si>
    <t>費目</t>
    <phoneticPr fontId="8"/>
  </si>
  <si>
    <t>員数</t>
    <phoneticPr fontId="8"/>
  </si>
  <si>
    <t>単価</t>
    <phoneticPr fontId="8"/>
  </si>
  <si>
    <t>金額</t>
    <phoneticPr fontId="8"/>
  </si>
  <si>
    <t>補助対象事業分</t>
    <rPh sb="0" eb="2">
      <t>ホジョ</t>
    </rPh>
    <rPh sb="2" eb="4">
      <t>タイショウ</t>
    </rPh>
    <rPh sb="4" eb="7">
      <t>ジギョウブン</t>
    </rPh>
    <phoneticPr fontId="8"/>
  </si>
  <si>
    <t>補助対象事業外分</t>
    <rPh sb="0" eb="2">
      <t>ホジョ</t>
    </rPh>
    <rPh sb="2" eb="4">
      <t>タイショウ</t>
    </rPh>
    <rPh sb="4" eb="6">
      <t>ジギョウ</t>
    </rPh>
    <rPh sb="6" eb="7">
      <t>ガイ</t>
    </rPh>
    <phoneticPr fontId="8"/>
  </si>
  <si>
    <t>補助対象経費</t>
    <rPh sb="0" eb="2">
      <t>ホジョ</t>
    </rPh>
    <rPh sb="2" eb="4">
      <t>タイショウ</t>
    </rPh>
    <rPh sb="4" eb="6">
      <t>ケイヒ</t>
    </rPh>
    <phoneticPr fontId="8"/>
  </si>
  <si>
    <t>補助対象外経費</t>
    <rPh sb="0" eb="2">
      <t>ホジョ</t>
    </rPh>
    <rPh sb="2" eb="5">
      <t>タイショウガイ</t>
    </rPh>
    <rPh sb="5" eb="7">
      <t>ケイヒ</t>
    </rPh>
    <phoneticPr fontId="8"/>
  </si>
  <si>
    <t>事業区分</t>
    <phoneticPr fontId="8"/>
  </si>
  <si>
    <t>・</t>
  </si>
  <si>
    <t>・</t>
    <phoneticPr fontId="8"/>
  </si>
  <si>
    <t>【診療棟】</t>
    <rPh sb="1" eb="3">
      <t>シンリョウ</t>
    </rPh>
    <rPh sb="3" eb="4">
      <t>トウ</t>
    </rPh>
    <phoneticPr fontId="8"/>
  </si>
  <si>
    <t>【病棟】</t>
    <rPh sb="1" eb="3">
      <t>ビョウトウ</t>
    </rPh>
    <phoneticPr fontId="8"/>
  </si>
  <si>
    <t xml:space="preserve"> &lt;附帯工事&gt;</t>
    <phoneticPr fontId="8"/>
  </si>
  <si>
    <t xml:space="preserve"> &lt;附帯工事&gt;         </t>
    <phoneticPr fontId="8"/>
  </si>
  <si>
    <t>合計（総事業費）</t>
    <rPh sb="0" eb="2">
      <t>ゴウケイ</t>
    </rPh>
    <rPh sb="3" eb="4">
      <t>ソウ</t>
    </rPh>
    <rPh sb="4" eb="7">
      <t>ジギョウヒ</t>
    </rPh>
    <phoneticPr fontId="8"/>
  </si>
  <si>
    <t xml:space="preserve">計         </t>
    <phoneticPr fontId="8"/>
  </si>
  <si>
    <t>小　計</t>
    <phoneticPr fontId="8"/>
  </si>
  <si>
    <t>合　計</t>
    <rPh sb="0" eb="1">
      <t>ゴウ</t>
    </rPh>
    <rPh sb="2" eb="3">
      <t>ケイ</t>
    </rPh>
    <phoneticPr fontId="8"/>
  </si>
  <si>
    <t>総　合　計</t>
    <rPh sb="0" eb="1">
      <t>フサ</t>
    </rPh>
    <rPh sb="2" eb="3">
      <t>ゴウ</t>
    </rPh>
    <rPh sb="4" eb="5">
      <t>ケイ</t>
    </rPh>
    <phoneticPr fontId="8"/>
  </si>
  <si>
    <t>事業区分</t>
    <rPh sb="0" eb="2">
      <t>ジギョウ</t>
    </rPh>
    <rPh sb="2" eb="4">
      <t>クブン</t>
    </rPh>
    <phoneticPr fontId="8"/>
  </si>
  <si>
    <t>施工内容</t>
    <rPh sb="0" eb="2">
      <t>セコウ</t>
    </rPh>
    <rPh sb="2" eb="4">
      <t>ナイヨウ</t>
    </rPh>
    <phoneticPr fontId="8"/>
  </si>
  <si>
    <t>構造</t>
    <rPh sb="0" eb="2">
      <t>コウゾウ</t>
    </rPh>
    <phoneticPr fontId="8"/>
  </si>
  <si>
    <t>(1) へき地診療所施設整備事業</t>
    <phoneticPr fontId="8"/>
  </si>
  <si>
    <t>鉄骨鉄筋コンクリート造</t>
    <rPh sb="0" eb="2">
      <t>テッコツ</t>
    </rPh>
    <rPh sb="2" eb="4">
      <t>テッキン</t>
    </rPh>
    <phoneticPr fontId="8"/>
  </si>
  <si>
    <t>(2) 過疎地域等特定診療所施設整備事業</t>
    <phoneticPr fontId="8"/>
  </si>
  <si>
    <t>鉄筋コンクリート造</t>
    <rPh sb="0" eb="2">
      <t>テッキン</t>
    </rPh>
    <phoneticPr fontId="8"/>
  </si>
  <si>
    <t>(3) へき地保健指導所施設整備事業</t>
    <phoneticPr fontId="8"/>
  </si>
  <si>
    <t>鉄骨造（鉄筋コンクリート造と同等の強度）</t>
    <rPh sb="0" eb="2">
      <t>テッコツ</t>
    </rPh>
    <rPh sb="4" eb="6">
      <t>テッキン</t>
    </rPh>
    <rPh sb="12" eb="13">
      <t>ヅク</t>
    </rPh>
    <rPh sb="14" eb="16">
      <t>ドウトウ</t>
    </rPh>
    <rPh sb="17" eb="19">
      <t>キョウド</t>
    </rPh>
    <phoneticPr fontId="8"/>
  </si>
  <si>
    <t>(4) 研修医のための研修施設整備事業</t>
    <phoneticPr fontId="8"/>
  </si>
  <si>
    <t>鉄骨造（ブロック造と同等の強度）</t>
    <rPh sb="0" eb="2">
      <t>テッコツ</t>
    </rPh>
    <rPh sb="8" eb="9">
      <t>ツク</t>
    </rPh>
    <rPh sb="10" eb="12">
      <t>ドウトウ</t>
    </rPh>
    <rPh sb="13" eb="15">
      <t>キョウド</t>
    </rPh>
    <phoneticPr fontId="8"/>
  </si>
  <si>
    <t>(5) 臨床研修病院施設整備事業</t>
    <phoneticPr fontId="8"/>
  </si>
  <si>
    <t>ブロック造</t>
    <rPh sb="4" eb="5">
      <t>ヅク</t>
    </rPh>
    <phoneticPr fontId="8"/>
  </si>
  <si>
    <t>(6) へき地医療拠点病院施設整備事業</t>
    <phoneticPr fontId="8"/>
  </si>
  <si>
    <t>木造</t>
    <rPh sb="0" eb="2">
      <t>モクゾウ</t>
    </rPh>
    <phoneticPr fontId="8"/>
  </si>
  <si>
    <t>(7) 医師臨床研修病院研修医環境整備事業</t>
    <phoneticPr fontId="8"/>
  </si>
  <si>
    <t>プレハブ造</t>
    <rPh sb="4" eb="5">
      <t>ツク</t>
    </rPh>
    <phoneticPr fontId="8"/>
  </si>
  <si>
    <t>(8) 離島等患者宿泊施設施設整備事業</t>
    <phoneticPr fontId="8"/>
  </si>
  <si>
    <t>(9) 産科医療機関施設整備事業</t>
    <phoneticPr fontId="8"/>
  </si>
  <si>
    <t>(10) 分娩取扱施設施設整備事業</t>
    <phoneticPr fontId="8"/>
  </si>
  <si>
    <t>(11) 死亡時画像診断システム施設整備事業</t>
    <phoneticPr fontId="8"/>
  </si>
  <si>
    <t>(12) 有床診療所等スプリンクラー等施設整備事業</t>
    <phoneticPr fontId="8"/>
  </si>
  <si>
    <t>←「事業区分」はプルダウンから選択</t>
    <rPh sb="2" eb="4">
      <t>ジギョウ</t>
    </rPh>
    <rPh sb="4" eb="6">
      <t>クブン</t>
    </rPh>
    <rPh sb="15" eb="17">
      <t>センタク</t>
    </rPh>
    <phoneticPr fontId="8"/>
  </si>
  <si>
    <t>外分」とは当該事業の補助金の交付の対象としない部分（財産処分の制限がかからない部分）を指す。</t>
    <phoneticPr fontId="8"/>
  </si>
  <si>
    <t xml:space="preserve">      　</t>
    <phoneticPr fontId="8"/>
  </si>
  <si>
    <t>なお、単年度事業の場合には、「総事業」欄のみに記入すること。</t>
    <phoneticPr fontId="8"/>
  </si>
  <si>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8"/>
  </si>
  <si>
    <t>（４）はさらに、事業の種別により新築、改築、増築、改修等に区分すること。</t>
    <phoneticPr fontId="8"/>
  </si>
  <si>
    <t xml:space="preserve">    </t>
    <phoneticPr fontId="8"/>
  </si>
  <si>
    <t xml:space="preserve"> なお、事業の種別は次による。</t>
    <phoneticPr fontId="8"/>
  </si>
  <si>
    <t xml:space="preserve">     </t>
    <phoneticPr fontId="8"/>
  </si>
  <si>
    <t xml:space="preserve">   </t>
    <phoneticPr fontId="8"/>
  </si>
  <si>
    <t>補助対象事業分の備考欄の「整備病床数」は、補助対象事業分に含まれる病床数を記入すること。</t>
    <phoneticPr fontId="8"/>
  </si>
  <si>
    <t>全体の事業が３か年以上にわたる計画の場合には、「年度別内訳」欄を適宜増やして作成すること。</t>
    <phoneticPr fontId="8"/>
  </si>
  <si>
    <t>（１）</t>
    <phoneticPr fontId="8"/>
  </si>
  <si>
    <t>（２）</t>
    <phoneticPr fontId="8"/>
  </si>
  <si>
    <t>（３）</t>
    <phoneticPr fontId="8"/>
  </si>
  <si>
    <t>（４）</t>
    <phoneticPr fontId="8"/>
  </si>
  <si>
    <t>（５）</t>
    <phoneticPr fontId="8"/>
  </si>
  <si>
    <t>（６）</t>
    <phoneticPr fontId="8"/>
  </si>
  <si>
    <t>（７）</t>
    <phoneticPr fontId="8"/>
  </si>
  <si>
    <t>「事業区分」には、医療施設等施設整備費補助金交付要綱の５（交付額の算定方法）の表の「１区分」欄に定める事業区分を、</t>
    <phoneticPr fontId="8"/>
  </si>
  <si>
    <t>「補助対象事業分」とは当該事業の補助金の交付の対象とする部分（財産処分の制限がかかる部分）を指し、「補助対象事業</t>
    <phoneticPr fontId="8"/>
  </si>
  <si>
    <t>「補助対象外経費」とは補助対象事業分のうち、医療施設等施設整備費補助金交付要綱に定める（交付の対象外費用）に該</t>
    <phoneticPr fontId="8"/>
  </si>
  <si>
    <t>　　新　　築：新たに建物を建築する場合</t>
    <phoneticPr fontId="8"/>
  </si>
  <si>
    <t>　　改　　築：従前の建物を取りこわして、これと位置・構造・規模がほぼ同程度のものを建築する場合</t>
    <phoneticPr fontId="8"/>
  </si>
  <si>
    <t>　　増　　築：敷地内の既存の建物を建て増しする場合で、敷地内に別に建物を新築する場合を含む</t>
    <phoneticPr fontId="8"/>
  </si>
  <si>
    <t>計画年度</t>
  </si>
  <si>
    <t>有</t>
  </si>
  <si>
    <t>人</t>
    <rPh sb="0" eb="1">
      <t>ニン</t>
    </rPh>
    <phoneticPr fontId="22"/>
  </si>
  <si>
    <t>団　体　名　（　開　設　者　）</t>
  </si>
  <si>
    <t>所　　　　　在　　　　　地</t>
  </si>
  <si>
    <t>床</t>
    <rPh sb="0" eb="1">
      <t>ショウ</t>
    </rPh>
    <phoneticPr fontId="22"/>
  </si>
  <si>
    <t>円</t>
    <rPh sb="0" eb="1">
      <t>エン</t>
    </rPh>
    <phoneticPr fontId="22"/>
  </si>
  <si>
    <t>整 備 事 業 期 間</t>
  </si>
  <si>
    <t>様　式　１</t>
    <rPh sb="0" eb="1">
      <t>サマ</t>
    </rPh>
    <rPh sb="2" eb="3">
      <t>シキ</t>
    </rPh>
    <phoneticPr fontId="8"/>
  </si>
  <si>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2"/>
  </si>
  <si>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8"/>
  </si>
  <si>
    <t>都道府県番号</t>
    <rPh sb="0" eb="4">
      <t>トドウフケン</t>
    </rPh>
    <rPh sb="4" eb="6">
      <t>バンゴウ</t>
    </rPh>
    <phoneticPr fontId="22"/>
  </si>
  <si>
    <t>都道府県内施設通番</t>
    <rPh sb="0" eb="4">
      <t>トドウフケン</t>
    </rPh>
    <rPh sb="4" eb="5">
      <t>ナイ</t>
    </rPh>
    <rPh sb="5" eb="7">
      <t>シセツ</t>
    </rPh>
    <rPh sb="7" eb="9">
      <t>ツウバン</t>
    </rPh>
    <phoneticPr fontId="22"/>
  </si>
  <si>
    <t>補助事業者名
（都道府県名）</t>
    <rPh sb="0" eb="2">
      <t>ホジョ</t>
    </rPh>
    <rPh sb="2" eb="5">
      <t>ジギョウシャ</t>
    </rPh>
    <rPh sb="5" eb="6">
      <t>メイ</t>
    </rPh>
    <rPh sb="8" eb="12">
      <t>トドウフケン</t>
    </rPh>
    <rPh sb="12" eb="13">
      <t>メイ</t>
    </rPh>
    <phoneticPr fontId="22"/>
  </si>
  <si>
    <t>間接補助事業者名
（施設名）</t>
    <rPh sb="0" eb="2">
      <t>カンセツ</t>
    </rPh>
    <rPh sb="2" eb="4">
      <t>ホジョ</t>
    </rPh>
    <rPh sb="4" eb="8">
      <t>ジギョウシャメイ</t>
    </rPh>
    <rPh sb="10" eb="13">
      <t>シセツメイ</t>
    </rPh>
    <phoneticPr fontId="22"/>
  </si>
  <si>
    <t>住所</t>
    <rPh sb="0" eb="2">
      <t>ジュウショ</t>
    </rPh>
    <phoneticPr fontId="22"/>
  </si>
  <si>
    <t>開設者</t>
    <rPh sb="0" eb="3">
      <t>カイセツシャ</t>
    </rPh>
    <phoneticPr fontId="22"/>
  </si>
  <si>
    <t>棟名</t>
    <rPh sb="0" eb="2">
      <t>トウメイ</t>
    </rPh>
    <phoneticPr fontId="22"/>
  </si>
  <si>
    <t>施設種別</t>
    <rPh sb="0" eb="2">
      <t>シセツ</t>
    </rPh>
    <rPh sb="2" eb="4">
      <t>シュベツ</t>
    </rPh>
    <phoneticPr fontId="22"/>
  </si>
  <si>
    <t>補助区分</t>
    <rPh sb="0" eb="2">
      <t>ホジョ</t>
    </rPh>
    <rPh sb="2" eb="4">
      <t>クブン</t>
    </rPh>
    <phoneticPr fontId="22"/>
  </si>
  <si>
    <t>整備するスプリンクラー等の種別</t>
    <rPh sb="0" eb="2">
      <t>セイビ</t>
    </rPh>
    <rPh sb="11" eb="12">
      <t>トウ</t>
    </rPh>
    <rPh sb="13" eb="15">
      <t>シュベツ</t>
    </rPh>
    <phoneticPr fontId="22"/>
  </si>
  <si>
    <t>病床数（助産所にあっては入所施設のベッド数）</t>
    <rPh sb="0" eb="3">
      <t>ビョウショウスウ</t>
    </rPh>
    <rPh sb="4" eb="7">
      <t>ジョサンジョ</t>
    </rPh>
    <rPh sb="12" eb="14">
      <t>ニュウショ</t>
    </rPh>
    <rPh sb="14" eb="16">
      <t>シセツ</t>
    </rPh>
    <rPh sb="20" eb="21">
      <t>スウ</t>
    </rPh>
    <phoneticPr fontId="22"/>
  </si>
  <si>
    <t>施設全体の病床数</t>
    <rPh sb="0" eb="2">
      <t>シセツ</t>
    </rPh>
    <rPh sb="2" eb="4">
      <t>ゼンタイ</t>
    </rPh>
    <rPh sb="5" eb="8">
      <t>ビョウショウスウ</t>
    </rPh>
    <phoneticPr fontId="22"/>
  </si>
  <si>
    <t>収容人員</t>
    <rPh sb="0" eb="2">
      <t>シュウヨウ</t>
    </rPh>
    <rPh sb="2" eb="4">
      <t>ジンイン</t>
    </rPh>
    <phoneticPr fontId="22"/>
  </si>
  <si>
    <t>延べ床面積</t>
    <rPh sb="0" eb="1">
      <t>ノ</t>
    </rPh>
    <rPh sb="2" eb="5">
      <t>ユカメンセキ</t>
    </rPh>
    <phoneticPr fontId="22"/>
  </si>
  <si>
    <t>主な診療科</t>
    <rPh sb="0" eb="1">
      <t>オモ</t>
    </rPh>
    <rPh sb="2" eb="5">
      <t>シンリョウカ</t>
    </rPh>
    <phoneticPr fontId="22"/>
  </si>
  <si>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2"/>
  </si>
  <si>
    <t>夜間の職員実配置人数</t>
    <rPh sb="0" eb="2">
      <t>ヤカン</t>
    </rPh>
    <rPh sb="3" eb="5">
      <t>ショクイン</t>
    </rPh>
    <rPh sb="5" eb="6">
      <t>ジツ</t>
    </rPh>
    <rPh sb="6" eb="8">
      <t>ハイチ</t>
    </rPh>
    <rPh sb="8" eb="10">
      <t>ニンズウ</t>
    </rPh>
    <phoneticPr fontId="22"/>
  </si>
  <si>
    <t>棟の建築構造</t>
    <rPh sb="0" eb="1">
      <t>トウ</t>
    </rPh>
    <rPh sb="2" eb="4">
      <t>ケンチク</t>
    </rPh>
    <rPh sb="4" eb="6">
      <t>コウゾウ</t>
    </rPh>
    <phoneticPr fontId="22"/>
  </si>
  <si>
    <t>内装の仕上げ</t>
    <rPh sb="0" eb="2">
      <t>ナイソウ</t>
    </rPh>
    <rPh sb="3" eb="5">
      <t>シア</t>
    </rPh>
    <phoneticPr fontId="22"/>
  </si>
  <si>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2"/>
  </si>
  <si>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2"/>
  </si>
  <si>
    <t>消火器の有無</t>
    <rPh sb="0" eb="3">
      <t>ショウカキ</t>
    </rPh>
    <rPh sb="4" eb="6">
      <t>ウム</t>
    </rPh>
    <phoneticPr fontId="22"/>
  </si>
  <si>
    <t>自動火災報知設備の設置の有無</t>
    <rPh sb="0" eb="2">
      <t>ジドウ</t>
    </rPh>
    <rPh sb="2" eb="4">
      <t>カサイ</t>
    </rPh>
    <rPh sb="4" eb="6">
      <t>ホウチ</t>
    </rPh>
    <rPh sb="6" eb="8">
      <t>セツビ</t>
    </rPh>
    <rPh sb="9" eb="11">
      <t>セッチ</t>
    </rPh>
    <rPh sb="12" eb="14">
      <t>ウム</t>
    </rPh>
    <phoneticPr fontId="22"/>
  </si>
  <si>
    <t>対象経費の
支出予定額</t>
    <phoneticPr fontId="8"/>
  </si>
  <si>
    <t>国庫補助　　　基本額</t>
    <phoneticPr fontId="22"/>
  </si>
  <si>
    <t>国庫補助　　　所要額</t>
    <phoneticPr fontId="8"/>
  </si>
  <si>
    <t>整備面積</t>
    <rPh sb="0" eb="2">
      <t>セイビ</t>
    </rPh>
    <phoneticPr fontId="22"/>
  </si>
  <si>
    <t>1：有床診療所
2：病院
3：有床歯科診療所
4：助産所</t>
    <rPh sb="2" eb="4">
      <t>ユウショウ</t>
    </rPh>
    <rPh sb="4" eb="7">
      <t>シンリョウジョ</t>
    </rPh>
    <rPh sb="10" eb="12">
      <t>ビョウイン</t>
    </rPh>
    <rPh sb="15" eb="17">
      <t>ユウショウ</t>
    </rPh>
    <rPh sb="17" eb="19">
      <t>シカ</t>
    </rPh>
    <phoneticPr fontId="22"/>
  </si>
  <si>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2"/>
  </si>
  <si>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</si>
  <si>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円</t>
    <phoneticPr fontId="22"/>
  </si>
  <si>
    <t>㎡</t>
    <phoneticPr fontId="22"/>
  </si>
  <si>
    <t>㎡</t>
    <phoneticPr fontId="22"/>
  </si>
  <si>
    <t>○○科</t>
    <rPh sb="2" eb="3">
      <t>カ</t>
    </rPh>
    <phoneticPr fontId="22"/>
  </si>
  <si>
    <t>人／日</t>
    <rPh sb="0" eb="1">
      <t>ニン</t>
    </rPh>
    <rPh sb="2" eb="3">
      <t>ヒ</t>
    </rPh>
    <phoneticPr fontId="22"/>
  </si>
  <si>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2"/>
  </si>
  <si>
    <t>1:不燃
2：準不燃
3：難燃
4：その他</t>
    <rPh sb="2" eb="4">
      <t>フネン</t>
    </rPh>
    <rPh sb="7" eb="8">
      <t>ジュン</t>
    </rPh>
    <rPh sb="8" eb="10">
      <t>フネン</t>
    </rPh>
    <rPh sb="13" eb="15">
      <t>ナンネン</t>
    </rPh>
    <rPh sb="20" eb="21">
      <t>タ</t>
    </rPh>
    <phoneticPr fontId="22"/>
  </si>
  <si>
    <t>回／年</t>
    <rPh sb="0" eb="1">
      <t>カイ</t>
    </rPh>
    <rPh sb="2" eb="3">
      <t>ネン</t>
    </rPh>
    <phoneticPr fontId="22"/>
  </si>
  <si>
    <t>1：有
2：無</t>
    <rPh sb="2" eb="3">
      <t>ア</t>
    </rPh>
    <rPh sb="6" eb="7">
      <t>ナ</t>
    </rPh>
    <phoneticPr fontId="22"/>
  </si>
  <si>
    <t>○○県</t>
    <rPh sb="2" eb="3">
      <t>ケン</t>
    </rPh>
    <phoneticPr fontId="22"/>
  </si>
  <si>
    <t>○○診療所</t>
    <rPh sb="2" eb="5">
      <t>シンリョウジョ</t>
    </rPh>
    <phoneticPr fontId="22"/>
  </si>
  <si>
    <t>○○県○○市</t>
    <rPh sb="2" eb="3">
      <t>ケン</t>
    </rPh>
    <rPh sb="5" eb="6">
      <t>シ</t>
    </rPh>
    <phoneticPr fontId="22"/>
  </si>
  <si>
    <t>△△</t>
    <phoneticPr fontId="22"/>
  </si>
  <si>
    <t>Ａ</t>
    <phoneticPr fontId="22"/>
  </si>
  <si>
    <t>-</t>
    <phoneticPr fontId="22"/>
  </si>
  <si>
    <t>-</t>
  </si>
  <si>
    <t>●●病院</t>
    <rPh sb="2" eb="4">
      <t>ビョウイン</t>
    </rPh>
    <phoneticPr fontId="22"/>
  </si>
  <si>
    <t>▲▲</t>
    <phoneticPr fontId="22"/>
  </si>
  <si>
    <t>Ｂ</t>
    <phoneticPr fontId="22"/>
  </si>
  <si>
    <t>Ｃ</t>
    <phoneticPr fontId="22"/>
  </si>
  <si>
    <t>Ｄ</t>
    <phoneticPr fontId="22"/>
  </si>
  <si>
    <t>様　式　２</t>
    <phoneticPr fontId="22"/>
  </si>
  <si>
    <t>ス　プ　リ　ン　ク　ラ　ー　等　施　設　整　備　事　業　計　画　書</t>
    <rPh sb="14" eb="15">
      <t>トウ</t>
    </rPh>
    <phoneticPr fontId="22"/>
  </si>
  <si>
    <t>　　　　　年度</t>
    <phoneticPr fontId="22"/>
  </si>
  <si>
    <t>施設の種別（○をつける）</t>
    <rPh sb="0" eb="2">
      <t>シセツ</t>
    </rPh>
    <rPh sb="3" eb="5">
      <t>シュベツ</t>
    </rPh>
    <phoneticPr fontId="22"/>
  </si>
  <si>
    <t>有床診療所</t>
    <rPh sb="0" eb="2">
      <t>ユウショウ</t>
    </rPh>
    <rPh sb="2" eb="5">
      <t>シンリョウジョ</t>
    </rPh>
    <phoneticPr fontId="22"/>
  </si>
  <si>
    <t>　　　病院</t>
    <rPh sb="3" eb="5">
      <t>ビョウイン</t>
    </rPh>
    <phoneticPr fontId="22"/>
  </si>
  <si>
    <t>有床歯科診療所</t>
    <rPh sb="0" eb="2">
      <t>ユウショウ</t>
    </rPh>
    <rPh sb="2" eb="4">
      <t>シカ</t>
    </rPh>
    <rPh sb="4" eb="7">
      <t>シンリョウジョ</t>
    </rPh>
    <phoneticPr fontId="22"/>
  </si>
  <si>
    <t>助産所（入所施設を有する）</t>
    <rPh sb="0" eb="3">
      <t>ジョサンジョ</t>
    </rPh>
    <rPh sb="4" eb="6">
      <t>ニュウショ</t>
    </rPh>
    <rPh sb="6" eb="8">
      <t>シセツ</t>
    </rPh>
    <rPh sb="9" eb="10">
      <t>ユウ</t>
    </rPh>
    <phoneticPr fontId="22"/>
  </si>
  <si>
    <t>施　　設　　名</t>
    <rPh sb="0" eb="1">
      <t>シ</t>
    </rPh>
    <rPh sb="3" eb="4">
      <t>セツ</t>
    </rPh>
    <rPh sb="6" eb="7">
      <t>メイ</t>
    </rPh>
    <phoneticPr fontId="22"/>
  </si>
  <si>
    <t>１．整備事業計画概要</t>
    <phoneticPr fontId="22"/>
  </si>
  <si>
    <t>スプリンクラー等施設整備事業期間</t>
    <rPh sb="7" eb="8">
      <t>トウ</t>
    </rPh>
    <rPh sb="8" eb="10">
      <t>シセツ</t>
    </rPh>
    <rPh sb="10" eb="12">
      <t>セイビ</t>
    </rPh>
    <rPh sb="12" eb="14">
      <t>ジギョウ</t>
    </rPh>
    <rPh sb="14" eb="16">
      <t>キカン</t>
    </rPh>
    <phoneticPr fontId="22"/>
  </si>
  <si>
    <t>着工</t>
    <phoneticPr fontId="22"/>
  </si>
  <si>
    <t>平成</t>
    <rPh sb="0" eb="2">
      <t>ヘイセイ</t>
    </rPh>
    <phoneticPr fontId="22"/>
  </si>
  <si>
    <t>年</t>
    <rPh sb="0" eb="1">
      <t>ネン</t>
    </rPh>
    <phoneticPr fontId="22"/>
  </si>
  <si>
    <t>月</t>
    <rPh sb="0" eb="1">
      <t>ガツ</t>
    </rPh>
    <phoneticPr fontId="22"/>
  </si>
  <si>
    <t>日</t>
    <rPh sb="0" eb="1">
      <t>ニチ</t>
    </rPh>
    <phoneticPr fontId="22"/>
  </si>
  <si>
    <t>竣工</t>
    <rPh sb="0" eb="2">
      <t>シュンコウ</t>
    </rPh>
    <phoneticPr fontId="22"/>
  </si>
  <si>
    <t>２．スプリンクラー施設の整備</t>
    <rPh sb="9" eb="11">
      <t>シセツ</t>
    </rPh>
    <rPh sb="12" eb="14">
      <t>セイビ</t>
    </rPh>
    <phoneticPr fontId="22"/>
  </si>
  <si>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2"/>
  </si>
  <si>
    <t>施設名
（棟名）</t>
    <rPh sb="0" eb="2">
      <t>シセツ</t>
    </rPh>
    <rPh sb="2" eb="3">
      <t>メイ</t>
    </rPh>
    <rPh sb="5" eb="6">
      <t>トウ</t>
    </rPh>
    <rPh sb="6" eb="7">
      <t>メイ</t>
    </rPh>
    <phoneticPr fontId="22"/>
  </si>
  <si>
    <t>整備する
スプリンクラー等の種別</t>
    <rPh sb="0" eb="2">
      <t>セイビ</t>
    </rPh>
    <rPh sb="12" eb="13">
      <t>トウ</t>
    </rPh>
    <rPh sb="14" eb="16">
      <t>シュベツ</t>
    </rPh>
    <phoneticPr fontId="22"/>
  </si>
  <si>
    <r>
      <t xml:space="preserve">スプリンクラー
整備面積
</t>
    </r>
    <r>
      <rPr>
        <sz val="14"/>
        <rFont val="ＭＳ Ｐゴシック"/>
        <family val="3"/>
        <charset val="128"/>
      </rPr>
      <t>※小数点第１位四捨五入</t>
    </r>
    <rPh sb="8" eb="10">
      <t>セイビ</t>
    </rPh>
    <rPh sb="10" eb="12">
      <t>メンセキ</t>
    </rPh>
    <phoneticPr fontId="22"/>
  </si>
  <si>
    <t>対象経費の
実支出（予定）額</t>
    <rPh sb="0" eb="2">
      <t>タイショウ</t>
    </rPh>
    <rPh sb="2" eb="4">
      <t>ケイヒ</t>
    </rPh>
    <rPh sb="6" eb="7">
      <t>ジツ</t>
    </rPh>
    <rPh sb="10" eb="12">
      <t>ヨテイ</t>
    </rPh>
    <rPh sb="13" eb="14">
      <t>ガク</t>
    </rPh>
    <phoneticPr fontId="22"/>
  </si>
  <si>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2"/>
  </si>
  <si>
    <t>延べ床面積
（施設（棟）全体）</t>
    <rPh sb="0" eb="1">
      <t>ノ</t>
    </rPh>
    <rPh sb="2" eb="5">
      <t>ユカメンセキ</t>
    </rPh>
    <rPh sb="7" eb="9">
      <t>シセツ</t>
    </rPh>
    <rPh sb="10" eb="11">
      <t>トウ</t>
    </rPh>
    <rPh sb="12" eb="14">
      <t>ゼンタイ</t>
    </rPh>
    <phoneticPr fontId="22"/>
  </si>
  <si>
    <t>一日平均入院患者数
（直近の報告）</t>
    <rPh sb="0" eb="2">
      <t>イチニチ</t>
    </rPh>
    <rPh sb="2" eb="4">
      <t>ヘイキン</t>
    </rPh>
    <rPh sb="4" eb="6">
      <t>ニュウイン</t>
    </rPh>
    <rPh sb="6" eb="9">
      <t>カンジャスウ</t>
    </rPh>
    <rPh sb="11" eb="13">
      <t>チョッキン</t>
    </rPh>
    <rPh sb="14" eb="16">
      <t>ホウコク</t>
    </rPh>
    <phoneticPr fontId="22"/>
  </si>
  <si>
    <t>夜間の職員
実配置人数</t>
    <rPh sb="0" eb="2">
      <t>ヤカン</t>
    </rPh>
    <rPh sb="3" eb="5">
      <t>ショクイン</t>
    </rPh>
    <rPh sb="6" eb="7">
      <t>ジツ</t>
    </rPh>
    <rPh sb="7" eb="9">
      <t>ハイチ</t>
    </rPh>
    <rPh sb="9" eb="11">
      <t>ニンズウ</t>
    </rPh>
    <phoneticPr fontId="22"/>
  </si>
  <si>
    <t>棟の建築構造</t>
    <rPh sb="0" eb="1">
      <t>ムネ</t>
    </rPh>
    <rPh sb="2" eb="4">
      <t>ケンチク</t>
    </rPh>
    <rPh sb="4" eb="6">
      <t>コウゾウ</t>
    </rPh>
    <phoneticPr fontId="22"/>
  </si>
  <si>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2"/>
  </si>
  <si>
    <t>避難誘導灯及び避難誘導標識の有無</t>
    <phoneticPr fontId="22"/>
  </si>
  <si>
    <t>自動火災報知設備の有無</t>
    <rPh sb="0" eb="2">
      <t>ジドウ</t>
    </rPh>
    <rPh sb="2" eb="4">
      <t>カサイ</t>
    </rPh>
    <rPh sb="4" eb="6">
      <t>ホウチ</t>
    </rPh>
    <rPh sb="6" eb="8">
      <t>セツビ</t>
    </rPh>
    <rPh sb="9" eb="11">
      <t>ウム</t>
    </rPh>
    <phoneticPr fontId="22"/>
  </si>
  <si>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2"/>
  </si>
  <si>
    <t>床</t>
    <rPh sb="0" eb="1">
      <t>ユカ</t>
    </rPh>
    <phoneticPr fontId="22"/>
  </si>
  <si>
    <t>床</t>
    <rPh sb="0" eb="1">
      <t>トコ</t>
    </rPh>
    <phoneticPr fontId="22"/>
  </si>
  <si>
    <t>人／日</t>
    <rPh sb="0" eb="1">
      <t>ニン</t>
    </rPh>
    <rPh sb="2" eb="3">
      <t>ニチ</t>
    </rPh>
    <phoneticPr fontId="22"/>
  </si>
  <si>
    <t>1：不燃
2：準不燃
3：難燃
4：その他</t>
    <rPh sb="2" eb="4">
      <t>フネン</t>
    </rPh>
    <rPh sb="7" eb="8">
      <t>ジュン</t>
    </rPh>
    <rPh sb="8" eb="10">
      <t>フネン</t>
    </rPh>
    <rPh sb="13" eb="15">
      <t>ナンネン</t>
    </rPh>
    <rPh sb="20" eb="21">
      <t>タ</t>
    </rPh>
    <phoneticPr fontId="22"/>
  </si>
  <si>
    <t>①</t>
    <phoneticPr fontId="22"/>
  </si>
  <si>
    <t>②</t>
    <phoneticPr fontId="22"/>
  </si>
  <si>
    <t>③</t>
    <phoneticPr fontId="22"/>
  </si>
  <si>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2"/>
  </si>
  <si>
    <t>スプリンクラー設置実支出(予定)額
（A）</t>
    <rPh sb="7" eb="9">
      <t>セッチ</t>
    </rPh>
    <rPh sb="9" eb="10">
      <t>ジツ</t>
    </rPh>
    <rPh sb="13" eb="15">
      <t>ヨテイ</t>
    </rPh>
    <phoneticPr fontId="22"/>
  </si>
  <si>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2"/>
  </si>
  <si>
    <t>基準単価
（C）</t>
    <rPh sb="0" eb="2">
      <t>キジュン</t>
    </rPh>
    <rPh sb="2" eb="4">
      <t>タンカ</t>
    </rPh>
    <phoneticPr fontId="22"/>
  </si>
  <si>
    <t>補助基準額
（D）＝（B）×（C）</t>
    <rPh sb="0" eb="2">
      <t>ホジョ</t>
    </rPh>
    <rPh sb="2" eb="5">
      <t>キジュンガク</t>
    </rPh>
    <phoneticPr fontId="22"/>
  </si>
  <si>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2"/>
  </si>
  <si>
    <t>①</t>
    <phoneticPr fontId="22"/>
  </si>
  <si>
    <t>㎡　　　　</t>
  </si>
  <si>
    <t>１７，５００円/㎡</t>
    <rPh sb="6" eb="7">
      <t>エン</t>
    </rPh>
    <phoneticPr fontId="22"/>
  </si>
  <si>
    <t>②</t>
    <phoneticPr fontId="22"/>
  </si>
  <si>
    <t>③</t>
    <phoneticPr fontId="22"/>
  </si>
  <si>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2"/>
  </si>
  <si>
    <t>避難誘導灯及び避難誘導標識の有無</t>
    <phoneticPr fontId="22"/>
  </si>
  <si>
    <t>自動火災報知
設備の有無</t>
    <rPh sb="0" eb="2">
      <t>ジドウ</t>
    </rPh>
    <rPh sb="2" eb="4">
      <t>カサイ</t>
    </rPh>
    <rPh sb="4" eb="6">
      <t>ホウチ</t>
    </rPh>
    <rPh sb="7" eb="9">
      <t>セツビ</t>
    </rPh>
    <rPh sb="10" eb="12">
      <t>ウム</t>
    </rPh>
    <phoneticPr fontId="22"/>
  </si>
  <si>
    <t>自動火災報知設備</t>
    <phoneticPr fontId="22"/>
  </si>
  <si>
    <t>火災通報装置</t>
    <phoneticPr fontId="22"/>
  </si>
  <si>
    <t>　＜補助申請額＞</t>
    <rPh sb="2" eb="4">
      <t>ホジョ</t>
    </rPh>
    <rPh sb="4" eb="7">
      <t>シンセイガク</t>
    </rPh>
    <phoneticPr fontId="22"/>
  </si>
  <si>
    <t>対象経費の実支出（予定）額
（A）</t>
    <rPh sb="0" eb="2">
      <t>タイショウ</t>
    </rPh>
    <rPh sb="2" eb="4">
      <t>ケイヒ</t>
    </rPh>
    <rPh sb="5" eb="6">
      <t>ジツ</t>
    </rPh>
    <rPh sb="9" eb="11">
      <t>ヨテイ</t>
    </rPh>
    <rPh sb="12" eb="13">
      <t>ガク</t>
    </rPh>
    <phoneticPr fontId="22"/>
  </si>
  <si>
    <t>非常通報機能の有無</t>
    <rPh sb="0" eb="2">
      <t>ヒジョウ</t>
    </rPh>
    <rPh sb="2" eb="4">
      <t>ツウホウ</t>
    </rPh>
    <rPh sb="4" eb="6">
      <t>キノウ</t>
    </rPh>
    <rPh sb="7" eb="9">
      <t>ウム</t>
    </rPh>
    <phoneticPr fontId="22"/>
  </si>
  <si>
    <t>基準額
（B）</t>
    <phoneticPr fontId="22"/>
  </si>
  <si>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2"/>
  </si>
  <si>
    <t>自動火災報知設備</t>
    <rPh sb="0" eb="2">
      <t>ジドウ</t>
    </rPh>
    <rPh sb="2" eb="4">
      <t>カサイ</t>
    </rPh>
    <rPh sb="4" eb="6">
      <t>ホウチ</t>
    </rPh>
    <rPh sb="6" eb="8">
      <t>セツビ</t>
    </rPh>
    <phoneticPr fontId="22"/>
  </si>
  <si>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2"/>
  </si>
  <si>
    <t>　　　　　　　　　　　　　　　　　　　　　　　　　　　　　　　　　　　　　　　　　　　　　　　　</t>
    <phoneticPr fontId="22"/>
  </si>
  <si>
    <r>
      <t>円</t>
    </r>
    <r>
      <rPr>
        <sz val="24"/>
        <color indexed="10"/>
        <rFont val="ＭＳ Ｐゴシック"/>
        <family val="3"/>
        <charset val="128"/>
      </rPr>
      <t>※</t>
    </r>
    <rPh sb="0" eb="1">
      <t>エン</t>
    </rPh>
    <phoneticPr fontId="22"/>
  </si>
  <si>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2"/>
  </si>
  <si>
    <t>様式３－１</t>
    <rPh sb="0" eb="2">
      <t>ヨウシキ</t>
    </rPh>
    <phoneticPr fontId="8"/>
  </si>
  <si>
    <t>（１）へき地診療所施設整備事業</t>
    <rPh sb="5" eb="6">
      <t>チ</t>
    </rPh>
    <rPh sb="6" eb="9">
      <t>シンリョウジョ</t>
    </rPh>
    <rPh sb="9" eb="11">
      <t>シセツ</t>
    </rPh>
    <rPh sb="11" eb="13">
      <t>セイビ</t>
    </rPh>
    <rPh sb="13" eb="15">
      <t>ジギョウ</t>
    </rPh>
    <phoneticPr fontId="8"/>
  </si>
  <si>
    <t>団体名（開設者）</t>
    <rPh sb="0" eb="3">
      <t>ダンタイメイ</t>
    </rPh>
    <rPh sb="4" eb="7">
      <t>カイセツシャ</t>
    </rPh>
    <phoneticPr fontId="8"/>
  </si>
  <si>
    <t>所在地</t>
    <rPh sb="0" eb="3">
      <t>ショザイチ</t>
    </rPh>
    <phoneticPr fontId="8"/>
  </si>
  <si>
    <t>整備事業期間</t>
    <rPh sb="0" eb="2">
      <t>セイビ</t>
    </rPh>
    <rPh sb="2" eb="4">
      <t>ジギョウ</t>
    </rPh>
    <rPh sb="4" eb="6">
      <t>キカン</t>
    </rPh>
    <phoneticPr fontId="8"/>
  </si>
  <si>
    <t>診察室</t>
    <rPh sb="0" eb="3">
      <t>シンサツシツ</t>
    </rPh>
    <phoneticPr fontId="8"/>
  </si>
  <si>
    <t>処置室</t>
    <rPh sb="0" eb="2">
      <t>ショチ</t>
    </rPh>
    <rPh sb="2" eb="3">
      <t>シツ</t>
    </rPh>
    <phoneticPr fontId="8"/>
  </si>
  <si>
    <t>待合室</t>
    <rPh sb="0" eb="3">
      <t>マチアイシツ</t>
    </rPh>
    <phoneticPr fontId="8"/>
  </si>
  <si>
    <t>薬剤室</t>
    <rPh sb="0" eb="2">
      <t>ヤクザイ</t>
    </rPh>
    <rPh sb="2" eb="3">
      <t>シツ</t>
    </rPh>
    <phoneticPr fontId="8"/>
  </si>
  <si>
    <t>エックス線室</t>
    <rPh sb="4" eb="5">
      <t>セン</t>
    </rPh>
    <rPh sb="5" eb="6">
      <t>シツ</t>
    </rPh>
    <phoneticPr fontId="8"/>
  </si>
  <si>
    <t>その他</t>
    <rPh sb="2" eb="3">
      <t>タ</t>
    </rPh>
    <phoneticPr fontId="8"/>
  </si>
  <si>
    <t>看護師住宅</t>
    <rPh sb="0" eb="3">
      <t>カンゴシ</t>
    </rPh>
    <rPh sb="3" eb="5">
      <t>ジュウタク</t>
    </rPh>
    <phoneticPr fontId="8"/>
  </si>
  <si>
    <t>ヘリポート</t>
    <phoneticPr fontId="8"/>
  </si>
  <si>
    <t>合計</t>
    <rPh sb="0" eb="2">
      <t>ゴウケイ</t>
    </rPh>
    <phoneticPr fontId="8"/>
  </si>
  <si>
    <t>現在</t>
    <rPh sb="0" eb="2">
      <t>ゲンザイ</t>
    </rPh>
    <phoneticPr fontId="8"/>
  </si>
  <si>
    <t>整備後</t>
    <rPh sb="0" eb="2">
      <t>セイビ</t>
    </rPh>
    <rPh sb="2" eb="3">
      <t>ゴ</t>
    </rPh>
    <phoneticPr fontId="8"/>
  </si>
  <si>
    <t>施設整備事業計画書</t>
    <rPh sb="0" eb="2">
      <t>シセツ</t>
    </rPh>
    <rPh sb="2" eb="4">
      <t>セイビ</t>
    </rPh>
    <rPh sb="4" eb="6">
      <t>ジギョウ</t>
    </rPh>
    <rPh sb="6" eb="9">
      <t>ケイカクショ</t>
    </rPh>
    <phoneticPr fontId="8"/>
  </si>
  <si>
    <t>全体事業</t>
    <rPh sb="0" eb="2">
      <t>ゼンタイ</t>
    </rPh>
    <rPh sb="2" eb="4">
      <t>ジギョウ</t>
    </rPh>
    <phoneticPr fontId="8"/>
  </si>
  <si>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8"/>
  </si>
  <si>
    <t>病床数</t>
    <rPh sb="0" eb="3">
      <t>ビョウショウスウ</t>
    </rPh>
    <phoneticPr fontId="8"/>
  </si>
  <si>
    <t>医師・歯科
医師住宅</t>
    <rPh sb="0" eb="2">
      <t>イシ</t>
    </rPh>
    <rPh sb="3" eb="5">
      <t>シカ</t>
    </rPh>
    <rPh sb="6" eb="8">
      <t>イシ</t>
    </rPh>
    <rPh sb="8" eb="10">
      <t>ジュウタク</t>
    </rPh>
    <phoneticPr fontId="8"/>
  </si>
  <si>
    <t>既設分</t>
    <rPh sb="0" eb="2">
      <t>キセツ</t>
    </rPh>
    <rPh sb="2" eb="3">
      <t>ブン</t>
    </rPh>
    <phoneticPr fontId="8"/>
  </si>
  <si>
    <t>補助対象部門</t>
    <rPh sb="0" eb="2">
      <t>ホジョ</t>
    </rPh>
    <rPh sb="2" eb="4">
      <t>タイショウ</t>
    </rPh>
    <rPh sb="4" eb="6">
      <t>ブモン</t>
    </rPh>
    <phoneticPr fontId="8"/>
  </si>
  <si>
    <t>構造の種類
（主たる構造）</t>
    <rPh sb="0" eb="2">
      <t>コウゾウ</t>
    </rPh>
    <rPh sb="3" eb="5">
      <t>シュルイ</t>
    </rPh>
    <phoneticPr fontId="8"/>
  </si>
  <si>
    <t>過去の当該事業への国庫補助の有無</t>
    <rPh sb="0" eb="2">
      <t>カコ</t>
    </rPh>
    <rPh sb="3" eb="5">
      <t>トウガイ</t>
    </rPh>
    <rPh sb="5" eb="7">
      <t>ジギョウ</t>
    </rPh>
    <rPh sb="9" eb="11">
      <t>コッコ</t>
    </rPh>
    <rPh sb="11" eb="13">
      <t>ホジョ</t>
    </rPh>
    <rPh sb="14" eb="16">
      <t>ウム</t>
    </rPh>
    <phoneticPr fontId="8"/>
  </si>
  <si>
    <t>有無</t>
    <rPh sb="0" eb="2">
      <t>ウム</t>
    </rPh>
    <phoneticPr fontId="8"/>
  </si>
  <si>
    <t>有りの場合</t>
    <rPh sb="0" eb="1">
      <t>ア</t>
    </rPh>
    <rPh sb="3" eb="5">
      <t>バアイ</t>
    </rPh>
    <phoneticPr fontId="8"/>
  </si>
  <si>
    <t>補助年度</t>
    <rPh sb="0" eb="2">
      <t>ホジョ</t>
    </rPh>
    <rPh sb="2" eb="4">
      <t>ネンド</t>
    </rPh>
    <phoneticPr fontId="8"/>
  </si>
  <si>
    <t>補助面積</t>
    <rPh sb="0" eb="2">
      <t>ホジョ</t>
    </rPh>
    <rPh sb="2" eb="4">
      <t>メンセキ</t>
    </rPh>
    <phoneticPr fontId="8"/>
  </si>
  <si>
    <t>補助金額</t>
    <rPh sb="0" eb="2">
      <t>ホジョ</t>
    </rPh>
    <rPh sb="2" eb="4">
      <t>キンガク</t>
    </rPh>
    <phoneticPr fontId="8"/>
  </si>
  <si>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8"/>
  </si>
  <si>
    <t>有無：</t>
    <rPh sb="0" eb="2">
      <t>ウム</t>
    </rPh>
    <phoneticPr fontId="8"/>
  </si>
  <si>
    <t>内容：</t>
    <rPh sb="0" eb="2">
      <t>ナイヨウ</t>
    </rPh>
    <phoneticPr fontId="8"/>
  </si>
  <si>
    <t>事業の種別</t>
    <rPh sb="0" eb="2">
      <t>ジギョウ</t>
    </rPh>
    <rPh sb="3" eb="5">
      <t>シュベツ</t>
    </rPh>
    <phoneticPr fontId="8"/>
  </si>
  <si>
    <t>特定地域振興法の指定状況</t>
    <rPh sb="0" eb="2">
      <t>トクテイ</t>
    </rPh>
    <rPh sb="2" eb="4">
      <t>チイキ</t>
    </rPh>
    <rPh sb="4" eb="7">
      <t>シンコウホウ</t>
    </rPh>
    <rPh sb="8" eb="10">
      <t>シテイ</t>
    </rPh>
    <rPh sb="10" eb="12">
      <t>ジョウキョウ</t>
    </rPh>
    <phoneticPr fontId="8"/>
  </si>
  <si>
    <t>「過疎」</t>
    <rPh sb="1" eb="3">
      <t>カソ</t>
    </rPh>
    <phoneticPr fontId="8"/>
  </si>
  <si>
    <t>「離島」</t>
    <rPh sb="1" eb="3">
      <t>リトウ</t>
    </rPh>
    <phoneticPr fontId="8"/>
  </si>
  <si>
    <t>「豪雪」</t>
    <rPh sb="1" eb="3">
      <t>ゴウセツ</t>
    </rPh>
    <phoneticPr fontId="8"/>
  </si>
  <si>
    <t>「特豪」</t>
    <rPh sb="1" eb="2">
      <t>トク</t>
    </rPh>
    <rPh sb="2" eb="3">
      <t>ゴウ</t>
    </rPh>
    <phoneticPr fontId="8"/>
  </si>
  <si>
    <t>「山村」</t>
    <rPh sb="1" eb="3">
      <t>サンソン</t>
    </rPh>
    <phoneticPr fontId="8"/>
  </si>
  <si>
    <t>「奄美」</t>
    <rPh sb="1" eb="3">
      <t>アマミ</t>
    </rPh>
    <phoneticPr fontId="8"/>
  </si>
  <si>
    <t>「小笠原」</t>
    <rPh sb="1" eb="4">
      <t>オガサワラ</t>
    </rPh>
    <phoneticPr fontId="8"/>
  </si>
  <si>
    <t>「半島」</t>
    <rPh sb="1" eb="3">
      <t>ハントウ</t>
    </rPh>
    <phoneticPr fontId="8"/>
  </si>
  <si>
    <t>施設名</t>
    <rPh sb="0" eb="2">
      <t>シセツ</t>
    </rPh>
    <rPh sb="2" eb="3">
      <t>メイ</t>
    </rPh>
    <phoneticPr fontId="8"/>
  </si>
  <si>
    <t>設置地区の状況</t>
    <rPh sb="0" eb="2">
      <t>セッチ</t>
    </rPh>
    <rPh sb="2" eb="4">
      <t>チク</t>
    </rPh>
    <rPh sb="5" eb="7">
      <t>ジョウキョウ</t>
    </rPh>
    <phoneticPr fontId="8"/>
  </si>
  <si>
    <t>有床の場合、病床数</t>
    <rPh sb="0" eb="2">
      <t>ユウショウ</t>
    </rPh>
    <rPh sb="3" eb="5">
      <t>バアイ</t>
    </rPh>
    <rPh sb="6" eb="9">
      <t>ビョウショウスウ</t>
    </rPh>
    <phoneticPr fontId="8"/>
  </si>
  <si>
    <t>１．整備事業計画等の概要</t>
    <rPh sb="2" eb="4">
      <t>セイビ</t>
    </rPh>
    <rPh sb="4" eb="6">
      <t>ジギョウ</t>
    </rPh>
    <rPh sb="6" eb="8">
      <t>ケイカク</t>
    </rPh>
    <rPh sb="8" eb="9">
      <t>トウ</t>
    </rPh>
    <rPh sb="10" eb="12">
      <t>ガイヨウ</t>
    </rPh>
    <phoneticPr fontId="8"/>
  </si>
  <si>
    <t>２．整備事業の概要</t>
    <rPh sb="2" eb="4">
      <t>セイビ</t>
    </rPh>
    <rPh sb="4" eb="6">
      <t>ジギョウ</t>
    </rPh>
    <rPh sb="7" eb="9">
      <t>ガイヨウ</t>
    </rPh>
    <phoneticPr fontId="8"/>
  </si>
  <si>
    <t>３．整備事業の必要性（具体的に記載）</t>
    <rPh sb="2" eb="4">
      <t>セイビ</t>
    </rPh>
    <rPh sb="4" eb="6">
      <t>ジギョウ</t>
    </rPh>
    <rPh sb="7" eb="10">
      <t>ヒツヨウセイ</t>
    </rPh>
    <rPh sb="11" eb="14">
      <t>グタイテキ</t>
    </rPh>
    <rPh sb="15" eb="17">
      <t>キサイ</t>
    </rPh>
    <phoneticPr fontId="8"/>
  </si>
  <si>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8"/>
  </si>
  <si>
    <t>「沖縄離島」</t>
    <rPh sb="1" eb="3">
      <t>オキナワ</t>
    </rPh>
    <rPh sb="3" eb="5">
      <t>リトウ</t>
    </rPh>
    <phoneticPr fontId="8"/>
  </si>
  <si>
    <t>(6) 豪雪地帯対策特別措置法 第2条第1項の指定地域</t>
    <rPh sb="4" eb="6">
      <t>ゴウセツ</t>
    </rPh>
    <rPh sb="6" eb="8">
      <t>チタイ</t>
    </rPh>
    <rPh sb="8" eb="10">
      <t>タイサク</t>
    </rPh>
    <rPh sb="10" eb="12">
      <t>トクベツ</t>
    </rPh>
    <rPh sb="12" eb="15">
      <t>ソチホウ</t>
    </rPh>
    <phoneticPr fontId="8"/>
  </si>
  <si>
    <t>(7) 豪雪地帯対策特別措置法 第2条第2項の指定地域</t>
    <rPh sb="4" eb="6">
      <t>ゴウセツ</t>
    </rPh>
    <rPh sb="6" eb="8">
      <t>チタイ</t>
    </rPh>
    <rPh sb="8" eb="10">
      <t>タイサク</t>
    </rPh>
    <rPh sb="10" eb="12">
      <t>トクベツ</t>
    </rPh>
    <rPh sb="12" eb="15">
      <t>ソチホウ</t>
    </rPh>
    <phoneticPr fontId="8"/>
  </si>
  <si>
    <t>(8) 山村振興法 第7条第1項の指定地域</t>
    <rPh sb="4" eb="6">
      <t>サンソン</t>
    </rPh>
    <rPh sb="6" eb="9">
      <t>シンコウホウ</t>
    </rPh>
    <phoneticPr fontId="8"/>
  </si>
  <si>
    <t>(9) 半島振興法 第2条第1項の指定地域</t>
    <rPh sb="4" eb="6">
      <t>ハントウ</t>
    </rPh>
    <rPh sb="6" eb="9">
      <t>シンコウホウ</t>
    </rPh>
    <phoneticPr fontId="8"/>
  </si>
  <si>
    <t>(10) 該当なし</t>
    <rPh sb="5" eb="7">
      <t>ガイトウ</t>
    </rPh>
    <phoneticPr fontId="8"/>
  </si>
  <si>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8"/>
  </si>
  <si>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8"/>
  </si>
  <si>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8"/>
  </si>
  <si>
    <t>(1)～(4)に該当する場合</t>
    <rPh sb="8" eb="10">
      <t>ガイトウ</t>
    </rPh>
    <rPh sb="12" eb="14">
      <t>バアイ</t>
    </rPh>
    <phoneticPr fontId="8"/>
  </si>
  <si>
    <t>(1)～(4)に該当しない場合</t>
    <rPh sb="8" eb="10">
      <t>ガイトウ</t>
    </rPh>
    <rPh sb="13" eb="15">
      <t>バアイ</t>
    </rPh>
    <phoneticPr fontId="8"/>
  </si>
  <si>
    <t>最最寄り医療機関の状況</t>
    <rPh sb="0" eb="1">
      <t>サイ</t>
    </rPh>
    <rPh sb="1" eb="3">
      <t>モヨ</t>
    </rPh>
    <rPh sb="4" eb="6">
      <t>イリョウ</t>
    </rPh>
    <rPh sb="6" eb="8">
      <t>キカン</t>
    </rPh>
    <rPh sb="9" eb="11">
      <t>ジョウキョウ</t>
    </rPh>
    <phoneticPr fontId="8"/>
  </si>
  <si>
    <t>診療所からの時間（分）</t>
    <rPh sb="0" eb="3">
      <t>シンリョウジョ</t>
    </rPh>
    <rPh sb="6" eb="8">
      <t>ジカン</t>
    </rPh>
    <rPh sb="9" eb="10">
      <t>フン</t>
    </rPh>
    <phoneticPr fontId="8"/>
  </si>
  <si>
    <t>【自動車】</t>
    <phoneticPr fontId="8"/>
  </si>
  <si>
    <t>【公共交通機関及び徒歩】</t>
    <phoneticPr fontId="8"/>
  </si>
  <si>
    <t>その交通機関</t>
    <rPh sb="2" eb="4">
      <t>コウツウ</t>
    </rPh>
    <rPh sb="4" eb="6">
      <t>キカン</t>
    </rPh>
    <phoneticPr fontId="8"/>
  </si>
  <si>
    <t>診療所からの距離（ｋｍ）</t>
    <rPh sb="0" eb="3">
      <t>シンリョウジョ</t>
    </rPh>
    <rPh sb="6" eb="8">
      <t>キョリ</t>
    </rPh>
    <phoneticPr fontId="8"/>
  </si>
  <si>
    <t>所在市町村</t>
    <rPh sb="0" eb="2">
      <t>ショザイ</t>
    </rPh>
    <rPh sb="2" eb="5">
      <t>シチョウソン</t>
    </rPh>
    <phoneticPr fontId="8"/>
  </si>
  <si>
    <t>病床数</t>
    <rPh sb="0" eb="3">
      <t>ビョウショウスウ</t>
    </rPh>
    <phoneticPr fontId="8"/>
  </si>
  <si>
    <t>施設名</t>
    <rPh sb="0" eb="3">
      <t>シセツメイ</t>
    </rPh>
    <phoneticPr fontId="8"/>
  </si>
  <si>
    <t>診療日数</t>
    <rPh sb="0" eb="2">
      <t>シンリョウ</t>
    </rPh>
    <rPh sb="2" eb="4">
      <t>ニッスウ</t>
    </rPh>
    <phoneticPr fontId="8"/>
  </si>
  <si>
    <t>日／週</t>
    <rPh sb="0" eb="1">
      <t>ニチ</t>
    </rPh>
    <rPh sb="2" eb="3">
      <t>シュウ</t>
    </rPh>
    <phoneticPr fontId="8"/>
  </si>
  <si>
    <t>床</t>
    <rPh sb="0" eb="1">
      <t>ユカ</t>
    </rPh>
    <phoneticPr fontId="8"/>
  </si>
  <si>
    <t>他の医療機関がない離島か</t>
    <rPh sb="0" eb="1">
      <t>タ</t>
    </rPh>
    <rPh sb="2" eb="4">
      <t>イリョウ</t>
    </rPh>
    <rPh sb="4" eb="6">
      <t>キカン</t>
    </rPh>
    <rPh sb="9" eb="11">
      <t>リトウ</t>
    </rPh>
    <phoneticPr fontId="8"/>
  </si>
  <si>
    <t>主な診療科</t>
    <rPh sb="0" eb="1">
      <t>オモ</t>
    </rPh>
    <rPh sb="2" eb="5">
      <t>シンリョウカ</t>
    </rPh>
    <phoneticPr fontId="8"/>
  </si>
  <si>
    <t>特定地域振興法の指定状況等</t>
    <rPh sb="12" eb="13">
      <t>トウ</t>
    </rPh>
    <phoneticPr fontId="8"/>
  </si>
  <si>
    <t>半径４ｋｍ区域内の人口（人）</t>
    <rPh sb="0" eb="2">
      <t>ハンケイ</t>
    </rPh>
    <rPh sb="5" eb="8">
      <t>クイキナイ</t>
    </rPh>
    <rPh sb="9" eb="11">
      <t>ジンコウ</t>
    </rPh>
    <rPh sb="12" eb="13">
      <t>ニン</t>
    </rPh>
    <phoneticPr fontId="8"/>
  </si>
  <si>
    <t>島の人口（人）</t>
    <rPh sb="0" eb="1">
      <t>シマ</t>
    </rPh>
    <rPh sb="2" eb="4">
      <t>ジンコウ</t>
    </rPh>
    <rPh sb="5" eb="6">
      <t>ニン</t>
    </rPh>
    <phoneticPr fontId="8"/>
  </si>
  <si>
    <t>新築</t>
    <rPh sb="0" eb="2">
      <t>シンチク</t>
    </rPh>
    <phoneticPr fontId="8"/>
  </si>
  <si>
    <t>移転新築</t>
    <rPh sb="0" eb="2">
      <t>イテン</t>
    </rPh>
    <rPh sb="2" eb="4">
      <t>シンチク</t>
    </rPh>
    <phoneticPr fontId="8"/>
  </si>
  <si>
    <t>改築</t>
    <rPh sb="0" eb="2">
      <t>カイチク</t>
    </rPh>
    <phoneticPr fontId="8"/>
  </si>
  <si>
    <t>増築</t>
    <rPh sb="0" eb="2">
      <t>ゾウチク</t>
    </rPh>
    <phoneticPr fontId="8"/>
  </si>
  <si>
    <t>改修</t>
    <rPh sb="0" eb="2">
      <t>カイシュウ</t>
    </rPh>
    <phoneticPr fontId="8"/>
  </si>
  <si>
    <t>（２）過疎地域等特定診療所</t>
    <rPh sb="3" eb="5">
      <t>カソ</t>
    </rPh>
    <rPh sb="5" eb="7">
      <t>チイキ</t>
    </rPh>
    <rPh sb="7" eb="8">
      <t>トウ</t>
    </rPh>
    <rPh sb="8" eb="10">
      <t>トクテイ</t>
    </rPh>
    <rPh sb="10" eb="13">
      <t>シンリョウジョ</t>
    </rPh>
    <phoneticPr fontId="8"/>
  </si>
  <si>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8"/>
  </si>
  <si>
    <t>特定地域振興法の指定状況</t>
    <phoneticPr fontId="8"/>
  </si>
  <si>
    <t>当該市町村の財政力指数</t>
    <rPh sb="0" eb="2">
      <t>トウガイ</t>
    </rPh>
    <rPh sb="2" eb="5">
      <t>シチョウソン</t>
    </rPh>
    <rPh sb="6" eb="9">
      <t>ザイセイリョク</t>
    </rPh>
    <rPh sb="9" eb="11">
      <t>シスウ</t>
    </rPh>
    <phoneticPr fontId="8"/>
  </si>
  <si>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8"/>
  </si>
  <si>
    <t>様式３－２</t>
    <rPh sb="0" eb="2">
      <t>ヨウシキ</t>
    </rPh>
    <phoneticPr fontId="8"/>
  </si>
  <si>
    <t>事業の種類</t>
    <rPh sb="0" eb="2">
      <t>ジギョウ</t>
    </rPh>
    <rPh sb="3" eb="5">
      <t>シュルイ</t>
    </rPh>
    <phoneticPr fontId="8"/>
  </si>
  <si>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8"/>
  </si>
  <si>
    <t>診療所部門の面積</t>
    <rPh sb="0" eb="3">
      <t>シンリョウジョ</t>
    </rPh>
    <rPh sb="3" eb="5">
      <t>ブモン</t>
    </rPh>
    <rPh sb="6" eb="8">
      <t>メンセキ</t>
    </rPh>
    <phoneticPr fontId="8"/>
  </si>
  <si>
    <t>住宅部門の面積</t>
    <rPh sb="0" eb="2">
      <t>ジュウタク</t>
    </rPh>
    <rPh sb="2" eb="4">
      <t>ブモン</t>
    </rPh>
    <rPh sb="5" eb="7">
      <t>メンセキ</t>
    </rPh>
    <phoneticPr fontId="8"/>
  </si>
  <si>
    <t>（３）へき地保健指導所</t>
    <rPh sb="5" eb="6">
      <t>チ</t>
    </rPh>
    <rPh sb="6" eb="8">
      <t>ホケン</t>
    </rPh>
    <rPh sb="8" eb="11">
      <t>シドウショ</t>
    </rPh>
    <phoneticPr fontId="8"/>
  </si>
  <si>
    <t>管轄保健所名</t>
    <rPh sb="0" eb="2">
      <t>カンカツ</t>
    </rPh>
    <rPh sb="2" eb="5">
      <t>ホケンジョ</t>
    </rPh>
    <rPh sb="5" eb="6">
      <t>メイ</t>
    </rPh>
    <phoneticPr fontId="8"/>
  </si>
  <si>
    <t>指導所名</t>
    <rPh sb="0" eb="3">
      <t>シドウショ</t>
    </rPh>
    <rPh sb="3" eb="4">
      <t>メイ</t>
    </rPh>
    <phoneticPr fontId="8"/>
  </si>
  <si>
    <t>指導部門の面積</t>
    <rPh sb="0" eb="2">
      <t>シドウ</t>
    </rPh>
    <rPh sb="2" eb="4">
      <t>ブモン</t>
    </rPh>
    <rPh sb="5" eb="7">
      <t>メンセキ</t>
    </rPh>
    <phoneticPr fontId="8"/>
  </si>
  <si>
    <t>保健師住宅</t>
    <rPh sb="0" eb="3">
      <t>ホケンシ</t>
    </rPh>
    <rPh sb="3" eb="5">
      <t>ジュウタク</t>
    </rPh>
    <phoneticPr fontId="8"/>
  </si>
  <si>
    <t>問診室</t>
    <rPh sb="0" eb="2">
      <t>モンシン</t>
    </rPh>
    <rPh sb="2" eb="3">
      <t>シツ</t>
    </rPh>
    <phoneticPr fontId="8"/>
  </si>
  <si>
    <t>事務室</t>
    <rPh sb="0" eb="3">
      <t>ジムシツ</t>
    </rPh>
    <phoneticPr fontId="8"/>
  </si>
  <si>
    <t>面談指導室</t>
    <rPh sb="0" eb="2">
      <t>メンダン</t>
    </rPh>
    <rPh sb="2" eb="5">
      <t>シドウシツ</t>
    </rPh>
    <phoneticPr fontId="8"/>
  </si>
  <si>
    <t>図書室</t>
    <rPh sb="0" eb="3">
      <t>トショシツ</t>
    </rPh>
    <phoneticPr fontId="8"/>
  </si>
  <si>
    <t>集団指導室</t>
    <rPh sb="0" eb="2">
      <t>シュウダン</t>
    </rPh>
    <rPh sb="2" eb="5">
      <t>シドウシツ</t>
    </rPh>
    <phoneticPr fontId="8"/>
  </si>
  <si>
    <t>計測室・検査室</t>
    <rPh sb="0" eb="2">
      <t>ケイソク</t>
    </rPh>
    <rPh sb="2" eb="3">
      <t>シツ</t>
    </rPh>
    <rPh sb="4" eb="7">
      <t>ケンサシツ</t>
    </rPh>
    <phoneticPr fontId="8"/>
  </si>
  <si>
    <t>指導所からの距離（ｋｍ）</t>
    <rPh sb="0" eb="2">
      <t>シドウ</t>
    </rPh>
    <rPh sb="2" eb="3">
      <t>トコロ</t>
    </rPh>
    <rPh sb="6" eb="8">
      <t>キョリ</t>
    </rPh>
    <phoneticPr fontId="8"/>
  </si>
  <si>
    <t>指導所からの時間（分）</t>
    <rPh sb="0" eb="3">
      <t>シドウショ</t>
    </rPh>
    <rPh sb="6" eb="8">
      <t>ジカン</t>
    </rPh>
    <rPh sb="9" eb="10">
      <t>フン</t>
    </rPh>
    <phoneticPr fontId="8"/>
  </si>
  <si>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8"/>
  </si>
  <si>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8"/>
  </si>
  <si>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8"/>
  </si>
  <si>
    <t>様式３－３</t>
    <rPh sb="0" eb="2">
      <t>ヨウシキ</t>
    </rPh>
    <phoneticPr fontId="8"/>
  </si>
  <si>
    <t>様式３－４</t>
    <rPh sb="0" eb="2">
      <t>ヨウシキ</t>
    </rPh>
    <phoneticPr fontId="8"/>
  </si>
  <si>
    <t>（４）研修医のための研修施設整備事業</t>
    <rPh sb="3" eb="6">
      <t>ケンシュウイ</t>
    </rPh>
    <rPh sb="10" eb="12">
      <t>ケンシュウ</t>
    </rPh>
    <rPh sb="12" eb="14">
      <t>シセツ</t>
    </rPh>
    <rPh sb="14" eb="16">
      <t>セイビ</t>
    </rPh>
    <rPh sb="16" eb="18">
      <t>ジギョウ</t>
    </rPh>
    <phoneticPr fontId="8"/>
  </si>
  <si>
    <t>許可病床数</t>
    <rPh sb="0" eb="2">
      <t>キョカ</t>
    </rPh>
    <rPh sb="2" eb="5">
      <t>ビョウショウスウ</t>
    </rPh>
    <phoneticPr fontId="8"/>
  </si>
  <si>
    <t>既設研修棟</t>
    <rPh sb="0" eb="2">
      <t>キセツ</t>
    </rPh>
    <rPh sb="2" eb="4">
      <t>ケンシュウ</t>
    </rPh>
    <rPh sb="4" eb="5">
      <t>トウ</t>
    </rPh>
    <phoneticPr fontId="8"/>
  </si>
  <si>
    <t>今回補助対象研修棟</t>
    <rPh sb="0" eb="2">
      <t>コンカイ</t>
    </rPh>
    <rPh sb="2" eb="4">
      <t>ホジョ</t>
    </rPh>
    <rPh sb="4" eb="6">
      <t>タイショウ</t>
    </rPh>
    <rPh sb="6" eb="8">
      <t>ケンシュウ</t>
    </rPh>
    <rPh sb="8" eb="9">
      <t>トウ</t>
    </rPh>
    <phoneticPr fontId="8"/>
  </si>
  <si>
    <t>講義室</t>
    <rPh sb="0" eb="3">
      <t>コウギシツ</t>
    </rPh>
    <phoneticPr fontId="8"/>
  </si>
  <si>
    <t>討議室</t>
    <rPh sb="0" eb="2">
      <t>トウギ</t>
    </rPh>
    <rPh sb="2" eb="3">
      <t>シツ</t>
    </rPh>
    <phoneticPr fontId="8"/>
  </si>
  <si>
    <t>コピーサービス室</t>
    <rPh sb="7" eb="8">
      <t>シツ</t>
    </rPh>
    <phoneticPr fontId="8"/>
  </si>
  <si>
    <t>仮眠室</t>
    <rPh sb="0" eb="3">
      <t>カミンシツ</t>
    </rPh>
    <phoneticPr fontId="8"/>
  </si>
  <si>
    <t>管理部門</t>
    <rPh sb="0" eb="2">
      <t>カンリ</t>
    </rPh>
    <rPh sb="2" eb="4">
      <t>ブモン</t>
    </rPh>
    <phoneticPr fontId="8"/>
  </si>
  <si>
    <t>視聴覚室</t>
    <rPh sb="0" eb="3">
      <t>シチョウカク</t>
    </rPh>
    <rPh sb="3" eb="4">
      <t>シツ</t>
    </rPh>
    <phoneticPr fontId="8"/>
  </si>
  <si>
    <t>管理室</t>
    <rPh sb="0" eb="3">
      <t>カンリシツ</t>
    </rPh>
    <phoneticPr fontId="8"/>
  </si>
  <si>
    <t>更衣室</t>
    <rPh sb="0" eb="3">
      <t>コウイシツ</t>
    </rPh>
    <phoneticPr fontId="8"/>
  </si>
  <si>
    <t>廊下</t>
    <rPh sb="0" eb="2">
      <t>ロウカ</t>
    </rPh>
    <phoneticPr fontId="8"/>
  </si>
  <si>
    <t>便所</t>
    <rPh sb="0" eb="2">
      <t>ベンジョ</t>
    </rPh>
    <phoneticPr fontId="8"/>
  </si>
  <si>
    <t>倉庫</t>
    <rPh sb="0" eb="2">
      <t>ソウコ</t>
    </rPh>
    <phoneticPr fontId="8"/>
  </si>
  <si>
    <t>「その他」に計上した部門を記載</t>
    <rPh sb="3" eb="4">
      <t>タ</t>
    </rPh>
    <rPh sb="6" eb="8">
      <t>ケイジョウ</t>
    </rPh>
    <rPh sb="10" eb="12">
      <t>ブモン</t>
    </rPh>
    <rPh sb="13" eb="15">
      <t>キサイ</t>
    </rPh>
    <phoneticPr fontId="8"/>
  </si>
  <si>
    <t>３．臨床研修医数</t>
    <rPh sb="2" eb="4">
      <t>リンショウ</t>
    </rPh>
    <rPh sb="4" eb="7">
      <t>ケンシュウイ</t>
    </rPh>
    <rPh sb="7" eb="8">
      <t>カズ</t>
    </rPh>
    <phoneticPr fontId="8"/>
  </si>
  <si>
    <t>研修プログラム名</t>
    <rPh sb="0" eb="2">
      <t>ケンシュウ</t>
    </rPh>
    <rPh sb="7" eb="8">
      <t>メイ</t>
    </rPh>
    <phoneticPr fontId="8"/>
  </si>
  <si>
    <t>1年生</t>
    <rPh sb="1" eb="3">
      <t>ネンセイ</t>
    </rPh>
    <phoneticPr fontId="8"/>
  </si>
  <si>
    <t>2年生</t>
    <rPh sb="1" eb="3">
      <t>ネンセイ</t>
    </rPh>
    <phoneticPr fontId="8"/>
  </si>
  <si>
    <t>４．整備事業の必要性（具体的に記載）</t>
    <rPh sb="2" eb="4">
      <t>セイビ</t>
    </rPh>
    <rPh sb="4" eb="6">
      <t>ジギョウ</t>
    </rPh>
    <rPh sb="7" eb="10">
      <t>ヒツヨウセイ</t>
    </rPh>
    <rPh sb="11" eb="14">
      <t>グタイテキ</t>
    </rPh>
    <rPh sb="15" eb="17">
      <t>キサイ</t>
    </rPh>
    <phoneticPr fontId="8"/>
  </si>
  <si>
    <t>年度のべ人数（人）</t>
    <rPh sb="0" eb="2">
      <t>ネンド</t>
    </rPh>
    <rPh sb="4" eb="5">
      <t>ニン</t>
    </rPh>
    <rPh sb="5" eb="6">
      <t>スウ</t>
    </rPh>
    <rPh sb="7" eb="8">
      <t>ニン</t>
    </rPh>
    <phoneticPr fontId="8"/>
  </si>
  <si>
    <t>１月あたり
平均</t>
    <phoneticPr fontId="8"/>
  </si>
  <si>
    <t>基準面積算出に用いる研修医数・・・</t>
    <phoneticPr fontId="8"/>
  </si>
  <si>
    <t>様式３－５</t>
    <rPh sb="0" eb="2">
      <t>ヨウシキ</t>
    </rPh>
    <phoneticPr fontId="8"/>
  </si>
  <si>
    <t>（５）臨床研修病院施設整備事業</t>
    <rPh sb="3" eb="5">
      <t>リンショウ</t>
    </rPh>
    <rPh sb="5" eb="7">
      <t>ケンシュウ</t>
    </rPh>
    <rPh sb="7" eb="9">
      <t>ビョウイン</t>
    </rPh>
    <rPh sb="9" eb="11">
      <t>シセツ</t>
    </rPh>
    <rPh sb="11" eb="13">
      <t>セイビ</t>
    </rPh>
    <rPh sb="13" eb="15">
      <t>ジギョウ</t>
    </rPh>
    <phoneticPr fontId="8"/>
  </si>
  <si>
    <t>外来診療棟</t>
    <rPh sb="0" eb="2">
      <t>ガイライ</t>
    </rPh>
    <rPh sb="2" eb="5">
      <t>シンリョウトウ</t>
    </rPh>
    <phoneticPr fontId="8"/>
  </si>
  <si>
    <t>今回補助対象 外来診療棟</t>
    <rPh sb="0" eb="2">
      <t>コンカイ</t>
    </rPh>
    <rPh sb="2" eb="4">
      <t>ホジョ</t>
    </rPh>
    <rPh sb="4" eb="6">
      <t>タイショウ</t>
    </rPh>
    <rPh sb="7" eb="9">
      <t>ガイライ</t>
    </rPh>
    <rPh sb="9" eb="12">
      <t>シンリョウトウ</t>
    </rPh>
    <phoneticPr fontId="8"/>
  </si>
  <si>
    <t>内科</t>
    <rPh sb="0" eb="2">
      <t>ナイカ</t>
    </rPh>
    <phoneticPr fontId="8"/>
  </si>
  <si>
    <t>精神科</t>
    <rPh sb="0" eb="3">
      <t>セイシンカ</t>
    </rPh>
    <phoneticPr fontId="8"/>
  </si>
  <si>
    <t>小児科</t>
    <rPh sb="0" eb="3">
      <t>ショウニカ</t>
    </rPh>
    <phoneticPr fontId="8"/>
  </si>
  <si>
    <t>外科</t>
    <rPh sb="0" eb="2">
      <t>ゲカ</t>
    </rPh>
    <phoneticPr fontId="8"/>
  </si>
  <si>
    <t>整形外科</t>
    <rPh sb="0" eb="2">
      <t>セイケイ</t>
    </rPh>
    <rPh sb="2" eb="4">
      <t>ゲカ</t>
    </rPh>
    <phoneticPr fontId="8"/>
  </si>
  <si>
    <t>皮膚科</t>
    <rPh sb="0" eb="3">
      <t>ヒフカ</t>
    </rPh>
    <phoneticPr fontId="8"/>
  </si>
  <si>
    <t>泌尿器科</t>
    <rPh sb="0" eb="4">
      <t>ヒニョウキカ</t>
    </rPh>
    <phoneticPr fontId="8"/>
  </si>
  <si>
    <t>産婦人科</t>
    <rPh sb="0" eb="4">
      <t>サンフジンカ</t>
    </rPh>
    <phoneticPr fontId="8"/>
  </si>
  <si>
    <t>眼科</t>
    <rPh sb="0" eb="2">
      <t>ガンカ</t>
    </rPh>
    <phoneticPr fontId="8"/>
  </si>
  <si>
    <t>耳鼻咽喉科</t>
    <rPh sb="0" eb="2">
      <t>ジビ</t>
    </rPh>
    <rPh sb="2" eb="5">
      <t>インコウカ</t>
    </rPh>
    <phoneticPr fontId="8"/>
  </si>
  <si>
    <t>放射線科</t>
    <rPh sb="0" eb="3">
      <t>ホウシャセン</t>
    </rPh>
    <rPh sb="3" eb="4">
      <t>カ</t>
    </rPh>
    <phoneticPr fontId="8"/>
  </si>
  <si>
    <t>救急診療部門</t>
    <rPh sb="0" eb="2">
      <t>キュウキュウ</t>
    </rPh>
    <rPh sb="2" eb="4">
      <t>シンリョウ</t>
    </rPh>
    <rPh sb="4" eb="6">
      <t>ブモン</t>
    </rPh>
    <phoneticPr fontId="8"/>
  </si>
  <si>
    <t>総合診療部門</t>
    <rPh sb="0" eb="2">
      <t>ソウゴウ</t>
    </rPh>
    <rPh sb="2" eb="4">
      <t>シンリョウ</t>
    </rPh>
    <rPh sb="4" eb="6">
      <t>ブモン</t>
    </rPh>
    <phoneticPr fontId="8"/>
  </si>
  <si>
    <t>在宅医療部門</t>
    <rPh sb="0" eb="2">
      <t>ザイタク</t>
    </rPh>
    <rPh sb="2" eb="4">
      <t>イリョウ</t>
    </rPh>
    <rPh sb="4" eb="6">
      <t>ブモン</t>
    </rPh>
    <phoneticPr fontId="8"/>
  </si>
  <si>
    <t>病歴管理室</t>
    <rPh sb="0" eb="2">
      <t>ビョウレキ</t>
    </rPh>
    <rPh sb="2" eb="5">
      <t>カンリシツ</t>
    </rPh>
    <phoneticPr fontId="8"/>
  </si>
  <si>
    <t>診察室・
処置室</t>
    <rPh sb="0" eb="3">
      <t>シンサツシツ</t>
    </rPh>
    <rPh sb="5" eb="7">
      <t>ショチ</t>
    </rPh>
    <rPh sb="7" eb="8">
      <t>シツ</t>
    </rPh>
    <phoneticPr fontId="8"/>
  </si>
  <si>
    <t>総合外来
診察室</t>
    <rPh sb="0" eb="2">
      <t>ソウゴウ</t>
    </rPh>
    <rPh sb="2" eb="4">
      <t>ガイライ</t>
    </rPh>
    <rPh sb="5" eb="8">
      <t>シンサツシツ</t>
    </rPh>
    <phoneticPr fontId="8"/>
  </si>
  <si>
    <t>在宅医療
指導管理室</t>
    <rPh sb="0" eb="2">
      <t>ザイタク</t>
    </rPh>
    <rPh sb="2" eb="4">
      <t>イリョウ</t>
    </rPh>
    <rPh sb="5" eb="7">
      <t>シドウ</t>
    </rPh>
    <rPh sb="7" eb="10">
      <t>カンリシツ</t>
    </rPh>
    <phoneticPr fontId="8"/>
  </si>
  <si>
    <t>３．臨床研修の実施状況</t>
    <rPh sb="2" eb="4">
      <t>リンショウ</t>
    </rPh>
    <rPh sb="4" eb="6">
      <t>ケンシュウ</t>
    </rPh>
    <rPh sb="7" eb="9">
      <t>ジッシ</t>
    </rPh>
    <rPh sb="9" eb="11">
      <t>ジョウキョウ</t>
    </rPh>
    <phoneticPr fontId="8"/>
  </si>
  <si>
    <t>診療部門／診療科</t>
    <rPh sb="0" eb="2">
      <t>シンリョウ</t>
    </rPh>
    <rPh sb="2" eb="4">
      <t>ブモン</t>
    </rPh>
    <rPh sb="5" eb="8">
      <t>シンリョウカ</t>
    </rPh>
    <phoneticPr fontId="8"/>
  </si>
  <si>
    <t>　内科</t>
    <rPh sb="1" eb="3">
      <t>ナイカ</t>
    </rPh>
    <phoneticPr fontId="8"/>
  </si>
  <si>
    <t>　診療部門</t>
    <rPh sb="1" eb="3">
      <t>シンリョウ</t>
    </rPh>
    <rPh sb="3" eb="5">
      <t>ブモン</t>
    </rPh>
    <phoneticPr fontId="8"/>
  </si>
  <si>
    <t>　救急診療部門</t>
    <rPh sb="1" eb="3">
      <t>キュウキュウ</t>
    </rPh>
    <rPh sb="3" eb="5">
      <t>シンリョウ</t>
    </rPh>
    <rPh sb="5" eb="7">
      <t>ブモン</t>
    </rPh>
    <phoneticPr fontId="8"/>
  </si>
  <si>
    <t>　総合診療部門</t>
    <rPh sb="1" eb="3">
      <t>ソウゴウ</t>
    </rPh>
    <rPh sb="3" eb="5">
      <t>シンリョウ</t>
    </rPh>
    <rPh sb="5" eb="7">
      <t>ブモン</t>
    </rPh>
    <phoneticPr fontId="8"/>
  </si>
  <si>
    <t>　在宅医療部門</t>
    <rPh sb="1" eb="3">
      <t>ザイタク</t>
    </rPh>
    <rPh sb="3" eb="5">
      <t>イリョウ</t>
    </rPh>
    <rPh sb="5" eb="7">
      <t>ブモン</t>
    </rPh>
    <phoneticPr fontId="8"/>
  </si>
  <si>
    <t>様式３－６</t>
    <rPh sb="0" eb="2">
      <t>ヨウシキ</t>
    </rPh>
    <phoneticPr fontId="8"/>
  </si>
  <si>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8"/>
  </si>
  <si>
    <t>医師住宅
（今回整備○戸）</t>
    <rPh sb="0" eb="2">
      <t>イシ</t>
    </rPh>
    <rPh sb="2" eb="4">
      <t>ジュウタク</t>
    </rPh>
    <rPh sb="6" eb="8">
      <t>コンカイ</t>
    </rPh>
    <rPh sb="8" eb="10">
      <t>セイビ</t>
    </rPh>
    <rPh sb="11" eb="12">
      <t>コ</t>
    </rPh>
    <phoneticPr fontId="8"/>
  </si>
  <si>
    <t>検査部門</t>
    <rPh sb="0" eb="2">
      <t>ケンサ</t>
    </rPh>
    <rPh sb="2" eb="4">
      <t>ブモン</t>
    </rPh>
    <phoneticPr fontId="8"/>
  </si>
  <si>
    <t>放射線部門</t>
    <rPh sb="0" eb="3">
      <t>ホウシャセン</t>
    </rPh>
    <rPh sb="3" eb="5">
      <t>ブモン</t>
    </rPh>
    <phoneticPr fontId="8"/>
  </si>
  <si>
    <t>手術部門</t>
    <rPh sb="0" eb="2">
      <t>シュジュツ</t>
    </rPh>
    <rPh sb="2" eb="4">
      <t>ブモン</t>
    </rPh>
    <phoneticPr fontId="8"/>
  </si>
  <si>
    <t>病室</t>
    <rPh sb="0" eb="2">
      <t>ビョウシツ</t>
    </rPh>
    <phoneticPr fontId="8"/>
  </si>
  <si>
    <t>記録室</t>
    <rPh sb="0" eb="3">
      <t>キロクシツ</t>
    </rPh>
    <phoneticPr fontId="8"/>
  </si>
  <si>
    <t>患者食堂</t>
    <rPh sb="0" eb="2">
      <t>カンジャ</t>
    </rPh>
    <rPh sb="2" eb="4">
      <t>ショクドウ</t>
    </rPh>
    <phoneticPr fontId="8"/>
  </si>
  <si>
    <t>４．実施要綱への適合状況等</t>
    <rPh sb="2" eb="4">
      <t>ジッシ</t>
    </rPh>
    <rPh sb="4" eb="6">
      <t>ヨウコウ</t>
    </rPh>
    <rPh sb="8" eb="10">
      <t>テキゴウ</t>
    </rPh>
    <rPh sb="10" eb="12">
      <t>ジョウキョウ</t>
    </rPh>
    <rPh sb="12" eb="13">
      <t>トウ</t>
    </rPh>
    <phoneticPr fontId="8"/>
  </si>
  <si>
    <t>へき地医療拠点病院としての医療活動</t>
    <rPh sb="2" eb="3">
      <t>チ</t>
    </rPh>
    <rPh sb="3" eb="5">
      <t>イリョウ</t>
    </rPh>
    <rPh sb="5" eb="7">
      <t>キョテン</t>
    </rPh>
    <rPh sb="7" eb="9">
      <t>ビョウイン</t>
    </rPh>
    <rPh sb="13" eb="15">
      <t>イリョウ</t>
    </rPh>
    <rPh sb="15" eb="17">
      <t>カツドウ</t>
    </rPh>
    <phoneticPr fontId="8"/>
  </si>
  <si>
    <t>（１）へき地医療拠点病院指定年度</t>
    <rPh sb="5" eb="6">
      <t>チ</t>
    </rPh>
    <rPh sb="6" eb="8">
      <t>イリョウ</t>
    </rPh>
    <rPh sb="8" eb="10">
      <t>キョテン</t>
    </rPh>
    <rPh sb="10" eb="12">
      <t>ビョウイン</t>
    </rPh>
    <rPh sb="12" eb="14">
      <t>シテイ</t>
    </rPh>
    <rPh sb="14" eb="16">
      <t>ネンド</t>
    </rPh>
    <phoneticPr fontId="8"/>
  </si>
  <si>
    <t>（２）へき地医療活動開始予定時期</t>
    <rPh sb="5" eb="6">
      <t>チ</t>
    </rPh>
    <rPh sb="6" eb="8">
      <t>イリョウ</t>
    </rPh>
    <rPh sb="8" eb="10">
      <t>カツドウ</t>
    </rPh>
    <rPh sb="10" eb="12">
      <t>カイシ</t>
    </rPh>
    <rPh sb="12" eb="14">
      <t>ヨテイ</t>
    </rPh>
    <rPh sb="14" eb="16">
      <t>ジキ</t>
    </rPh>
    <phoneticPr fontId="8"/>
  </si>
  <si>
    <t>（３）へき地医療活動内容</t>
    <rPh sb="5" eb="6">
      <t>チ</t>
    </rPh>
    <rPh sb="6" eb="8">
      <t>イリョウ</t>
    </rPh>
    <rPh sb="8" eb="10">
      <t>カツドウ</t>
    </rPh>
    <rPh sb="10" eb="12">
      <t>ナイヨウ</t>
    </rPh>
    <phoneticPr fontId="8"/>
  </si>
  <si>
    <t>遠隔医療の実施</t>
    <rPh sb="0" eb="2">
      <t>エンカク</t>
    </rPh>
    <rPh sb="2" eb="4">
      <t>イリョウ</t>
    </rPh>
    <rPh sb="5" eb="7">
      <t>ジッシ</t>
    </rPh>
    <phoneticPr fontId="8"/>
  </si>
  <si>
    <t>無医地区等</t>
    <rPh sb="0" eb="4">
      <t>ムイチク</t>
    </rPh>
    <rPh sb="4" eb="5">
      <t>トウ</t>
    </rPh>
    <phoneticPr fontId="8"/>
  </si>
  <si>
    <t>か所</t>
    <rPh sb="1" eb="2">
      <t>ショ</t>
    </rPh>
    <phoneticPr fontId="8"/>
  </si>
  <si>
    <t>巡回診療（年度）</t>
    <rPh sb="0" eb="2">
      <t>ジュンカイ</t>
    </rPh>
    <rPh sb="2" eb="4">
      <t>シンリョウ</t>
    </rPh>
    <rPh sb="5" eb="7">
      <t>ネンド</t>
    </rPh>
    <phoneticPr fontId="8"/>
  </si>
  <si>
    <t>医師派遣（年度）</t>
    <rPh sb="0" eb="2">
      <t>イシ</t>
    </rPh>
    <rPh sb="2" eb="4">
      <t>ハケン</t>
    </rPh>
    <rPh sb="5" eb="7">
      <t>ネンド</t>
    </rPh>
    <phoneticPr fontId="8"/>
  </si>
  <si>
    <t>日（　年度実績）</t>
    <rPh sb="0" eb="1">
      <t>ニチ</t>
    </rPh>
    <rPh sb="3" eb="4">
      <t>ネン</t>
    </rPh>
    <rPh sb="4" eb="5">
      <t>ド</t>
    </rPh>
    <rPh sb="5" eb="7">
      <t>ジッセキ</t>
    </rPh>
    <phoneticPr fontId="8"/>
  </si>
  <si>
    <t>診療所</t>
    <rPh sb="0" eb="3">
      <t>シンリョウジョ</t>
    </rPh>
    <phoneticPr fontId="8"/>
  </si>
  <si>
    <t>年度</t>
    <rPh sb="0" eb="2">
      <t>ネンド</t>
    </rPh>
    <phoneticPr fontId="8"/>
  </si>
  <si>
    <t>　年　　月</t>
    <rPh sb="1" eb="2">
      <t>ネン</t>
    </rPh>
    <rPh sb="4" eb="5">
      <t>ツキ</t>
    </rPh>
    <phoneticPr fontId="8"/>
  </si>
  <si>
    <t>様式３－７</t>
    <rPh sb="0" eb="2">
      <t>ヨウシキ</t>
    </rPh>
    <phoneticPr fontId="8"/>
  </si>
  <si>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8"/>
  </si>
  <si>
    <t>３．宿舎利用状況</t>
    <rPh sb="2" eb="4">
      <t>シュクシャ</t>
    </rPh>
    <rPh sb="4" eb="6">
      <t>リヨウ</t>
    </rPh>
    <rPh sb="6" eb="8">
      <t>ジョウキョウ</t>
    </rPh>
    <phoneticPr fontId="8"/>
  </si>
  <si>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8"/>
  </si>
  <si>
    <t>様式３－８</t>
    <rPh sb="0" eb="2">
      <t>ヨウシキ</t>
    </rPh>
    <phoneticPr fontId="8"/>
  </si>
  <si>
    <t>宿泊施設名</t>
    <rPh sb="0" eb="2">
      <t>シュクハク</t>
    </rPh>
    <rPh sb="2" eb="4">
      <t>シセツ</t>
    </rPh>
    <rPh sb="4" eb="5">
      <t>メイ</t>
    </rPh>
    <phoneticPr fontId="8"/>
  </si>
  <si>
    <t>設置主体</t>
    <rPh sb="0" eb="2">
      <t>セッチ</t>
    </rPh>
    <rPh sb="2" eb="4">
      <t>シュタイ</t>
    </rPh>
    <phoneticPr fontId="8"/>
  </si>
  <si>
    <t>宿泊を要する医療機関名</t>
    <rPh sb="0" eb="2">
      <t>シュクハク</t>
    </rPh>
    <rPh sb="3" eb="4">
      <t>ヨウ</t>
    </rPh>
    <rPh sb="6" eb="8">
      <t>イリョウ</t>
    </rPh>
    <rPh sb="8" eb="10">
      <t>キカン</t>
    </rPh>
    <rPh sb="10" eb="11">
      <t>メイ</t>
    </rPh>
    <phoneticPr fontId="8"/>
  </si>
  <si>
    <t>開設者</t>
    <rPh sb="0" eb="3">
      <t>カイセツシャ</t>
    </rPh>
    <phoneticPr fontId="8"/>
  </si>
  <si>
    <t>設置主体</t>
    <rPh sb="0" eb="2">
      <t>セッチ</t>
    </rPh>
    <rPh sb="2" eb="4">
      <t>シュタイ</t>
    </rPh>
    <phoneticPr fontId="8"/>
  </si>
  <si>
    <t>01 独立行政法人</t>
    <rPh sb="3" eb="5">
      <t>ドクリツ</t>
    </rPh>
    <rPh sb="5" eb="7">
      <t>ギョウセイ</t>
    </rPh>
    <rPh sb="7" eb="9">
      <t>ホウジン</t>
    </rPh>
    <phoneticPr fontId="8"/>
  </si>
  <si>
    <t>02 国立大学法人</t>
    <rPh sb="3" eb="5">
      <t>コクリツ</t>
    </rPh>
    <rPh sb="5" eb="7">
      <t>ダイガク</t>
    </rPh>
    <rPh sb="7" eb="9">
      <t>ホウジン</t>
    </rPh>
    <phoneticPr fontId="8"/>
  </si>
  <si>
    <t>03 国立研究開発法人</t>
    <rPh sb="3" eb="5">
      <t>コクリツ</t>
    </rPh>
    <rPh sb="5" eb="7">
      <t>ケンキュウ</t>
    </rPh>
    <rPh sb="7" eb="9">
      <t>カイハツ</t>
    </rPh>
    <rPh sb="9" eb="11">
      <t>ホウジン</t>
    </rPh>
    <phoneticPr fontId="8"/>
  </si>
  <si>
    <t>04 都道府県</t>
    <rPh sb="3" eb="7">
      <t>トドウフケン</t>
    </rPh>
    <phoneticPr fontId="8"/>
  </si>
  <si>
    <t>05 市町村</t>
    <rPh sb="3" eb="6">
      <t>シチョウソン</t>
    </rPh>
    <phoneticPr fontId="8"/>
  </si>
  <si>
    <t>06 地方独立行政法人</t>
    <rPh sb="3" eb="5">
      <t>チホウ</t>
    </rPh>
    <rPh sb="5" eb="7">
      <t>ドクリツ</t>
    </rPh>
    <rPh sb="7" eb="9">
      <t>ギョウセイ</t>
    </rPh>
    <rPh sb="9" eb="11">
      <t>ホウジン</t>
    </rPh>
    <phoneticPr fontId="8"/>
  </si>
  <si>
    <t>07 日本赤十字社</t>
    <rPh sb="3" eb="5">
      <t>ニホン</t>
    </rPh>
    <rPh sb="5" eb="9">
      <t>セキジュウジシャ</t>
    </rPh>
    <phoneticPr fontId="8"/>
  </si>
  <si>
    <t>08 済生会</t>
    <rPh sb="3" eb="6">
      <t>サイセイカイ</t>
    </rPh>
    <phoneticPr fontId="8"/>
  </si>
  <si>
    <t>09 北海道社会事業協会</t>
    <rPh sb="3" eb="6">
      <t>ホッカイドウ</t>
    </rPh>
    <rPh sb="6" eb="8">
      <t>シャカイ</t>
    </rPh>
    <rPh sb="8" eb="10">
      <t>ジギョウ</t>
    </rPh>
    <rPh sb="10" eb="12">
      <t>キョウカイ</t>
    </rPh>
    <phoneticPr fontId="8"/>
  </si>
  <si>
    <t>10 厚生連</t>
    <rPh sb="3" eb="6">
      <t>コウセイレン</t>
    </rPh>
    <phoneticPr fontId="8"/>
  </si>
  <si>
    <t>11 国民健康保険団体連合会</t>
    <rPh sb="3" eb="5">
      <t>コクミン</t>
    </rPh>
    <rPh sb="5" eb="7">
      <t>ケンコウ</t>
    </rPh>
    <rPh sb="7" eb="9">
      <t>ホケン</t>
    </rPh>
    <rPh sb="9" eb="11">
      <t>ダンタイ</t>
    </rPh>
    <rPh sb="11" eb="14">
      <t>レンゴウカイ</t>
    </rPh>
    <phoneticPr fontId="8"/>
  </si>
  <si>
    <t>12 健康保険組合及びその連合会</t>
    <rPh sb="3" eb="5">
      <t>ケンコウ</t>
    </rPh>
    <rPh sb="5" eb="7">
      <t>ホケン</t>
    </rPh>
    <rPh sb="7" eb="9">
      <t>クミアイ</t>
    </rPh>
    <rPh sb="9" eb="10">
      <t>オヨ</t>
    </rPh>
    <rPh sb="13" eb="16">
      <t>レンゴウカイ</t>
    </rPh>
    <phoneticPr fontId="8"/>
  </si>
  <si>
    <t>13 共済組合及びその連合会</t>
    <rPh sb="3" eb="5">
      <t>キョウサイ</t>
    </rPh>
    <rPh sb="5" eb="7">
      <t>クミアイ</t>
    </rPh>
    <rPh sb="7" eb="8">
      <t>オヨ</t>
    </rPh>
    <rPh sb="11" eb="14">
      <t>レンゴウカイ</t>
    </rPh>
    <phoneticPr fontId="8"/>
  </si>
  <si>
    <t>14 国民健康保険組合</t>
    <rPh sb="3" eb="5">
      <t>コクミン</t>
    </rPh>
    <rPh sb="5" eb="7">
      <t>ケンコウ</t>
    </rPh>
    <rPh sb="7" eb="9">
      <t>ホケン</t>
    </rPh>
    <rPh sb="9" eb="11">
      <t>クミアイ</t>
    </rPh>
    <phoneticPr fontId="8"/>
  </si>
  <si>
    <t>15 公益法人</t>
    <rPh sb="3" eb="5">
      <t>コウエキ</t>
    </rPh>
    <rPh sb="5" eb="7">
      <t>ホウジン</t>
    </rPh>
    <phoneticPr fontId="8"/>
  </si>
  <si>
    <t>16 医療法人</t>
    <rPh sb="3" eb="5">
      <t>イリョウ</t>
    </rPh>
    <rPh sb="5" eb="7">
      <t>ホウジン</t>
    </rPh>
    <phoneticPr fontId="8"/>
  </si>
  <si>
    <t>17 私立学校法人</t>
    <rPh sb="3" eb="5">
      <t>シリツ</t>
    </rPh>
    <rPh sb="5" eb="7">
      <t>ガッコウ</t>
    </rPh>
    <rPh sb="7" eb="9">
      <t>ホウジン</t>
    </rPh>
    <phoneticPr fontId="8"/>
  </si>
  <si>
    <t>18 社会福祉法人</t>
    <rPh sb="3" eb="5">
      <t>シャカイ</t>
    </rPh>
    <rPh sb="5" eb="7">
      <t>フクシ</t>
    </rPh>
    <rPh sb="7" eb="9">
      <t>ホウジン</t>
    </rPh>
    <phoneticPr fontId="8"/>
  </si>
  <si>
    <t>19 医療生協</t>
    <rPh sb="3" eb="5">
      <t>イリョウ</t>
    </rPh>
    <rPh sb="5" eb="7">
      <t>セイキョウ</t>
    </rPh>
    <phoneticPr fontId="8"/>
  </si>
  <si>
    <t>20 会社</t>
    <rPh sb="3" eb="5">
      <t>カイシャ</t>
    </rPh>
    <phoneticPr fontId="8"/>
  </si>
  <si>
    <t>21 その他の法人</t>
    <rPh sb="5" eb="6">
      <t>タ</t>
    </rPh>
    <rPh sb="7" eb="9">
      <t>ホウジン</t>
    </rPh>
    <phoneticPr fontId="8"/>
  </si>
  <si>
    <t>22 個人</t>
    <rPh sb="3" eb="5">
      <t>コジン</t>
    </rPh>
    <phoneticPr fontId="8"/>
  </si>
  <si>
    <t>「それ以外の場所」を選択した場合</t>
    <rPh sb="3" eb="5">
      <t>イガイ</t>
    </rPh>
    <rPh sb="6" eb="8">
      <t>バショ</t>
    </rPh>
    <rPh sb="10" eb="12">
      <t>センタク</t>
    </rPh>
    <rPh sb="14" eb="16">
      <t>バアイ</t>
    </rPh>
    <phoneticPr fontId="8"/>
  </si>
  <si>
    <t>病院からの距離（ｍ）</t>
    <rPh sb="5" eb="7">
      <t>キョリ</t>
    </rPh>
    <phoneticPr fontId="8"/>
  </si>
  <si>
    <t>設置理由</t>
    <rPh sb="0" eb="2">
      <t>セッチ</t>
    </rPh>
    <rPh sb="2" eb="4">
      <t>リユウ</t>
    </rPh>
    <phoneticPr fontId="8"/>
  </si>
  <si>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8"/>
  </si>
  <si>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8"/>
  </si>
  <si>
    <t>予定宿泊料（１泊あたり（円））</t>
    <rPh sb="0" eb="2">
      <t>ヨテイ</t>
    </rPh>
    <rPh sb="2" eb="5">
      <t>シュクハクリョウ</t>
    </rPh>
    <phoneticPr fontId="8"/>
  </si>
  <si>
    <t>個室
（今回整備
○部屋）</t>
    <rPh sb="0" eb="2">
      <t>コシツ</t>
    </rPh>
    <rPh sb="10" eb="12">
      <t>ヘヤ</t>
    </rPh>
    <phoneticPr fontId="8"/>
  </si>
  <si>
    <t>うち浴室</t>
    <rPh sb="2" eb="4">
      <t>ヨクシツ</t>
    </rPh>
    <phoneticPr fontId="8"/>
  </si>
  <si>
    <t>共同浴室</t>
    <rPh sb="0" eb="2">
      <t>キョウドウ</t>
    </rPh>
    <rPh sb="2" eb="4">
      <t>ヨクシツ</t>
    </rPh>
    <phoneticPr fontId="8"/>
  </si>
  <si>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8"/>
  </si>
  <si>
    <t>様式３－９</t>
    <rPh sb="0" eb="2">
      <t>ヨウシキ</t>
    </rPh>
    <phoneticPr fontId="8"/>
  </si>
  <si>
    <t>（９）産科医療機関施設整備事業</t>
    <rPh sb="3" eb="5">
      <t>サンカ</t>
    </rPh>
    <rPh sb="5" eb="7">
      <t>イリョウ</t>
    </rPh>
    <rPh sb="7" eb="9">
      <t>キカン</t>
    </rPh>
    <rPh sb="9" eb="11">
      <t>シセツ</t>
    </rPh>
    <rPh sb="11" eb="13">
      <t>セイビ</t>
    </rPh>
    <rPh sb="13" eb="15">
      <t>ジギョウ</t>
    </rPh>
    <phoneticPr fontId="8"/>
  </si>
  <si>
    <t>居室部門の面積</t>
    <rPh sb="0" eb="2">
      <t>キョシツ</t>
    </rPh>
    <rPh sb="2" eb="4">
      <t>ブモン</t>
    </rPh>
    <rPh sb="5" eb="7">
      <t>メンセキ</t>
    </rPh>
    <phoneticPr fontId="8"/>
  </si>
  <si>
    <t>共同部門の面積</t>
    <rPh sb="0" eb="2">
      <t>キョウドウ</t>
    </rPh>
    <rPh sb="2" eb="4">
      <t>ブモン</t>
    </rPh>
    <rPh sb="5" eb="7">
      <t>メンセキ</t>
    </rPh>
    <phoneticPr fontId="8"/>
  </si>
  <si>
    <t>研修部門の面積</t>
    <rPh sb="0" eb="2">
      <t>ケンシュウ</t>
    </rPh>
    <rPh sb="2" eb="4">
      <t>ブモン</t>
    </rPh>
    <rPh sb="5" eb="7">
      <t>メンセキ</t>
    </rPh>
    <phoneticPr fontId="8"/>
  </si>
  <si>
    <t>図書・視聴覚部門の面積</t>
    <rPh sb="0" eb="2">
      <t>トショ</t>
    </rPh>
    <rPh sb="3" eb="6">
      <t>シチョウカク</t>
    </rPh>
    <rPh sb="6" eb="8">
      <t>ブモン</t>
    </rPh>
    <rPh sb="9" eb="11">
      <t>メンセキ</t>
    </rPh>
    <phoneticPr fontId="8"/>
  </si>
  <si>
    <t>管理部門の面積</t>
    <rPh sb="0" eb="2">
      <t>カンリ</t>
    </rPh>
    <rPh sb="2" eb="4">
      <t>ブモン</t>
    </rPh>
    <rPh sb="5" eb="7">
      <t>メンセキ</t>
    </rPh>
    <phoneticPr fontId="8"/>
  </si>
  <si>
    <t>外来診療部門の面積</t>
    <rPh sb="0" eb="2">
      <t>ガイライ</t>
    </rPh>
    <rPh sb="2" eb="4">
      <t>シンリョウ</t>
    </rPh>
    <rPh sb="4" eb="6">
      <t>ブモン</t>
    </rPh>
    <rPh sb="7" eb="9">
      <t>メンセキ</t>
    </rPh>
    <phoneticPr fontId="8"/>
  </si>
  <si>
    <t>診療部門の面積</t>
    <rPh sb="0" eb="2">
      <t>シンリョウ</t>
    </rPh>
    <rPh sb="2" eb="4">
      <t>ブモン</t>
    </rPh>
    <rPh sb="5" eb="7">
      <t>メンセキ</t>
    </rPh>
    <phoneticPr fontId="8"/>
  </si>
  <si>
    <t>病棟部門の面積</t>
    <rPh sb="0" eb="2">
      <t>ビョウトウ</t>
    </rPh>
    <rPh sb="2" eb="4">
      <t>ブモン</t>
    </rPh>
    <rPh sb="5" eb="7">
      <t>メンセキ</t>
    </rPh>
    <phoneticPr fontId="8"/>
  </si>
  <si>
    <t>分娩室</t>
    <rPh sb="0" eb="3">
      <t>ブンベンシツ</t>
    </rPh>
    <phoneticPr fontId="8"/>
  </si>
  <si>
    <t>宿泊部門の面積</t>
    <rPh sb="0" eb="2">
      <t>シュクハク</t>
    </rPh>
    <rPh sb="2" eb="4">
      <t>ブモン</t>
    </rPh>
    <rPh sb="5" eb="7">
      <t>メンセキ</t>
    </rPh>
    <phoneticPr fontId="8"/>
  </si>
  <si>
    <t>居室</t>
    <rPh sb="0" eb="2">
      <t>キョシツ</t>
    </rPh>
    <phoneticPr fontId="8"/>
  </si>
  <si>
    <t>（整備前）</t>
    <rPh sb="1" eb="3">
      <t>セイビ</t>
    </rPh>
    <rPh sb="3" eb="4">
      <t>マエ</t>
    </rPh>
    <phoneticPr fontId="8"/>
  </si>
  <si>
    <t>（整備後）</t>
    <rPh sb="1" eb="3">
      <t>セイビ</t>
    </rPh>
    <rPh sb="3" eb="4">
      <t>ゴ</t>
    </rPh>
    <phoneticPr fontId="8"/>
  </si>
  <si>
    <t>（今回整備）</t>
    <rPh sb="1" eb="3">
      <t>コンカイ</t>
    </rPh>
    <rPh sb="3" eb="5">
      <t>セイビ</t>
    </rPh>
    <phoneticPr fontId="8"/>
  </si>
  <si>
    <t>居室数（室）</t>
    <rPh sb="0" eb="2">
      <t>キョシツ</t>
    </rPh>
    <rPh sb="2" eb="3">
      <t>スウ</t>
    </rPh>
    <rPh sb="4" eb="5">
      <t>シツ</t>
    </rPh>
    <phoneticPr fontId="8"/>
  </si>
  <si>
    <t>分娩取扱期間（計画年度）</t>
    <rPh sb="0" eb="2">
      <t>ブンベン</t>
    </rPh>
    <rPh sb="2" eb="4">
      <t>トリアツカイ</t>
    </rPh>
    <rPh sb="4" eb="6">
      <t>キカン</t>
    </rPh>
    <rPh sb="7" eb="9">
      <t>ケイカク</t>
    </rPh>
    <rPh sb="9" eb="11">
      <t>ネンド</t>
    </rPh>
    <phoneticPr fontId="8"/>
  </si>
  <si>
    <t>所在する地域</t>
    <rPh sb="0" eb="2">
      <t>ショザイ</t>
    </rPh>
    <rPh sb="4" eb="6">
      <t>チイキ</t>
    </rPh>
    <phoneticPr fontId="8"/>
  </si>
  <si>
    <t>（ア）離島振興法 第2条第1項の指定地域</t>
    <rPh sb="3" eb="5">
      <t>リトウ</t>
    </rPh>
    <rPh sb="5" eb="8">
      <t>シンコウホウ</t>
    </rPh>
    <phoneticPr fontId="8"/>
  </si>
  <si>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8"/>
  </si>
  <si>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8"/>
  </si>
  <si>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8"/>
  </si>
  <si>
    <t>「イ」を選択した場合、該当する地域</t>
    <rPh sb="4" eb="6">
      <t>センタク</t>
    </rPh>
    <rPh sb="8" eb="10">
      <t>バアイ</t>
    </rPh>
    <rPh sb="11" eb="13">
      <t>ガイトウ</t>
    </rPh>
    <rPh sb="15" eb="17">
      <t>チイキ</t>
    </rPh>
    <phoneticPr fontId="8"/>
  </si>
  <si>
    <t>最最寄り産科医療機関の状況</t>
    <rPh sb="0" eb="1">
      <t>サイ</t>
    </rPh>
    <rPh sb="1" eb="3">
      <t>モヨ</t>
    </rPh>
    <rPh sb="4" eb="6">
      <t>サンカ</t>
    </rPh>
    <rPh sb="6" eb="8">
      <t>イリョウ</t>
    </rPh>
    <rPh sb="8" eb="10">
      <t>キカン</t>
    </rPh>
    <rPh sb="11" eb="13">
      <t>ジョウキョウ</t>
    </rPh>
    <phoneticPr fontId="8"/>
  </si>
  <si>
    <t>「ア」を選択した場合、他の産科医療機関名</t>
    <rPh sb="4" eb="6">
      <t>センタク</t>
    </rPh>
    <rPh sb="8" eb="10">
      <t>バアイ</t>
    </rPh>
    <rPh sb="11" eb="12">
      <t>タ</t>
    </rPh>
    <rPh sb="13" eb="15">
      <t>サンカ</t>
    </rPh>
    <rPh sb="15" eb="17">
      <t>イリョウ</t>
    </rPh>
    <rPh sb="17" eb="20">
      <t>キカンメイ</t>
    </rPh>
    <phoneticPr fontId="8"/>
  </si>
  <si>
    <t>当該最最寄り産科医療機関までの距離（ｋｍ）</t>
    <rPh sb="0" eb="2">
      <t>トウガイ</t>
    </rPh>
    <rPh sb="2" eb="3">
      <t>サイ</t>
    </rPh>
    <rPh sb="15" eb="17">
      <t>キョリ</t>
    </rPh>
    <phoneticPr fontId="8"/>
  </si>
  <si>
    <t>当該最最寄り産科医療機関までの時間（分）</t>
    <rPh sb="15" eb="17">
      <t>ジカン</t>
    </rPh>
    <rPh sb="18" eb="19">
      <t>フン</t>
    </rPh>
    <phoneticPr fontId="8"/>
  </si>
  <si>
    <t>妊産婦の健康診査の有無</t>
    <rPh sb="0" eb="3">
      <t>ニンサンプ</t>
    </rPh>
    <rPh sb="4" eb="6">
      <t>ケンコウ</t>
    </rPh>
    <rPh sb="6" eb="8">
      <t>シンサ</t>
    </rPh>
    <rPh sb="9" eb="11">
      <t>ウム</t>
    </rPh>
    <phoneticPr fontId="8"/>
  </si>
  <si>
    <t>分娩件数（前年度）（件）</t>
    <rPh sb="0" eb="2">
      <t>ブンベン</t>
    </rPh>
    <rPh sb="2" eb="4">
      <t>ケンスウ</t>
    </rPh>
    <rPh sb="5" eb="8">
      <t>ゼンネンド</t>
    </rPh>
    <rPh sb="10" eb="11">
      <t>ケン</t>
    </rPh>
    <phoneticPr fontId="8"/>
  </si>
  <si>
    <t>分娩費の金額（円）</t>
    <rPh sb="0" eb="2">
      <t>ブンベン</t>
    </rPh>
    <rPh sb="2" eb="3">
      <t>ヒ</t>
    </rPh>
    <rPh sb="4" eb="6">
      <t>キンガク</t>
    </rPh>
    <rPh sb="7" eb="8">
      <t>エン</t>
    </rPh>
    <phoneticPr fontId="8"/>
  </si>
  <si>
    <t>所  在  す  る  地  域</t>
    <rPh sb="0" eb="1">
      <t>ショ</t>
    </rPh>
    <rPh sb="3" eb="4">
      <t>ザイ</t>
    </rPh>
    <rPh sb="12" eb="13">
      <t>チ</t>
    </rPh>
    <rPh sb="15" eb="16">
      <t>イキ</t>
    </rPh>
    <phoneticPr fontId="8"/>
  </si>
  <si>
    <t>病院</t>
    <rPh sb="0" eb="2">
      <t>ビョウイン</t>
    </rPh>
    <phoneticPr fontId="8"/>
  </si>
  <si>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8"/>
  </si>
  <si>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8"/>
  </si>
  <si>
    <t>様式３－１０</t>
    <rPh sb="0" eb="2">
      <t>ヨウシキ</t>
    </rPh>
    <phoneticPr fontId="8"/>
  </si>
  <si>
    <t>（10）分娩取扱施設施設整備事業</t>
    <rPh sb="4" eb="6">
      <t>ブンベン</t>
    </rPh>
    <rPh sb="6" eb="8">
      <t>トリアツカイ</t>
    </rPh>
    <rPh sb="8" eb="10">
      <t>シセツ</t>
    </rPh>
    <rPh sb="10" eb="12">
      <t>シセツ</t>
    </rPh>
    <rPh sb="12" eb="14">
      <t>セイビ</t>
    </rPh>
    <rPh sb="14" eb="16">
      <t>ジギョウ</t>
    </rPh>
    <phoneticPr fontId="8"/>
  </si>
  <si>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8"/>
  </si>
  <si>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8"/>
  </si>
  <si>
    <t>二次医療圏名</t>
    <rPh sb="0" eb="2">
      <t>ニジ</t>
    </rPh>
    <rPh sb="2" eb="5">
      <t>イリョウケン</t>
    </rPh>
    <rPh sb="5" eb="6">
      <t>メイ</t>
    </rPh>
    <phoneticPr fontId="8"/>
  </si>
  <si>
    <t>二次医療圏内</t>
    <rPh sb="0" eb="2">
      <t>ニジ</t>
    </rPh>
    <rPh sb="2" eb="5">
      <t>イリョウケン</t>
    </rPh>
    <rPh sb="5" eb="6">
      <t>ナイ</t>
    </rPh>
    <phoneticPr fontId="8"/>
  </si>
  <si>
    <t>同一市町村内（再掲）</t>
    <rPh sb="0" eb="2">
      <t>ドウイツ</t>
    </rPh>
    <rPh sb="2" eb="5">
      <t>シチョウソン</t>
    </rPh>
    <rPh sb="5" eb="6">
      <t>ナイ</t>
    </rPh>
    <rPh sb="7" eb="9">
      <t>サイケイ</t>
    </rPh>
    <phoneticPr fontId="8"/>
  </si>
  <si>
    <t>病院：</t>
    <rPh sb="0" eb="2">
      <t>ビョウイン</t>
    </rPh>
    <phoneticPr fontId="8"/>
  </si>
  <si>
    <t>診療所：</t>
    <rPh sb="0" eb="3">
      <t>シンリョウジョ</t>
    </rPh>
    <phoneticPr fontId="8"/>
  </si>
  <si>
    <t>助産所：</t>
    <rPh sb="0" eb="3">
      <t>ジョサンジョ</t>
    </rPh>
    <phoneticPr fontId="8"/>
  </si>
  <si>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8"/>
  </si>
  <si>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8"/>
  </si>
  <si>
    <t>様式３－１１</t>
    <rPh sb="0" eb="2">
      <t>ヨウシキ</t>
    </rPh>
    <phoneticPr fontId="8"/>
  </si>
  <si>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8"/>
  </si>
  <si>
    <t>事業の用途</t>
    <rPh sb="0" eb="2">
      <t>ジギョウ</t>
    </rPh>
    <rPh sb="3" eb="5">
      <t>ヨウト</t>
    </rPh>
    <phoneticPr fontId="8"/>
  </si>
  <si>
    <t>整備場所</t>
    <rPh sb="0" eb="2">
      <t>セイビ</t>
    </rPh>
    <rPh sb="2" eb="4">
      <t>バショ</t>
    </rPh>
    <phoneticPr fontId="8"/>
  </si>
  <si>
    <t>病院からの距離（ｋｍ）</t>
    <rPh sb="5" eb="7">
      <t>キョリ</t>
    </rPh>
    <phoneticPr fontId="8"/>
  </si>
  <si>
    <t>解剖室</t>
    <rPh sb="0" eb="2">
      <t>カイボウ</t>
    </rPh>
    <rPh sb="2" eb="3">
      <t>シツ</t>
    </rPh>
    <phoneticPr fontId="8"/>
  </si>
  <si>
    <t>薬物検査室</t>
    <rPh sb="0" eb="2">
      <t>ヤクブツ</t>
    </rPh>
    <rPh sb="2" eb="5">
      <t>ケンサシツ</t>
    </rPh>
    <phoneticPr fontId="8"/>
  </si>
  <si>
    <t>CT室</t>
    <rPh sb="2" eb="3">
      <t>シツ</t>
    </rPh>
    <phoneticPr fontId="8"/>
  </si>
  <si>
    <t>MRI室</t>
    <rPh sb="3" eb="4">
      <t>シツ</t>
    </rPh>
    <phoneticPr fontId="8"/>
  </si>
  <si>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</si>
  <si>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8"/>
  </si>
  <si>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8"/>
  </si>
  <si>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8"/>
  </si>
  <si>
    <t>４．実施要綱への適合状況</t>
    <rPh sb="2" eb="4">
      <t>ジッシ</t>
    </rPh>
    <rPh sb="4" eb="6">
      <t>ヨウコウ</t>
    </rPh>
    <rPh sb="8" eb="10">
      <t>テキゴウ</t>
    </rPh>
    <rPh sb="10" eb="12">
      <t>ジョウキョウ</t>
    </rPh>
    <phoneticPr fontId="8"/>
  </si>
  <si>
    <t>様式３－１４</t>
    <rPh sb="0" eb="2">
      <t>ヨウシキ</t>
    </rPh>
    <phoneticPr fontId="8"/>
  </si>
  <si>
    <t>（１４）院内感染対策施設整備事業</t>
    <rPh sb="4" eb="6">
      <t>インナイ</t>
    </rPh>
    <rPh sb="6" eb="8">
      <t>カンセン</t>
    </rPh>
    <rPh sb="8" eb="10">
      <t>タイサク</t>
    </rPh>
    <rPh sb="10" eb="12">
      <t>シセツ</t>
    </rPh>
    <rPh sb="12" eb="14">
      <t>セイビ</t>
    </rPh>
    <rPh sb="14" eb="16">
      <t>ジギョウ</t>
    </rPh>
    <phoneticPr fontId="8"/>
  </si>
  <si>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8"/>
  </si>
  <si>
    <t>本年度</t>
    <rPh sb="0" eb="3">
      <t>ホンネンド</t>
    </rPh>
    <phoneticPr fontId="8"/>
  </si>
  <si>
    <t>実績</t>
    <rPh sb="0" eb="2">
      <t>ジッセキ</t>
    </rPh>
    <phoneticPr fontId="8"/>
  </si>
  <si>
    <t>医師○名、看護師○名</t>
    <rPh sb="0" eb="2">
      <t>イシ</t>
    </rPh>
    <rPh sb="3" eb="4">
      <t>メイ</t>
    </rPh>
    <rPh sb="5" eb="8">
      <t>カンゴシ</t>
    </rPh>
    <rPh sb="9" eb="10">
      <t>メイ</t>
    </rPh>
    <phoneticPr fontId="8"/>
  </si>
  <si>
    <t>（○年度）</t>
    <rPh sb="2" eb="4">
      <t>ネンド</t>
    </rPh>
    <phoneticPr fontId="8"/>
  </si>
  <si>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8"/>
  </si>
  <si>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8"/>
  </si>
  <si>
    <t>うち浴室
及びトイレ</t>
    <rPh sb="2" eb="4">
      <t>ヨクシツ</t>
    </rPh>
    <rPh sb="5" eb="6">
      <t>オヨ</t>
    </rPh>
    <phoneticPr fontId="8"/>
  </si>
  <si>
    <t>個室1の面積</t>
    <rPh sb="0" eb="2">
      <t>コシツ</t>
    </rPh>
    <rPh sb="4" eb="6">
      <t>メンセキ</t>
    </rPh>
    <phoneticPr fontId="8"/>
  </si>
  <si>
    <t>個室2の面積</t>
    <rPh sb="0" eb="2">
      <t>コシツ</t>
    </rPh>
    <rPh sb="4" eb="6">
      <t>メンセキ</t>
    </rPh>
    <phoneticPr fontId="8"/>
  </si>
  <si>
    <t>個室3の面積</t>
    <rPh sb="0" eb="2">
      <t>コシツ</t>
    </rPh>
    <rPh sb="4" eb="6">
      <t>メンセキ</t>
    </rPh>
    <phoneticPr fontId="8"/>
  </si>
  <si>
    <t>個室4の面積</t>
    <rPh sb="0" eb="2">
      <t>コシツ</t>
    </rPh>
    <rPh sb="4" eb="6">
      <t>メンセキ</t>
    </rPh>
    <phoneticPr fontId="8"/>
  </si>
  <si>
    <t>クラス1万以上の空調整備の有無</t>
    <rPh sb="4" eb="5">
      <t>マン</t>
    </rPh>
    <rPh sb="5" eb="7">
      <t>イジョウ</t>
    </rPh>
    <rPh sb="8" eb="10">
      <t>クウチョウ</t>
    </rPh>
    <rPh sb="10" eb="12">
      <t>セイビ</t>
    </rPh>
    <rPh sb="13" eb="15">
      <t>ウム</t>
    </rPh>
    <phoneticPr fontId="8"/>
  </si>
  <si>
    <t>　※個室欄が不足する場合は適宜追加すること</t>
    <rPh sb="2" eb="4">
      <t>コシツ</t>
    </rPh>
    <rPh sb="4" eb="5">
      <t>ラン</t>
    </rPh>
    <rPh sb="6" eb="8">
      <t>フソク</t>
    </rPh>
    <rPh sb="10" eb="12">
      <t>バアイ</t>
    </rPh>
    <rPh sb="13" eb="15">
      <t>テキギ</t>
    </rPh>
    <rPh sb="15" eb="17">
      <t>ツイカ</t>
    </rPh>
    <phoneticPr fontId="8"/>
  </si>
  <si>
    <t>うちトイレ</t>
    <phoneticPr fontId="8"/>
  </si>
  <si>
    <t>共同トイレ</t>
    <rPh sb="0" eb="2">
      <t>キョウドウ</t>
    </rPh>
    <phoneticPr fontId="8"/>
  </si>
  <si>
    <t>区分</t>
    <rPh sb="0" eb="2">
      <t>クブン</t>
    </rPh>
    <phoneticPr fontId="8"/>
  </si>
  <si>
    <t>病院所有</t>
    <rPh sb="0" eb="2">
      <t>ビョウイン</t>
    </rPh>
    <rPh sb="2" eb="4">
      <t>ショユウ</t>
    </rPh>
    <phoneticPr fontId="8"/>
  </si>
  <si>
    <t>病院借り上げ</t>
    <rPh sb="0" eb="2">
      <t>ビョウイン</t>
    </rPh>
    <rPh sb="2" eb="3">
      <t>カ</t>
    </rPh>
    <rPh sb="4" eb="5">
      <t>ア</t>
    </rPh>
    <phoneticPr fontId="8"/>
  </si>
  <si>
    <t>世帯用</t>
    <rPh sb="0" eb="2">
      <t>セタイ</t>
    </rPh>
    <rPh sb="2" eb="3">
      <t>ヨウ</t>
    </rPh>
    <phoneticPr fontId="8"/>
  </si>
  <si>
    <t>単身用</t>
    <rPh sb="0" eb="3">
      <t>タンシンヨウ</t>
    </rPh>
    <phoneticPr fontId="8"/>
  </si>
  <si>
    <t>戸数</t>
    <rPh sb="0" eb="2">
      <t>コスウ</t>
    </rPh>
    <phoneticPr fontId="8"/>
  </si>
  <si>
    <t>入居戸数</t>
    <rPh sb="0" eb="2">
      <t>ニュウキョ</t>
    </rPh>
    <rPh sb="2" eb="4">
      <t>コスウ</t>
    </rPh>
    <phoneticPr fontId="8"/>
  </si>
  <si>
    <t>うち複数世帯による共用</t>
    <rPh sb="2" eb="4">
      <t>フクスウ</t>
    </rPh>
    <rPh sb="4" eb="6">
      <t>セタイ</t>
    </rPh>
    <rPh sb="9" eb="11">
      <t>キョウヨウ</t>
    </rPh>
    <phoneticPr fontId="8"/>
  </si>
  <si>
    <t>世帯数</t>
    <rPh sb="0" eb="3">
      <t>セタイスウ</t>
    </rPh>
    <phoneticPr fontId="8"/>
  </si>
  <si>
    <t>２．整備事業の概要（研修医専用宿舎）</t>
    <rPh sb="2" eb="4">
      <t>セイビ</t>
    </rPh>
    <rPh sb="4" eb="6">
      <t>ジギョウ</t>
    </rPh>
    <rPh sb="7" eb="9">
      <t>ガイヨウ</t>
    </rPh>
    <rPh sb="10" eb="13">
      <t>ケンシュウイ</t>
    </rPh>
    <rPh sb="13" eb="15">
      <t>センヨウ</t>
    </rPh>
    <rPh sb="15" eb="17">
      <t>シュクシャ</t>
    </rPh>
    <phoneticPr fontId="8"/>
  </si>
  <si>
    <t>過去の施設整備への国庫補助の有無</t>
    <rPh sb="0" eb="2">
      <t>カコ</t>
    </rPh>
    <rPh sb="3" eb="5">
      <t>シセツ</t>
    </rPh>
    <rPh sb="5" eb="7">
      <t>セイビ</t>
    </rPh>
    <rPh sb="9" eb="11">
      <t>コッコ</t>
    </rPh>
    <rPh sb="11" eb="13">
      <t>ホジョ</t>
    </rPh>
    <rPh sb="14" eb="16">
      <t>ウム</t>
    </rPh>
    <phoneticPr fontId="8"/>
  </si>
  <si>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8"/>
  </si>
  <si>
    <t>スプリンクラー等の種類</t>
    <rPh sb="7" eb="8">
      <t>トウ</t>
    </rPh>
    <rPh sb="9" eb="11">
      <t>シュルイ</t>
    </rPh>
    <phoneticPr fontId="8"/>
  </si>
  <si>
    <t>1.通常型スプリンクラー</t>
    <rPh sb="2" eb="4">
      <t>ツウジョウ</t>
    </rPh>
    <rPh sb="4" eb="5">
      <t>カタ</t>
    </rPh>
    <phoneticPr fontId="8"/>
  </si>
  <si>
    <t>2.水道連結型スプリンクラー</t>
    <rPh sb="2" eb="4">
      <t>スイドウ</t>
    </rPh>
    <rPh sb="4" eb="6">
      <t>レンケツ</t>
    </rPh>
    <rPh sb="6" eb="7">
      <t>ガタ</t>
    </rPh>
    <phoneticPr fontId="8"/>
  </si>
  <si>
    <t>3.パッケージ型自動消火設備</t>
    <rPh sb="7" eb="8">
      <t>カタ</t>
    </rPh>
    <rPh sb="8" eb="10">
      <t>ジドウ</t>
    </rPh>
    <rPh sb="10" eb="12">
      <t>ショウカ</t>
    </rPh>
    <rPh sb="12" eb="14">
      <t>セツビ</t>
    </rPh>
    <phoneticPr fontId="8"/>
  </si>
  <si>
    <t>火災通報装置</t>
    <phoneticPr fontId="8"/>
  </si>
  <si>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8"/>
  </si>
  <si>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8"/>
  </si>
  <si>
    <t>様式１</t>
    <rPh sb="0" eb="2">
      <t>ヨウシキ</t>
    </rPh>
    <phoneticPr fontId="8"/>
  </si>
  <si>
    <t>様式３－１３（へき地拠点）</t>
    <rPh sb="0" eb="2">
      <t>ヨウシキ</t>
    </rPh>
    <rPh sb="9" eb="10">
      <t>チ</t>
    </rPh>
    <rPh sb="10" eb="12">
      <t>キョテン</t>
    </rPh>
    <phoneticPr fontId="8"/>
  </si>
  <si>
    <t>様式３－１３（へき地診療所）</t>
    <rPh sb="0" eb="2">
      <t>ヨウシキ</t>
    </rPh>
    <rPh sb="9" eb="10">
      <t>チ</t>
    </rPh>
    <rPh sb="10" eb="13">
      <t>シンリョウジョ</t>
    </rPh>
    <phoneticPr fontId="8"/>
  </si>
  <si>
    <t>その他</t>
    <rPh sb="2" eb="3">
      <t>タ</t>
    </rPh>
    <phoneticPr fontId="8"/>
  </si>
  <si>
    <t>図書閲覧室</t>
    <rPh sb="0" eb="2">
      <t>トショ</t>
    </rPh>
    <rPh sb="2" eb="5">
      <t>エツランシツ</t>
    </rPh>
    <phoneticPr fontId="8"/>
  </si>
  <si>
    <t>その他（左記部門間で共用の場合）</t>
    <rPh sb="2" eb="3">
      <t>タ</t>
    </rPh>
    <rPh sb="4" eb="6">
      <t>サキ</t>
    </rPh>
    <rPh sb="6" eb="9">
      <t>ブモンカン</t>
    </rPh>
    <rPh sb="10" eb="12">
      <t>キョウヨウ</t>
    </rPh>
    <rPh sb="13" eb="15">
      <t>バアイ</t>
    </rPh>
    <phoneticPr fontId="8"/>
  </si>
  <si>
    <t>うちトイレ</t>
    <phoneticPr fontId="8"/>
  </si>
  <si>
    <t>着工</t>
    <rPh sb="0" eb="2">
      <t>チャッコウ</t>
    </rPh>
    <phoneticPr fontId="8"/>
  </si>
  <si>
    <t>　　年　月　日</t>
    <phoneticPr fontId="8"/>
  </si>
  <si>
    <t xml:space="preserve"> ～ </t>
    <phoneticPr fontId="8"/>
  </si>
  <si>
    <t>竣工</t>
    <phoneticPr fontId="8"/>
  </si>
  <si>
    <t>　　年　月　日</t>
    <phoneticPr fontId="8"/>
  </si>
  <si>
    <t>一般：</t>
    <rPh sb="0" eb="2">
      <t>イッパン</t>
    </rPh>
    <phoneticPr fontId="8"/>
  </si>
  <si>
    <t>精神：</t>
    <phoneticPr fontId="8"/>
  </si>
  <si>
    <t>結核：</t>
    <phoneticPr fontId="8"/>
  </si>
  <si>
    <t>感染症：</t>
    <phoneticPr fontId="8"/>
  </si>
  <si>
    <t>合計：</t>
    <phoneticPr fontId="8"/>
  </si>
  <si>
    <t>事業区分</t>
    <rPh sb="0" eb="2">
      <t>ジギョウ</t>
    </rPh>
    <phoneticPr fontId="8"/>
  </si>
  <si>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8"/>
  </si>
  <si>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8"/>
  </si>
  <si>
    <t>～</t>
  </si>
  <si>
    <t>年　月</t>
    <rPh sb="0" eb="1">
      <t>ネン</t>
    </rPh>
    <rPh sb="2" eb="3">
      <t>ツキ</t>
    </rPh>
    <phoneticPr fontId="8"/>
  </si>
  <si>
    <t>その他：</t>
    <rPh sb="2" eb="3">
      <t>タ</t>
    </rPh>
    <phoneticPr fontId="8"/>
  </si>
  <si>
    <t>合計：</t>
    <rPh sb="0" eb="2">
      <t>ゴウケイ</t>
    </rPh>
    <phoneticPr fontId="8"/>
  </si>
  <si>
    <t>現在（㎡）</t>
    <rPh sb="0" eb="2">
      <t>ゲンザイ</t>
    </rPh>
    <phoneticPr fontId="8"/>
  </si>
  <si>
    <t>整備後（㎡）</t>
    <rPh sb="0" eb="2">
      <t>セイビ</t>
    </rPh>
    <rPh sb="2" eb="3">
      <t>ゴ</t>
    </rPh>
    <phoneticPr fontId="8"/>
  </si>
  <si>
    <t>ヘリポート</t>
    <phoneticPr fontId="8"/>
  </si>
  <si>
    <t>現在（㎡）
（○室）</t>
    <rPh sb="0" eb="2">
      <t>ゲンザイ</t>
    </rPh>
    <rPh sb="8" eb="9">
      <t>シツ</t>
    </rPh>
    <phoneticPr fontId="8"/>
  </si>
  <si>
    <t>整備後（㎡）
（○室）</t>
    <rPh sb="0" eb="2">
      <t>セイビ</t>
    </rPh>
    <rPh sb="2" eb="3">
      <t>ゴ</t>
    </rPh>
    <rPh sb="9" eb="10">
      <t>シツ</t>
    </rPh>
    <phoneticPr fontId="8"/>
  </si>
  <si>
    <t>都道府県補助金</t>
    <rPh sb="0" eb="4">
      <t>トドウフケン</t>
    </rPh>
    <phoneticPr fontId="8"/>
  </si>
  <si>
    <t>年度間の金額の按分は支払額ではなく進捗率により行うこと。</t>
    <phoneticPr fontId="8"/>
  </si>
  <si>
    <t>　　移転新築：現在建物が存在する敷地とは別の敷地に新たに建物を建築し、かつ、現在の建物の機能を移転する場合</t>
    <phoneticPr fontId="8"/>
  </si>
  <si>
    <t>　　改　　修：建物の主要構造部分を取りこわさない模様替及び内部改修</t>
    <phoneticPr fontId="8"/>
  </si>
  <si>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8"/>
  </si>
  <si>
    <t>Ⅰ．「選定額」欄は、(D)と(E)とを比較して少ない方の額を記入すること。</t>
    <phoneticPr fontId="8"/>
  </si>
  <si>
    <t>Ⅱ．「国庫補助基本額」欄は、次により記入すること。</t>
    <phoneticPr fontId="8"/>
  </si>
  <si>
    <t>Ⅲ．「国庫補助所要額」欄は、次により記入すること。ただし、算出された額に1,000円未満の端数が生じた場合にはこれを切捨てるものとする。</t>
    <phoneticPr fontId="8"/>
  </si>
  <si>
    <t>様式１　補助対象部分</t>
    <rPh sb="0" eb="2">
      <t>ヨウシキ</t>
    </rPh>
    <rPh sb="4" eb="6">
      <t>ホジョ</t>
    </rPh>
    <rPh sb="6" eb="8">
      <t>タイショウ</t>
    </rPh>
    <rPh sb="8" eb="10">
      <t>ブブン</t>
    </rPh>
    <phoneticPr fontId="8"/>
  </si>
  <si>
    <t>診療所</t>
    <rPh sb="0" eb="3">
      <t>シンリョウジョ</t>
    </rPh>
    <phoneticPr fontId="8"/>
  </si>
  <si>
    <t>医師住宅</t>
    <rPh sb="0" eb="2">
      <t>イシ</t>
    </rPh>
    <rPh sb="2" eb="4">
      <t>ジュウタク</t>
    </rPh>
    <phoneticPr fontId="8"/>
  </si>
  <si>
    <t>看護師住宅</t>
    <rPh sb="0" eb="3">
      <t>カンゴシ</t>
    </rPh>
    <rPh sb="3" eb="5">
      <t>ジュウタク</t>
    </rPh>
    <phoneticPr fontId="8"/>
  </si>
  <si>
    <t>歯科医師住宅</t>
    <rPh sb="0" eb="4">
      <t>シカイシ</t>
    </rPh>
    <rPh sb="4" eb="6">
      <t>ジュウタク</t>
    </rPh>
    <phoneticPr fontId="8"/>
  </si>
  <si>
    <t>ヘリポート</t>
    <phoneticPr fontId="8"/>
  </si>
  <si>
    <t>指導部門及び住宅部門</t>
    <rPh sb="0" eb="2">
      <t>シドウ</t>
    </rPh>
    <rPh sb="2" eb="4">
      <t>ブモン</t>
    </rPh>
    <rPh sb="4" eb="5">
      <t>オヨ</t>
    </rPh>
    <rPh sb="6" eb="8">
      <t>ジュウタク</t>
    </rPh>
    <rPh sb="8" eb="10">
      <t>ブモン</t>
    </rPh>
    <phoneticPr fontId="8"/>
  </si>
  <si>
    <t>指導部門</t>
    <rPh sb="0" eb="2">
      <t>シドウ</t>
    </rPh>
    <rPh sb="2" eb="4">
      <t>ブモン</t>
    </rPh>
    <phoneticPr fontId="8"/>
  </si>
  <si>
    <t>住宅部門</t>
    <rPh sb="0" eb="2">
      <t>ジュウタク</t>
    </rPh>
    <rPh sb="2" eb="4">
      <t>ブモン</t>
    </rPh>
    <phoneticPr fontId="8"/>
  </si>
  <si>
    <t>診療部門</t>
    <rPh sb="0" eb="2">
      <t>シンリョウ</t>
    </rPh>
    <rPh sb="2" eb="4">
      <t>ブモン</t>
    </rPh>
    <phoneticPr fontId="8"/>
  </si>
  <si>
    <t>宿泊施設</t>
    <rPh sb="0" eb="2">
      <t>シュクハク</t>
    </rPh>
    <rPh sb="2" eb="4">
      <t>シセツ</t>
    </rPh>
    <phoneticPr fontId="8"/>
  </si>
  <si>
    <t>－</t>
    <phoneticPr fontId="8"/>
  </si>
  <si>
    <t>へき地医療拠点病院</t>
    <rPh sb="2" eb="3">
      <t>チ</t>
    </rPh>
    <rPh sb="3" eb="5">
      <t>イリョウ</t>
    </rPh>
    <rPh sb="5" eb="7">
      <t>キョテン</t>
    </rPh>
    <rPh sb="7" eb="9">
      <t>ビョウイン</t>
    </rPh>
    <phoneticPr fontId="8"/>
  </si>
  <si>
    <t>へき地診療所</t>
    <rPh sb="2" eb="3">
      <t>チ</t>
    </rPh>
    <rPh sb="3" eb="6">
      <t>シンリョウジョ</t>
    </rPh>
    <phoneticPr fontId="8"/>
  </si>
  <si>
    <t>へき地診療所施設整備事業</t>
    <phoneticPr fontId="8"/>
  </si>
  <si>
    <t>過疎地域等特定診療所施設整備事業</t>
    <phoneticPr fontId="8"/>
  </si>
  <si>
    <t>へき地保健指導所施設整備事業</t>
    <phoneticPr fontId="8"/>
  </si>
  <si>
    <t>研修医のための研修施設整備事業</t>
    <phoneticPr fontId="8"/>
  </si>
  <si>
    <t>臨床研修病院施設整備事業</t>
    <phoneticPr fontId="8"/>
  </si>
  <si>
    <t>へき地医療拠点病院施設整備事業</t>
    <phoneticPr fontId="8"/>
  </si>
  <si>
    <t>医師臨床研修病院研修医環境整備事業</t>
    <phoneticPr fontId="8"/>
  </si>
  <si>
    <t>離島等患者宿泊施設施設整備事業</t>
    <phoneticPr fontId="8"/>
  </si>
  <si>
    <t>産科医療機関施設整備事業</t>
    <phoneticPr fontId="8"/>
  </si>
  <si>
    <t>分娩取扱施設施設整備事業</t>
    <phoneticPr fontId="8"/>
  </si>
  <si>
    <t>死亡時画像診断システム施設整備事業</t>
    <phoneticPr fontId="8"/>
  </si>
  <si>
    <t>南海トラフ地震に係る津波避難対策緊急事業</t>
    <phoneticPr fontId="8"/>
  </si>
  <si>
    <t>院内感染対策施設整備事業</t>
    <phoneticPr fontId="8"/>
  </si>
  <si>
    <t>様式１　計算式</t>
    <rPh sb="0" eb="2">
      <t>ヨウシキ</t>
    </rPh>
    <rPh sb="4" eb="6">
      <t>ケイサン</t>
    </rPh>
    <rPh sb="6" eb="7">
      <t>シキ</t>
    </rPh>
    <phoneticPr fontId="8"/>
  </si>
  <si>
    <t>分類</t>
    <rPh sb="0" eb="2">
      <t>ブンルイ</t>
    </rPh>
    <phoneticPr fontId="8"/>
  </si>
  <si>
    <t>国庫補助
基本額係数</t>
    <rPh sb="0" eb="2">
      <t>コッコ</t>
    </rPh>
    <rPh sb="2" eb="4">
      <t>ホジョ</t>
    </rPh>
    <rPh sb="5" eb="8">
      <t>キホンガク</t>
    </rPh>
    <rPh sb="8" eb="10">
      <t>ケイスウ</t>
    </rPh>
    <phoneticPr fontId="8"/>
  </si>
  <si>
    <t>再分類</t>
    <rPh sb="0" eb="3">
      <t>サイブンルイ</t>
    </rPh>
    <phoneticPr fontId="8"/>
  </si>
  <si>
    <t>国庫補助
所要額係数
（直接、都道府県）</t>
    <rPh sb="0" eb="2">
      <t>コッコ</t>
    </rPh>
    <rPh sb="2" eb="4">
      <t>ホジョ</t>
    </rPh>
    <rPh sb="5" eb="8">
      <t>ショヨウガク</t>
    </rPh>
    <rPh sb="8" eb="10">
      <t>ケイスウ</t>
    </rPh>
    <rPh sb="12" eb="14">
      <t>チョクセツ</t>
    </rPh>
    <rPh sb="15" eb="19">
      <t>トドウフケン</t>
    </rPh>
    <phoneticPr fontId="8"/>
  </si>
  <si>
    <t>国庫補助
所要額係数
（間接）</t>
    <rPh sb="0" eb="2">
      <t>コッコ</t>
    </rPh>
    <rPh sb="2" eb="4">
      <t>ホジョ</t>
    </rPh>
    <rPh sb="5" eb="8">
      <t>ショヨウガク</t>
    </rPh>
    <rPh sb="8" eb="10">
      <t>ケイスウ</t>
    </rPh>
    <rPh sb="12" eb="14">
      <t>カンセツ</t>
    </rPh>
    <phoneticPr fontId="8"/>
  </si>
  <si>
    <t>へき地診療所施設整備事業</t>
  </si>
  <si>
    <t>b</t>
  </si>
  <si>
    <t>A</t>
    <phoneticPr fontId="8"/>
  </si>
  <si>
    <t>過疎地域等特定診療所施設整備事業</t>
  </si>
  <si>
    <t>A</t>
  </si>
  <si>
    <t>へき地保健指導所施設整備事業</t>
  </si>
  <si>
    <t>研修医のための研修施設整備事業</t>
  </si>
  <si>
    <t>c</t>
    <phoneticPr fontId="8"/>
  </si>
  <si>
    <t>-</t>
    <phoneticPr fontId="8"/>
  </si>
  <si>
    <t>臨床研修病院施設整備事業</t>
  </si>
  <si>
    <t>へき地医療拠点病院施設整備事業</t>
  </si>
  <si>
    <t>a</t>
    <phoneticPr fontId="8"/>
  </si>
  <si>
    <t>医師臨床研修病院研修医環境整備事業</t>
  </si>
  <si>
    <t>b</t>
    <phoneticPr fontId="8"/>
  </si>
  <si>
    <t>離島等患者宿泊施設施設整備事業</t>
  </si>
  <si>
    <t>b</t>
    <phoneticPr fontId="8"/>
  </si>
  <si>
    <t>産科医療機関施設整備事業</t>
  </si>
  <si>
    <t>分娩取扱施設施設整備事業</t>
  </si>
  <si>
    <t>死亡時画像診断システム施設整備事業</t>
  </si>
  <si>
    <t>有床診療所等スプリンクラー等施設整備事業</t>
  </si>
  <si>
    <t>a</t>
    <phoneticPr fontId="8"/>
  </si>
  <si>
    <t>-</t>
    <phoneticPr fontId="8"/>
  </si>
  <si>
    <t>B</t>
    <phoneticPr fontId="8"/>
  </si>
  <si>
    <t>院内感染対策施設整備事業</t>
  </si>
  <si>
    <t>鉄道</t>
    <rPh sb="0" eb="2">
      <t>テツドウ</t>
    </rPh>
    <phoneticPr fontId="8"/>
  </si>
  <si>
    <t>船舶</t>
    <rPh sb="0" eb="2">
      <t>センパク</t>
    </rPh>
    <phoneticPr fontId="8"/>
  </si>
  <si>
    <t>バス</t>
    <phoneticPr fontId="8"/>
  </si>
  <si>
    <t>通常</t>
    <rPh sb="0" eb="2">
      <t>ツウジョウ</t>
    </rPh>
    <phoneticPr fontId="8"/>
  </si>
  <si>
    <t>冬季</t>
    <rPh sb="0" eb="2">
      <t>トウキ</t>
    </rPh>
    <phoneticPr fontId="8"/>
  </si>
  <si>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8"/>
  </si>
  <si>
    <t>代診医派遣（年度）</t>
    <rPh sb="0" eb="2">
      <t>ダイシン</t>
    </rPh>
    <rPh sb="2" eb="3">
      <t>イ</t>
    </rPh>
    <rPh sb="3" eb="5">
      <t>ハケン</t>
    </rPh>
    <rPh sb="6" eb="8">
      <t>ネンド</t>
    </rPh>
    <phoneticPr fontId="8"/>
  </si>
  <si>
    <t>総事業（100%）</t>
    <phoneticPr fontId="8"/>
  </si>
  <si>
    <t>施設整備事業費内訳書</t>
    <phoneticPr fontId="8"/>
  </si>
  <si>
    <t>記載すること。</t>
    <phoneticPr fontId="8"/>
  </si>
  <si>
    <t>当する経費及び交付要綱に定める（交付額の算定方法）において対象経費とされていない経費を指す。</t>
    <rPh sb="5" eb="6">
      <t>オヨ</t>
    </rPh>
    <phoneticPr fontId="8"/>
  </si>
  <si>
    <t>また、「補助対象経費」とは補助対象事業分のうち、交付要綱に定める（交付額の算定方法）において対象経費とされている経費を指す。</t>
    <phoneticPr fontId="8"/>
  </si>
  <si>
    <t>補助対象事業分の「費目」欄は、医療施設等施設整備費補助金交付要綱５の表の「３対象経費」に定める各部門に区分して記入すること。</t>
    <phoneticPr fontId="8"/>
  </si>
  <si>
    <t>&lt;改修工事&gt;</t>
  </si>
  <si>
    <t>　（改築）</t>
  </si>
  <si>
    <t>改築</t>
  </si>
  <si>
    <t>無</t>
  </si>
  <si>
    <t>令和○年度</t>
    <rPh sb="0" eb="2">
      <t>レイワ</t>
    </rPh>
    <rPh sb="3" eb="5">
      <t>ネンド</t>
    </rPh>
    <phoneticPr fontId="8"/>
  </si>
  <si>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8"/>
  </si>
  <si>
    <t>南海トラフ日本海溝・千島海溝周辺海溝型地震に係る津波避難対策緊急事業</t>
    <phoneticPr fontId="8"/>
  </si>
  <si>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8"/>
  </si>
  <si>
    <t>(1) 離島振興法 第10条第1項第1号の指定地域</t>
    <rPh sb="4" eb="6">
      <t>リトウ</t>
    </rPh>
    <rPh sb="6" eb="9">
      <t>シンコウホウ</t>
    </rPh>
    <rPh sb="17" eb="18">
      <t>ダイ</t>
    </rPh>
    <rPh sb="19" eb="20">
      <t>ゴウ</t>
    </rPh>
    <phoneticPr fontId="8"/>
  </si>
  <si>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8"/>
  </si>
  <si>
    <t>（１３）南海トラフ日本海溝・千島海溝周辺海溝型地震に係る津波避難対策緊急事業（へき地診療所）</t>
    <rPh sb="42" eb="45">
      <t>シンリョウジョ</t>
    </rPh>
    <phoneticPr fontId="8"/>
  </si>
  <si>
    <t>面積/室数</t>
    <rPh sb="3" eb="5">
      <t>シツスウ</t>
    </rPh>
    <phoneticPr fontId="8"/>
  </si>
  <si>
    <t>寄附金</t>
    <rPh sb="0" eb="2">
      <t>キフ</t>
    </rPh>
    <phoneticPr fontId="8"/>
  </si>
  <si>
    <t>県番</t>
    <rPh sb="0" eb="2">
      <t>ケンバン</t>
    </rPh>
    <phoneticPr fontId="8"/>
  </si>
  <si>
    <t>県内番</t>
    <rPh sb="0" eb="3">
      <t>ケンナイバン</t>
    </rPh>
    <phoneticPr fontId="8"/>
  </si>
  <si>
    <t>工事計画
年数</t>
    <rPh sb="0" eb="2">
      <t>コウジ</t>
    </rPh>
    <rPh sb="2" eb="4">
      <t>ケイカク</t>
    </rPh>
    <rPh sb="5" eb="7">
      <t>ネンスウ</t>
    </rPh>
    <phoneticPr fontId="7"/>
  </si>
  <si>
    <t>抵　当　権</t>
    <rPh sb="0" eb="1">
      <t>テイ</t>
    </rPh>
    <rPh sb="2" eb="3">
      <t>トウ</t>
    </rPh>
    <rPh sb="4" eb="5">
      <t>ケン</t>
    </rPh>
    <phoneticPr fontId="7"/>
  </si>
  <si>
    <t>令和○年度</t>
    <rPh sb="0" eb="2">
      <t>レイワ</t>
    </rPh>
    <phoneticPr fontId="8"/>
  </si>
  <si>
    <t>○○年度</t>
    <phoneticPr fontId="8"/>
  </si>
  <si>
    <t>　　年　月　日</t>
  </si>
  <si>
    <t>都道府県
補助額</t>
    <phoneticPr fontId="8"/>
  </si>
  <si>
    <t>国庫補助
基本額</t>
    <phoneticPr fontId="8"/>
  </si>
  <si>
    <t>国庫補助
所要額</t>
    <phoneticPr fontId="8"/>
  </si>
  <si>
    <t>補助対象
部分</t>
    <rPh sb="0" eb="2">
      <t>ホジョ</t>
    </rPh>
    <rPh sb="2" eb="4">
      <t>タイショウ</t>
    </rPh>
    <rPh sb="5" eb="7">
      <t>ブブン</t>
    </rPh>
    <phoneticPr fontId="8"/>
  </si>
  <si>
    <t>寄附金
その他の
収入額</t>
    <rPh sb="0" eb="2">
      <t>キフ</t>
    </rPh>
    <phoneticPr fontId="8"/>
  </si>
  <si>
    <t>－</t>
  </si>
  <si>
    <t xml:space="preserve"> (1)　交付要綱５(交付額の算定方法)（1）に掲げる事業･･･(C)と(F)とを比較して少ない方の額</t>
    <phoneticPr fontId="8"/>
  </si>
  <si>
    <t xml:space="preserve"> (2)　　　　　　　　　　 〃　　　　　　　　　（2）に掲げる事業･･･(C)と(F)と(G)とを比較してもっとも少ない額</t>
    <phoneticPr fontId="8"/>
  </si>
  <si>
    <t xml:space="preserve"> (3)　　　　　　　　　　 〃　　　　　　　　　（3）に掲げる事業･･･(C)と(F)とを比較して少ない方の額に３分の２を乗じて得た額と(G)とを比較して少ない方の額</t>
    <phoneticPr fontId="8"/>
  </si>
  <si>
    <t xml:space="preserve"> (4)　　　　　　　　　　 〃　　　　　　　　　（4）に掲げる事業･･･(C)と(F)とを比較して少ない方の額に補助率を乗じて得た額と(G)とを比較して少ない方の額</t>
    <phoneticPr fontId="8"/>
  </si>
  <si>
    <t xml:space="preserve"> (5)　　　　　　　　　　 〃　　　　　　　　　（5）に掲げる事業･･･(C)と(F)とを比較して少ない方の額に４分の３を乗じて得た額と(G)とを比較して少ない方の額</t>
    <phoneticPr fontId="8"/>
  </si>
  <si>
    <t xml:space="preserve"> (6)　　　　　　　　　　 〃　　　　　　　　　（6）に掲げる事業･･･(C)と(F)とを比較して少ない方の額に２分の１を乗じて得た額と(G)とを比較して少ない方の額</t>
    <phoneticPr fontId="8"/>
  </si>
  <si>
    <t xml:space="preserve"> (1)　交付要綱５（1）に掲げる事業･･･････････(H)欄に記載された額に補助率を乗じて得た額</t>
    <phoneticPr fontId="8"/>
  </si>
  <si>
    <t xml:space="preserve"> (2)　交付要綱５（2）及び（3）に掲げる事業･･･(H)欄に記載された額に２分の１を乗じて得た額</t>
    <phoneticPr fontId="8"/>
  </si>
  <si>
    <t xml:space="preserve"> (3)　交付要綱５（4）に掲げる事業･･･････････(H)欄に記載された額</t>
    <phoneticPr fontId="8"/>
  </si>
  <si>
    <t xml:space="preserve"> (4)　交付要綱５（5）及び（6）に掲げる事業･･･(H)欄に記載された額に３分の２を乗じて得た額</t>
    <rPh sb="13" eb="14">
      <t>オヨ</t>
    </rPh>
    <phoneticPr fontId="8"/>
  </si>
  <si>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8"/>
  </si>
  <si>
    <t>㎡</t>
    <phoneticPr fontId="8"/>
  </si>
  <si>
    <t>(14) 院内感染対策施設整備事業</t>
    <phoneticPr fontId="8"/>
  </si>
  <si>
    <t>(17) 重点医師偏在対策支援区域における診療所の承継・開業支援事業</t>
    <phoneticPr fontId="8"/>
  </si>
  <si>
    <t>重点医師偏在対策支援区域における診療所の承継・開業支援事業</t>
  </si>
  <si>
    <t>事業区分：重点医師偏在対策支援区域における承継・開業支援事業</t>
    <rPh sb="0" eb="2">
      <t>ジギョウ</t>
    </rPh>
    <rPh sb="2" eb="4">
      <t>クブン</t>
    </rPh>
    <phoneticPr fontId="62"/>
  </si>
  <si>
    <t>重点医師偏在対策支援区域における承継・開業支援事業　実施計画（先行的な医師偏在是正プラン）</t>
    <rPh sb="0" eb="2">
      <t>ジュウテン</t>
    </rPh>
    <rPh sb="2" eb="4">
      <t>イシ</t>
    </rPh>
    <rPh sb="4" eb="6">
      <t>ヘンザイ</t>
    </rPh>
    <rPh sb="6" eb="8">
      <t>タイサク</t>
    </rPh>
    <rPh sb="8" eb="10">
      <t>シエン</t>
    </rPh>
    <rPh sb="10" eb="12">
      <t>クイキ</t>
    </rPh>
    <rPh sb="16" eb="18">
      <t>ショウケイ</t>
    </rPh>
    <rPh sb="19" eb="21">
      <t>カイギョウ</t>
    </rPh>
    <rPh sb="21" eb="23">
      <t>シエン</t>
    </rPh>
    <rPh sb="23" eb="25">
      <t>ジギョウ</t>
    </rPh>
    <rPh sb="26" eb="28">
      <t>ジッシ</t>
    </rPh>
    <rPh sb="28" eb="30">
      <t>ケイカク</t>
    </rPh>
    <phoneticPr fontId="62"/>
  </si>
  <si>
    <t>支援対象医療機関</t>
    <rPh sb="0" eb="2">
      <t>シエン</t>
    </rPh>
    <rPh sb="2" eb="4">
      <t>タイショウ</t>
    </rPh>
    <rPh sb="4" eb="6">
      <t>イリョウ</t>
    </rPh>
    <rPh sb="6" eb="8">
      <t>キカン</t>
    </rPh>
    <phoneticPr fontId="62"/>
  </si>
  <si>
    <t>診療所名</t>
    <rPh sb="0" eb="3">
      <t>シンリョウジョ</t>
    </rPh>
    <rPh sb="3" eb="4">
      <t>メイ</t>
    </rPh>
    <phoneticPr fontId="62"/>
  </si>
  <si>
    <t>支援区域</t>
    <rPh sb="0" eb="2">
      <t>シエン</t>
    </rPh>
    <rPh sb="2" eb="4">
      <t>クイキ</t>
    </rPh>
    <phoneticPr fontId="62"/>
  </si>
  <si>
    <r>
      <t xml:space="preserve">事業区分
</t>
    </r>
    <r>
      <rPr>
        <sz val="8"/>
        <color theme="1"/>
        <rFont val="ＭＳ Ｐゴシック"/>
        <family val="3"/>
        <charset val="128"/>
        <scheme val="minor"/>
      </rPr>
      <t>（承継・開業）</t>
    </r>
    <rPh sb="0" eb="2">
      <t>ジギョウ</t>
    </rPh>
    <rPh sb="2" eb="4">
      <t>クブン</t>
    </rPh>
    <rPh sb="6" eb="8">
      <t>ショウケイ</t>
    </rPh>
    <rPh sb="9" eb="11">
      <t>カイギョウ</t>
    </rPh>
    <phoneticPr fontId="62"/>
  </si>
  <si>
    <t>支援対象医療機関に選定した理由</t>
    <rPh sb="0" eb="2">
      <t>シエン</t>
    </rPh>
    <rPh sb="2" eb="4">
      <t>タイショウ</t>
    </rPh>
    <rPh sb="4" eb="6">
      <t>イリョウ</t>
    </rPh>
    <rPh sb="6" eb="8">
      <t>キカン</t>
    </rPh>
    <rPh sb="9" eb="11">
      <t>センテイ</t>
    </rPh>
    <rPh sb="13" eb="15">
      <t>リユウ</t>
    </rPh>
    <phoneticPr fontId="62"/>
  </si>
  <si>
    <t>選定過程</t>
    <rPh sb="0" eb="2">
      <t>センテイ</t>
    </rPh>
    <rPh sb="2" eb="4">
      <t>カテイ</t>
    </rPh>
    <phoneticPr fontId="62"/>
  </si>
  <si>
    <t>支援の内容</t>
    <rPh sb="0" eb="2">
      <t>シエン</t>
    </rPh>
    <rPh sb="3" eb="5">
      <t>ナイヨウ</t>
    </rPh>
    <phoneticPr fontId="62"/>
  </si>
  <si>
    <t>市町村の追加支援等</t>
    <rPh sb="0" eb="3">
      <t>シチョウソン</t>
    </rPh>
    <rPh sb="4" eb="6">
      <t>ツイカ</t>
    </rPh>
    <rPh sb="6" eb="8">
      <t>シエン</t>
    </rPh>
    <rPh sb="8" eb="9">
      <t>トウ</t>
    </rPh>
    <phoneticPr fontId="62"/>
  </si>
  <si>
    <t>標榜診療科</t>
    <rPh sb="0" eb="2">
      <t>ヒョウボウ</t>
    </rPh>
    <rPh sb="2" eb="5">
      <t>シンリョウカ</t>
    </rPh>
    <phoneticPr fontId="62"/>
  </si>
  <si>
    <t>承継・開業
予定年月日</t>
    <rPh sb="0" eb="2">
      <t>ショウケイ</t>
    </rPh>
    <rPh sb="3" eb="5">
      <t>カイギョウ</t>
    </rPh>
    <rPh sb="6" eb="8">
      <t>ヨテイ</t>
    </rPh>
    <rPh sb="8" eb="11">
      <t>ネンガッピ</t>
    </rPh>
    <phoneticPr fontId="62"/>
  </si>
  <si>
    <t>施設整備</t>
    <rPh sb="0" eb="2">
      <t>シセツ</t>
    </rPh>
    <rPh sb="2" eb="4">
      <t>セイビ</t>
    </rPh>
    <phoneticPr fontId="62"/>
  </si>
  <si>
    <t>設備整備</t>
    <rPh sb="0" eb="2">
      <t>セツビ</t>
    </rPh>
    <rPh sb="2" eb="4">
      <t>セイビ</t>
    </rPh>
    <phoneticPr fontId="62"/>
  </si>
  <si>
    <t>定着支援</t>
    <rPh sb="0" eb="2">
      <t>テイチャク</t>
    </rPh>
    <rPh sb="2" eb="4">
      <t>シエン</t>
    </rPh>
    <phoneticPr fontId="62"/>
  </si>
  <si>
    <t>病床数</t>
    <rPh sb="0" eb="3">
      <t>ビョウショウスウ</t>
    </rPh>
    <phoneticPr fontId="62"/>
  </si>
  <si>
    <t>整備面積</t>
    <rPh sb="0" eb="2">
      <t>セイビ</t>
    </rPh>
    <rPh sb="2" eb="4">
      <t>メンセキ</t>
    </rPh>
    <phoneticPr fontId="62"/>
  </si>
  <si>
    <t>金額
（千円）</t>
    <rPh sb="0" eb="2">
      <t>キンガク</t>
    </rPh>
    <rPh sb="4" eb="6">
      <t>センエン</t>
    </rPh>
    <phoneticPr fontId="62"/>
  </si>
  <si>
    <t>医師・看護師宿舎</t>
    <rPh sb="0" eb="2">
      <t>イシ</t>
    </rPh>
    <rPh sb="3" eb="6">
      <t>カンゴシ</t>
    </rPh>
    <rPh sb="6" eb="8">
      <t>シュクシャ</t>
    </rPh>
    <phoneticPr fontId="62"/>
  </si>
  <si>
    <t>導入機器・台数</t>
    <rPh sb="0" eb="2">
      <t>ドウニュウ</t>
    </rPh>
    <rPh sb="2" eb="4">
      <t>キキ</t>
    </rPh>
    <rPh sb="5" eb="7">
      <t>ダイスウ</t>
    </rPh>
    <phoneticPr fontId="62"/>
  </si>
  <si>
    <t>年間診療
日数</t>
    <rPh sb="0" eb="2">
      <t>ネンカン</t>
    </rPh>
    <rPh sb="2" eb="4">
      <t>シンリョウ</t>
    </rPh>
    <rPh sb="5" eb="7">
      <t>ニッスウ</t>
    </rPh>
    <phoneticPr fontId="62"/>
  </si>
  <si>
    <t>支援の有無</t>
    <rPh sb="0" eb="2">
      <t>シエン</t>
    </rPh>
    <rPh sb="3" eb="5">
      <t>ウム</t>
    </rPh>
    <phoneticPr fontId="62"/>
  </si>
  <si>
    <t>具体的な内容</t>
    <rPh sb="0" eb="3">
      <t>グタイテキ</t>
    </rPh>
    <rPh sb="4" eb="6">
      <t>ナイヨウ</t>
    </rPh>
    <phoneticPr fontId="62"/>
  </si>
  <si>
    <t>（※１）当該様式は、医療施設等施設整備費補助金、医療施設等設備整備費補助金、医療施設運営費等補助金における「重点医師偏在対策支援区域における診療所の承継・開業支援事業」の共通様式とします。</t>
    <rPh sb="4" eb="6">
      <t>トウガイ</t>
    </rPh>
    <rPh sb="6" eb="8">
      <t>ヨウシキ</t>
    </rPh>
    <rPh sb="10" eb="12">
      <t>イリョウ</t>
    </rPh>
    <rPh sb="12" eb="14">
      <t>シセツ</t>
    </rPh>
    <rPh sb="14" eb="15">
      <t>トウ</t>
    </rPh>
    <rPh sb="15" eb="17">
      <t>シセツ</t>
    </rPh>
    <rPh sb="17" eb="20">
      <t>セイビヒ</t>
    </rPh>
    <rPh sb="20" eb="23">
      <t>ホジョキン</t>
    </rPh>
    <rPh sb="24" eb="26">
      <t>イリョウ</t>
    </rPh>
    <rPh sb="26" eb="28">
      <t>シセツ</t>
    </rPh>
    <rPh sb="28" eb="29">
      <t>トウ</t>
    </rPh>
    <rPh sb="29" eb="31">
      <t>セツビ</t>
    </rPh>
    <rPh sb="31" eb="34">
      <t>セイビヒ</t>
    </rPh>
    <rPh sb="34" eb="37">
      <t>ホジョキン</t>
    </rPh>
    <rPh sb="38" eb="40">
      <t>イリョウ</t>
    </rPh>
    <rPh sb="40" eb="42">
      <t>シセツ</t>
    </rPh>
    <rPh sb="42" eb="45">
      <t>ウンエイヒ</t>
    </rPh>
    <rPh sb="45" eb="46">
      <t>トウ</t>
    </rPh>
    <rPh sb="46" eb="49">
      <t>ホジョキン</t>
    </rPh>
    <phoneticPr fontId="62"/>
  </si>
  <si>
    <t>（※２）支援対象医療機関は、令和７年度中に承継・開業する見込みの診療所を記載してください。</t>
    <rPh sb="4" eb="6">
      <t>シエン</t>
    </rPh>
    <rPh sb="6" eb="8">
      <t>タイショウ</t>
    </rPh>
    <rPh sb="8" eb="10">
      <t>イリョウ</t>
    </rPh>
    <rPh sb="10" eb="12">
      <t>キカン</t>
    </rPh>
    <rPh sb="14" eb="16">
      <t>レイワ</t>
    </rPh>
    <rPh sb="17" eb="20">
      <t>ネンドチュウ</t>
    </rPh>
    <rPh sb="21" eb="23">
      <t>ショウケイ</t>
    </rPh>
    <rPh sb="24" eb="26">
      <t>カイギョウ</t>
    </rPh>
    <rPh sb="28" eb="30">
      <t>ミコ</t>
    </rPh>
    <rPh sb="32" eb="35">
      <t>シンリョウジョ</t>
    </rPh>
    <rPh sb="36" eb="38">
      <t>キサイ</t>
    </rPh>
    <phoneticPr fontId="62"/>
  </si>
  <si>
    <t>承継</t>
    <rPh sb="0" eb="2">
      <t>ショウケイ</t>
    </rPh>
    <phoneticPr fontId="62"/>
  </si>
  <si>
    <t>有</t>
    <rPh sb="0" eb="1">
      <t>ユウ</t>
    </rPh>
    <phoneticPr fontId="62"/>
  </si>
  <si>
    <t>整備する</t>
    <rPh sb="0" eb="2">
      <t>セイビ</t>
    </rPh>
    <phoneticPr fontId="62"/>
  </si>
  <si>
    <t>開業</t>
    <rPh sb="0" eb="2">
      <t>カイギョウ</t>
    </rPh>
    <phoneticPr fontId="62"/>
  </si>
  <si>
    <t>無</t>
    <rPh sb="0" eb="1">
      <t>ム</t>
    </rPh>
    <phoneticPr fontId="62"/>
  </si>
  <si>
    <t>整備しない</t>
    <rPh sb="0" eb="2">
      <t>セイビ</t>
    </rPh>
    <phoneticPr fontId="62"/>
  </si>
  <si>
    <t>重点医師偏在対策支援区域</t>
    <rPh sb="0" eb="2">
      <t>ジュウテン</t>
    </rPh>
    <rPh sb="2" eb="4">
      <t>イシ</t>
    </rPh>
    <rPh sb="4" eb="6">
      <t>ヘンザイ</t>
    </rPh>
    <rPh sb="6" eb="8">
      <t>タイサク</t>
    </rPh>
    <rPh sb="8" eb="10">
      <t>シエン</t>
    </rPh>
    <rPh sb="10" eb="12">
      <t>クイキ</t>
    </rPh>
    <phoneticPr fontId="62"/>
  </si>
  <si>
    <t>区域</t>
    <rPh sb="0" eb="2">
      <t>クイキ</t>
    </rPh>
    <phoneticPr fontId="62"/>
  </si>
  <si>
    <t>区域に選定した理由</t>
    <rPh sb="0" eb="2">
      <t>クイキ</t>
    </rPh>
    <rPh sb="3" eb="5">
      <t>センテイ</t>
    </rPh>
    <rPh sb="7" eb="9">
      <t>リユウ</t>
    </rPh>
    <phoneticPr fontId="62"/>
  </si>
  <si>
    <t>（※）当該様式は、医療施設等施設整備費補助金、医療施設等設備整備費補助金、医療施設運営費等補助金における</t>
    <rPh sb="3" eb="5">
      <t>トウガイ</t>
    </rPh>
    <rPh sb="5" eb="7">
      <t>ヨウシキ</t>
    </rPh>
    <rPh sb="9" eb="11">
      <t>イリョウ</t>
    </rPh>
    <rPh sb="11" eb="13">
      <t>シセツ</t>
    </rPh>
    <rPh sb="13" eb="14">
      <t>トウ</t>
    </rPh>
    <rPh sb="14" eb="16">
      <t>シセツ</t>
    </rPh>
    <rPh sb="16" eb="19">
      <t>セイビヒ</t>
    </rPh>
    <rPh sb="19" eb="22">
      <t>ホジョキン</t>
    </rPh>
    <rPh sb="23" eb="25">
      <t>イリョウ</t>
    </rPh>
    <rPh sb="25" eb="27">
      <t>シセツ</t>
    </rPh>
    <rPh sb="27" eb="28">
      <t>トウ</t>
    </rPh>
    <rPh sb="28" eb="30">
      <t>セツビ</t>
    </rPh>
    <rPh sb="30" eb="33">
      <t>セイビヒ</t>
    </rPh>
    <rPh sb="33" eb="36">
      <t>ホジョキン</t>
    </rPh>
    <rPh sb="37" eb="39">
      <t>イリョウ</t>
    </rPh>
    <rPh sb="39" eb="41">
      <t>シセツ</t>
    </rPh>
    <rPh sb="41" eb="44">
      <t>ウンエイヒ</t>
    </rPh>
    <rPh sb="44" eb="45">
      <t>トウ</t>
    </rPh>
    <rPh sb="45" eb="48">
      <t>ホジョキン</t>
    </rPh>
    <phoneticPr fontId="62"/>
  </si>
  <si>
    <t>　　　「重点医師偏在対策支援区域における診療所の承継・開業支援事業」の共通様式とします。</t>
    <rPh sb="4" eb="6">
      <t>ジュウテン</t>
    </rPh>
    <rPh sb="6" eb="8">
      <t>イシ</t>
    </rPh>
    <rPh sb="8" eb="10">
      <t>ヘンザイ</t>
    </rPh>
    <rPh sb="10" eb="12">
      <t>タイサク</t>
    </rPh>
    <rPh sb="12" eb="14">
      <t>シエン</t>
    </rPh>
    <rPh sb="14" eb="16">
      <t>クイキ</t>
    </rPh>
    <rPh sb="20" eb="23">
      <t>シンリョウジョ</t>
    </rPh>
    <rPh sb="24" eb="26">
      <t>ショウケイ</t>
    </rPh>
    <rPh sb="27" eb="29">
      <t>カイギョウ</t>
    </rPh>
    <rPh sb="29" eb="31">
      <t>シエン</t>
    </rPh>
    <rPh sb="31" eb="33">
      <t>ジギョウ</t>
    </rPh>
    <rPh sb="35" eb="37">
      <t>キョウツウ</t>
    </rPh>
    <rPh sb="37" eb="39">
      <t>ヨウシキ</t>
    </rPh>
    <phoneticPr fontId="62"/>
  </si>
  <si>
    <t>例１</t>
    <rPh sb="0" eb="1">
      <t>レイ</t>
    </rPh>
    <phoneticPr fontId="62"/>
  </si>
  <si>
    <t>○○診療所</t>
    <rPh sb="2" eb="5">
      <t>シンリョウジョ</t>
    </rPh>
    <phoneticPr fontId="62"/>
  </si>
  <si>
    <t>内科
小児科</t>
    <rPh sb="0" eb="2">
      <t>ナイカ</t>
    </rPh>
    <rPh sb="3" eb="6">
      <t>ショウニカ</t>
    </rPh>
    <phoneticPr fontId="62"/>
  </si>
  <si>
    <t>○○医療圏</t>
    <rPh sb="2" eb="5">
      <t>イリョウケン</t>
    </rPh>
    <phoneticPr fontId="62"/>
  </si>
  <si>
    <t>2025.10.1</t>
    <phoneticPr fontId="62"/>
  </si>
  <si>
    <t>・・・・・</t>
    <phoneticPr fontId="62"/>
  </si>
  <si>
    <t>○月○日　地域医療対策協議会で支援対象として合意
△月△日　保険者協議会で支援対象として合意</t>
    <rPh sb="1" eb="2">
      <t>ゲツ</t>
    </rPh>
    <rPh sb="3" eb="4">
      <t>ニチ</t>
    </rPh>
    <rPh sb="5" eb="7">
      <t>チイキ</t>
    </rPh>
    <rPh sb="7" eb="9">
      <t>イリョウ</t>
    </rPh>
    <rPh sb="9" eb="11">
      <t>タイサク</t>
    </rPh>
    <rPh sb="11" eb="14">
      <t>キョウギカイ</t>
    </rPh>
    <rPh sb="15" eb="17">
      <t>シエン</t>
    </rPh>
    <rPh sb="17" eb="19">
      <t>タイショウ</t>
    </rPh>
    <rPh sb="22" eb="24">
      <t>ゴウイ</t>
    </rPh>
    <rPh sb="26" eb="27">
      <t>ゲツ</t>
    </rPh>
    <rPh sb="28" eb="29">
      <t>ニチ</t>
    </rPh>
    <rPh sb="30" eb="33">
      <t>ホケンシャ</t>
    </rPh>
    <rPh sb="33" eb="36">
      <t>キョウギカイ</t>
    </rPh>
    <rPh sb="37" eb="39">
      <t>シエン</t>
    </rPh>
    <rPh sb="39" eb="41">
      <t>タイショウ</t>
    </rPh>
    <rPh sb="44" eb="46">
      <t>ゴウイ</t>
    </rPh>
    <phoneticPr fontId="62"/>
  </si>
  <si>
    <t>△△市が、施設整備事業に係る事業者負担の一部を追加で補助する。</t>
    <rPh sb="2" eb="3">
      <t>シ</t>
    </rPh>
    <rPh sb="5" eb="7">
      <t>シセツ</t>
    </rPh>
    <rPh sb="7" eb="9">
      <t>セイビ</t>
    </rPh>
    <rPh sb="9" eb="11">
      <t>ジギョウ</t>
    </rPh>
    <rPh sb="12" eb="13">
      <t>カカ</t>
    </rPh>
    <rPh sb="14" eb="17">
      <t>ジギョウシャ</t>
    </rPh>
    <rPh sb="17" eb="19">
      <t>フタン</t>
    </rPh>
    <rPh sb="20" eb="22">
      <t>イチブ</t>
    </rPh>
    <rPh sb="23" eb="25">
      <t>ツイカ</t>
    </rPh>
    <rPh sb="26" eb="28">
      <t>ホジョ</t>
    </rPh>
    <phoneticPr fontId="62"/>
  </si>
  <si>
    <t>例２</t>
    <rPh sb="0" eb="1">
      <t>レイ</t>
    </rPh>
    <phoneticPr fontId="62"/>
  </si>
  <si>
    <t>△△診療所</t>
    <rPh sb="2" eb="5">
      <t>シンリョウジョ</t>
    </rPh>
    <phoneticPr fontId="62"/>
  </si>
  <si>
    <t>産科</t>
    <rPh sb="0" eb="2">
      <t>サンカ</t>
    </rPh>
    <phoneticPr fontId="62"/>
  </si>
  <si>
    <t>○○市</t>
    <rPh sb="2" eb="3">
      <t>シ</t>
    </rPh>
    <phoneticPr fontId="62"/>
  </si>
  <si>
    <t>2025.12.1</t>
    <phoneticPr fontId="62"/>
  </si>
  <si>
    <t>超音波診断装置（１台）</t>
    <rPh sb="0" eb="3">
      <t>チョウオンパ</t>
    </rPh>
    <rPh sb="3" eb="5">
      <t>シンダン</t>
    </rPh>
    <rPh sb="5" eb="7">
      <t>ソウチ</t>
    </rPh>
    <rPh sb="9" eb="10">
      <t>ダイ</t>
    </rPh>
    <phoneticPr fontId="62"/>
  </si>
  <si>
    <t>○○医療圏</t>
    <rPh sb="2" eb="4">
      <t>イリョウ</t>
    </rPh>
    <rPh sb="4" eb="5">
      <t>ケン</t>
    </rPh>
    <phoneticPr fontId="62"/>
  </si>
  <si>
    <t>県内で医師偏在指標が最も低い二次医療圏のため。</t>
    <rPh sb="0" eb="2">
      <t>ケンナイ</t>
    </rPh>
    <rPh sb="3" eb="5">
      <t>イシ</t>
    </rPh>
    <rPh sb="5" eb="7">
      <t>ヘンザイ</t>
    </rPh>
    <rPh sb="7" eb="9">
      <t>シヒョウ</t>
    </rPh>
    <rPh sb="10" eb="11">
      <t>モット</t>
    </rPh>
    <rPh sb="12" eb="13">
      <t>ヒク</t>
    </rPh>
    <rPh sb="14" eb="16">
      <t>ニジ</t>
    </rPh>
    <rPh sb="16" eb="19">
      <t>イリョウケン</t>
    </rPh>
    <phoneticPr fontId="62"/>
  </si>
  <si>
    <t>○月○日　地域医療対策協議会で支援区域として合意
△月△日　保険者協議会で支援区域として合意</t>
    <rPh sb="1" eb="2">
      <t>ゲツ</t>
    </rPh>
    <rPh sb="3" eb="4">
      <t>ニチ</t>
    </rPh>
    <rPh sb="5" eb="7">
      <t>チイキ</t>
    </rPh>
    <rPh sb="7" eb="9">
      <t>イリョウ</t>
    </rPh>
    <rPh sb="9" eb="11">
      <t>タイサク</t>
    </rPh>
    <rPh sb="11" eb="14">
      <t>キョウギカイ</t>
    </rPh>
    <rPh sb="15" eb="17">
      <t>シエン</t>
    </rPh>
    <rPh sb="17" eb="19">
      <t>クイキ</t>
    </rPh>
    <rPh sb="22" eb="24">
      <t>ゴウイ</t>
    </rPh>
    <rPh sb="26" eb="27">
      <t>ゲツ</t>
    </rPh>
    <rPh sb="28" eb="29">
      <t>ニチ</t>
    </rPh>
    <rPh sb="30" eb="33">
      <t>ホケンシャ</t>
    </rPh>
    <rPh sb="33" eb="36">
      <t>キョウギカイ</t>
    </rPh>
    <rPh sb="37" eb="39">
      <t>シエン</t>
    </rPh>
    <rPh sb="39" eb="41">
      <t>クイキ</t>
    </rPh>
    <rPh sb="44" eb="46">
      <t>ゴウイ</t>
    </rPh>
    <phoneticPr fontId="62"/>
  </si>
  <si>
    <t>○○市（うち○○地区に限る）</t>
    <rPh sb="2" eb="3">
      <t>シ</t>
    </rPh>
    <rPh sb="8" eb="10">
      <t>チク</t>
    </rPh>
    <rPh sb="11" eb="12">
      <t>カギ</t>
    </rPh>
    <phoneticPr fontId="62"/>
  </si>
  <si>
    <t>○○県</t>
    <rPh sb="2" eb="3">
      <t>ケン</t>
    </rPh>
    <phoneticPr fontId="8"/>
  </si>
  <si>
    <t>○○市</t>
    <rPh sb="2" eb="3">
      <t>シ</t>
    </rPh>
    <phoneticPr fontId="8"/>
  </si>
  <si>
    <t>単年</t>
  </si>
  <si>
    <t>複数年</t>
  </si>
  <si>
    <t>医療法人○○会</t>
    <rPh sb="0" eb="2">
      <t>イリョウ</t>
    </rPh>
    <rPh sb="2" eb="4">
      <t>ホウジン</t>
    </rPh>
    <rPh sb="6" eb="7">
      <t>カイ</t>
    </rPh>
    <phoneticPr fontId="8"/>
  </si>
  <si>
    <t>○○診療所</t>
    <rPh sb="2" eb="5">
      <t>シンリョウジョ</t>
    </rPh>
    <phoneticPr fontId="8"/>
  </si>
  <si>
    <t>例</t>
    <rPh sb="0" eb="1">
      <t>レイ</t>
    </rPh>
    <phoneticPr fontId="8"/>
  </si>
  <si>
    <t>△△診療所</t>
    <rPh sb="2" eb="5">
      <t>シンリョウジョ</t>
    </rPh>
    <phoneticPr fontId="8"/>
  </si>
  <si>
    <t>2-1</t>
    <phoneticPr fontId="8"/>
  </si>
  <si>
    <t>2-3</t>
    <phoneticPr fontId="8"/>
  </si>
  <si>
    <t>2-2</t>
    <phoneticPr fontId="8"/>
  </si>
  <si>
    <t>医療法人△△会</t>
    <rPh sb="0" eb="2">
      <t>イリョウ</t>
    </rPh>
    <rPh sb="2" eb="4">
      <t>ホウジン</t>
    </rPh>
    <rPh sb="6" eb="7">
      <t>カイ</t>
    </rPh>
    <phoneticPr fontId="8"/>
  </si>
  <si>
    <t>△△市</t>
    <rPh sb="2" eb="3">
      <t>シ</t>
    </rPh>
    <phoneticPr fontId="8"/>
  </si>
  <si>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8"/>
  </si>
  <si>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8"/>
  </si>
  <si>
    <t>様式３－１７（１）</t>
    <rPh sb="0" eb="2">
      <t>ヨウシキ</t>
    </rPh>
    <phoneticPr fontId="62"/>
  </si>
  <si>
    <t>様式３－１７（２）</t>
    <rPh sb="0" eb="2">
      <t>ヨウシキ</t>
    </rPh>
    <phoneticPr fontId="62"/>
  </si>
  <si>
    <t>様式１</t>
    <rPh sb="0" eb="2">
      <t>ヨウシキ</t>
    </rPh>
    <phoneticPr fontId="62"/>
  </si>
  <si>
    <t>例</t>
    <rPh sb="0" eb="1">
      <t>レイ</t>
    </rPh>
    <phoneticPr fontId="8"/>
  </si>
  <si>
    <t>●●診療所</t>
    <rPh sb="2" eb="5">
      <t>シンリョウジョ</t>
    </rPh>
    <phoneticPr fontId="8"/>
  </si>
  <si>
    <t>市町村名
を記載</t>
    <rPh sb="0" eb="3">
      <t>シチョウソン</t>
    </rPh>
    <rPh sb="3" eb="4">
      <t>メイ</t>
    </rPh>
    <rPh sb="6" eb="8">
      <t>キサイ</t>
    </rPh>
    <phoneticPr fontId="8"/>
  </si>
  <si>
    <t>160.0㎡</t>
    <phoneticPr fontId="8"/>
  </si>
  <si>
    <t>産科</t>
    <rPh sb="0" eb="2">
      <t>サンカ</t>
    </rPh>
    <phoneticPr fontId="8"/>
  </si>
  <si>
    <t>2025.12.1</t>
    <phoneticPr fontId="8"/>
  </si>
  <si>
    <t>5床</t>
    <rPh sb="1" eb="2">
      <t>ショウ</t>
    </rPh>
    <phoneticPr fontId="8"/>
  </si>
  <si>
    <t>超音波診断装置・１台</t>
    <rPh sb="0" eb="3">
      <t>チョウオンパ</t>
    </rPh>
    <rPh sb="3" eb="5">
      <t>シンダン</t>
    </rPh>
    <rPh sb="5" eb="7">
      <t>ソウチ</t>
    </rPh>
    <rPh sb="9" eb="10">
      <t>ダイ</t>
    </rPh>
    <phoneticPr fontId="8"/>
  </si>
  <si>
    <t>120日</t>
    <rPh sb="3" eb="4">
      <t>ニチ</t>
    </rPh>
    <phoneticPr fontId="8"/>
  </si>
  <si>
    <t>施設整備事業に係る事業者負担の一部を追加で補助</t>
    <rPh sb="0" eb="2">
      <t>シセツ</t>
    </rPh>
    <rPh sb="2" eb="4">
      <t>セイビ</t>
    </rPh>
    <rPh sb="4" eb="6">
      <t>ジギョウ</t>
    </rPh>
    <rPh sb="7" eb="8">
      <t>カカ</t>
    </rPh>
    <rPh sb="9" eb="12">
      <t>ジギョウシャ</t>
    </rPh>
    <rPh sb="12" eb="14">
      <t>フタン</t>
    </rPh>
    <rPh sb="15" eb="17">
      <t>イチブ</t>
    </rPh>
    <rPh sb="18" eb="20">
      <t>ツイカ</t>
    </rPh>
    <rPh sb="21" eb="23">
      <t>ホジョ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</si>
</sst>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 numFmtId="202" formatCode="0&quot;床&quot;;&quot;△ &quot;0&quot;床&quot;"/>
    <numFmt numFmtId="203" formatCode="0.0&quot;㎡&quot;;&quot;△ &quot;0.0&quot;㎡&quot;"/>
    <numFmt numFmtId="204" formatCode="0&quot;日&quot;;&quot;△ &quot;0&quot;日&quot;"/>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
      <sz val="6"/>
      <name val="ＭＳ Ｐゴシック"/>
      <family val="2"/>
      <charset val="128"/>
      <scheme val="minor"/>
    </font>
    <font>
      <b/>
      <sz val="16"/>
      <color theme="1"/>
      <name val="ＭＳ Ｐゴシック"/>
      <family val="3"/>
      <charset val="128"/>
      <scheme val="minor"/>
    </font>
    <font>
      <sz val="8"/>
      <color theme="1"/>
      <name val="ＭＳ Ｐゴシック"/>
      <family val="2"/>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6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hair">
        <color indexed="64"/>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diagonalDown="1">
      <left style="medium">
        <color auto="1"/>
      </left>
      <right style="medium">
        <color auto="1"/>
      </right>
      <top/>
      <bottom style="medium">
        <color auto="1"/>
      </bottom>
      <diagonal style="thin">
        <color auto="1"/>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thin">
        <color auto="1"/>
      </left>
      <right style="dashed">
        <color auto="1"/>
      </right>
      <top style="thin">
        <color auto="1"/>
      </top>
      <bottom style="medium">
        <color auto="1"/>
      </bottom>
      <diagonal/>
    </border>
    <border>
      <left style="dashed">
        <color auto="1"/>
      </left>
      <right style="thin">
        <color auto="1"/>
      </right>
      <top style="thin">
        <color auto="1"/>
      </top>
      <bottom style="medium">
        <color auto="1"/>
      </bottom>
      <diagonal/>
    </border>
    <border>
      <left/>
      <right/>
      <top style="thin">
        <color auto="1"/>
      </top>
      <bottom style="medium">
        <color auto="1"/>
      </bottom>
      <diagonal/>
    </border>
    <border>
      <left style="medium">
        <color auto="1"/>
      </left>
      <right/>
      <top style="thin">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dashed">
        <color auto="1"/>
      </right>
      <top style="hair">
        <color auto="1"/>
      </top>
      <bottom style="hair">
        <color auto="1"/>
      </bottom>
      <diagonal/>
    </border>
    <border>
      <left style="dashed">
        <color auto="1"/>
      </left>
      <right style="thin">
        <color auto="1"/>
      </right>
      <top style="hair">
        <color auto="1"/>
      </top>
      <bottom style="hair">
        <color auto="1"/>
      </bottom>
      <diagonal/>
    </border>
    <border>
      <left style="medium">
        <color auto="1"/>
      </left>
      <right style="medium">
        <color auto="1"/>
      </right>
      <top style="hair">
        <color auto="1"/>
      </top>
      <bottom/>
      <diagonal/>
    </border>
    <border>
      <left style="medium">
        <color auto="1"/>
      </left>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dashed">
        <color auto="1"/>
      </right>
      <top style="hair">
        <color auto="1"/>
      </top>
      <bottom/>
      <diagonal/>
    </border>
    <border>
      <left style="dashed">
        <color auto="1"/>
      </left>
      <right style="thin">
        <color auto="1"/>
      </right>
      <top style="hair">
        <color auto="1"/>
      </top>
      <bottom/>
      <diagonal/>
    </border>
    <border>
      <left style="medium">
        <color auto="1"/>
      </left>
      <right style="medium">
        <color auto="1"/>
      </right>
      <top style="hair">
        <color auto="1"/>
      </top>
      <bottom style="medium">
        <color auto="1"/>
      </bottom>
      <diagonal/>
    </border>
    <border>
      <left style="medium">
        <color auto="1"/>
      </left>
      <right style="thin">
        <color auto="1"/>
      </right>
      <top style="hair">
        <color auto="1"/>
      </top>
      <bottom style="medium">
        <color auto="1"/>
      </bottom>
      <diagonal/>
    </border>
    <border>
      <left style="thin">
        <color auto="1"/>
      </left>
      <right style="dashed">
        <color auto="1"/>
      </right>
      <top style="hair">
        <color auto="1"/>
      </top>
      <bottom style="medium">
        <color auto="1"/>
      </bottom>
      <diagonal/>
    </border>
    <border>
      <left style="dashed">
        <color auto="1"/>
      </left>
      <right style="thin">
        <color auto="1"/>
      </right>
      <top style="hair">
        <color auto="1"/>
      </top>
      <bottom style="medium">
        <color auto="1"/>
      </bottom>
      <diagonal/>
    </border>
    <border>
      <left style="medium">
        <color auto="1"/>
      </left>
      <right style="medium">
        <color auto="1"/>
      </right>
      <top style="medium">
        <color auto="1"/>
      </top>
      <bottom style="hair">
        <color auto="1"/>
      </bottom>
      <diagonal/>
    </border>
    <border>
      <left style="medium">
        <color auto="1"/>
      </left>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dashed">
        <color auto="1"/>
      </right>
      <top style="medium">
        <color auto="1"/>
      </top>
      <bottom style="hair">
        <color auto="1"/>
      </bottom>
      <diagonal/>
    </border>
    <border>
      <left style="dashed">
        <color auto="1"/>
      </left>
      <right style="thin">
        <color auto="1"/>
      </right>
      <top style="medium">
        <color auto="1"/>
      </top>
      <bottom style="hair">
        <color auto="1"/>
      </bottom>
      <diagonal/>
    </border>
    <border>
      <left/>
      <right/>
      <top style="medium">
        <color auto="1"/>
      </top>
      <bottom style="hair">
        <color auto="1"/>
      </bottom>
      <diagonal/>
    </border>
    <border>
      <left style="medium">
        <color indexed="64"/>
      </left>
      <right style="thin">
        <color indexed="64"/>
      </right>
      <top style="thin">
        <color indexed="64"/>
      </top>
      <bottom style="hair">
        <color indexed="64"/>
      </bottom>
      <diagonal/>
    </border>
  </borders>
  <cellStyleXfs count="8">
    <xf numFmtId="0" fontId="0" fillId="0" borderId="0"/>
    <xf numFmtId="38" fontId="5" fillId="0" borderId="0" applyFont="0" applyFill="0" applyBorder="0" applyAlignment="0" applyProtection="0"/>
    <xf numFmtId="0" fontId="12" fillId="0" borderId="0">
      <alignment vertical="center"/>
    </xf>
    <xf numFmtId="0" fontId="4" fillId="0" borderId="0">
      <alignment vertical="center"/>
    </xf>
    <xf numFmtId="0" fontId="20" fillId="0" borderId="0"/>
    <xf numFmtId="38" fontId="20" fillId="0" borderId="0" applyFont="0" applyFill="0" applyBorder="0" applyAlignment="0" applyProtection="0"/>
    <xf numFmtId="38" fontId="5" fillId="0" borderId="0" applyFont="0" applyFill="0" applyBorder="0" applyAlignment="0" applyProtection="0"/>
    <xf numFmtId="0" fontId="3" fillId="0" borderId="0">
      <alignment vertical="center"/>
    </xf>
  </cellStyleXfs>
  <cellXfs count="980">
    <xf numFmtId="0" fontId="0" fillId="0" borderId="0" xfId="0"/>
    <xf numFmtId="38" fontId="6" fillId="0" borderId="0" xfId="1" applyFont="1"/>
    <xf numFmtId="38" fontId="6" fillId="0" borderId="0" xfId="1" applyFont="1" applyAlignment="1">
      <alignment vertical="center"/>
    </xf>
    <xf numFmtId="57" fontId="6" fillId="0" borderId="6" xfId="1" applyNumberFormat="1" applyFont="1" applyBorder="1" applyAlignment="1">
      <alignment horizontal="center" vertical="center"/>
    </xf>
    <xf numFmtId="38" fontId="6" fillId="0" borderId="6" xfId="1" applyFont="1" applyBorder="1" applyAlignment="1">
      <alignment horizontal="center" vertical="center"/>
    </xf>
    <xf numFmtId="38" fontId="6" fillId="0" borderId="5" xfId="1" applyFont="1" applyFill="1" applyBorder="1" applyAlignment="1">
      <alignment horizontal="center" vertical="center"/>
    </xf>
    <xf numFmtId="38" fontId="6" fillId="0" borderId="5" xfId="1" applyFont="1" applyBorder="1" applyAlignment="1">
      <alignment horizontal="center" vertical="center"/>
    </xf>
    <xf numFmtId="38" fontId="6" fillId="0" borderId="5" xfId="1" applyFont="1" applyBorder="1" applyAlignment="1">
      <alignment horizontal="center" vertical="center" wrapText="1"/>
    </xf>
    <xf numFmtId="38" fontId="6" fillId="0" borderId="0" xfId="1" applyFont="1" applyFill="1" applyAlignment="1">
      <alignment vertical="center"/>
    </xf>
    <xf numFmtId="57" fontId="6" fillId="0" borderId="9" xfId="1" applyNumberFormat="1" applyFont="1" applyFill="1" applyBorder="1" applyAlignment="1">
      <alignment horizontal="center" vertical="center"/>
    </xf>
    <xf numFmtId="38" fontId="6" fillId="0" borderId="8" xfId="1" applyFont="1" applyFill="1" applyBorder="1" applyAlignment="1">
      <alignment vertical="center"/>
    </xf>
    <xf numFmtId="38" fontId="6" fillId="0" borderId="9" xfId="1" applyFont="1" applyFill="1" applyBorder="1" applyAlignment="1">
      <alignment horizontal="center" vertical="center"/>
    </xf>
    <xf numFmtId="38" fontId="6" fillId="0" borderId="9" xfId="1" applyFont="1" applyFill="1" applyBorder="1" applyAlignment="1">
      <alignment vertical="center"/>
    </xf>
    <xf numFmtId="40" fontId="6" fillId="0" borderId="9" xfId="1" applyNumberFormat="1" applyFont="1" applyFill="1" applyBorder="1" applyAlignment="1">
      <alignment horizontal="center" vertical="center"/>
    </xf>
    <xf numFmtId="38" fontId="6" fillId="0" borderId="0" xfId="1" applyFont="1" applyFill="1" applyBorder="1"/>
    <xf numFmtId="38" fontId="6" fillId="0" borderId="0" xfId="1" applyFont="1" applyFill="1" applyBorder="1" applyAlignment="1">
      <alignment horizontal="left" vertical="center" wrapText="1"/>
    </xf>
    <xf numFmtId="38" fontId="6" fillId="0" borderId="6" xfId="1" applyFont="1" applyBorder="1" applyAlignment="1">
      <alignment horizontal="center" vertical="center" wrapText="1"/>
    </xf>
    <xf numFmtId="38" fontId="6" fillId="0" borderId="0" xfId="1" applyFont="1" applyBorder="1" applyAlignment="1"/>
    <xf numFmtId="38" fontId="6" fillId="0" borderId="0" xfId="1" applyFont="1" applyAlignment="1"/>
    <xf numFmtId="40" fontId="6" fillId="0" borderId="12" xfId="1" applyNumberFormat="1" applyFont="1" applyFill="1" applyBorder="1" applyAlignment="1">
      <alignment horizontal="center" vertical="center"/>
    </xf>
    <xf numFmtId="0" fontId="9" fillId="0" borderId="8" xfId="0" applyFont="1" applyBorder="1" applyAlignment="1">
      <alignment horizontal="center" vertical="center"/>
    </xf>
    <xf numFmtId="0" fontId="12" fillId="0" borderId="0" xfId="2">
      <alignment vertical="center"/>
    </xf>
    <xf numFmtId="0" fontId="12" fillId="2" borderId="0" xfId="2" applyFill="1">
      <alignment vertical="center"/>
    </xf>
    <xf numFmtId="0" fontId="13" fillId="0" borderId="0" xfId="0" applyFont="1" applyAlignment="1">
      <alignment vertical="center"/>
    </xf>
    <xf numFmtId="0" fontId="14" fillId="0" borderId="0" xfId="0" applyFont="1"/>
    <xf numFmtId="0" fontId="16" fillId="0" borderId="0" xfId="0" applyFont="1" applyAlignment="1">
      <alignment vertical="center"/>
    </xf>
    <xf numFmtId="0" fontId="13" fillId="0" borderId="14" xfId="0" applyFont="1" applyBorder="1" applyAlignment="1">
      <alignment horizontal="center" vertical="center" wrapText="1"/>
    </xf>
    <xf numFmtId="0" fontId="17" fillId="0" borderId="0" xfId="0" applyFont="1"/>
    <xf numFmtId="0" fontId="13" fillId="0" borderId="32" xfId="0" applyFont="1" applyBorder="1" applyAlignment="1">
      <alignment vertical="center" wrapText="1"/>
    </xf>
    <xf numFmtId="0" fontId="13" fillId="0" borderId="36" xfId="0" applyFont="1" applyBorder="1" applyAlignment="1">
      <alignment horizontal="right" vertical="center" wrapText="1"/>
    </xf>
    <xf numFmtId="0" fontId="13" fillId="0" borderId="17" xfId="0" applyFont="1" applyBorder="1" applyAlignment="1">
      <alignment horizontal="right" vertical="center" wrapText="1"/>
    </xf>
    <xf numFmtId="0" fontId="13" fillId="0" borderId="18" xfId="0" applyFont="1" applyBorder="1" applyAlignment="1">
      <alignment horizontal="right" vertical="center" wrapText="1"/>
    </xf>
    <xf numFmtId="0" fontId="13" fillId="0" borderId="5" xfId="0" applyFont="1" applyBorder="1" applyAlignment="1">
      <alignment horizontal="right" vertical="center" wrapText="1"/>
    </xf>
    <xf numFmtId="0" fontId="13" fillId="0" borderId="0" xfId="0" applyFont="1" applyAlignment="1">
      <alignment horizontal="right" vertical="center" wrapText="1"/>
    </xf>
    <xf numFmtId="0" fontId="13" fillId="0" borderId="9" xfId="0" applyFont="1" applyBorder="1" applyAlignment="1">
      <alignment horizontal="right" vertical="center" wrapText="1"/>
    </xf>
    <xf numFmtId="0" fontId="18" fillId="0" borderId="0" xfId="0" applyFont="1" applyAlignment="1">
      <alignment vertical="center"/>
    </xf>
    <xf numFmtId="49" fontId="18" fillId="0" borderId="0" xfId="0" applyNumberFormat="1" applyFont="1" applyAlignment="1">
      <alignment horizontal="right" vertical="center"/>
    </xf>
    <xf numFmtId="49" fontId="14" fillId="0" borderId="0" xfId="0" applyNumberFormat="1" applyFont="1" applyAlignment="1">
      <alignment horizontal="right"/>
    </xf>
    <xf numFmtId="0" fontId="5" fillId="0" borderId="0" xfId="4" applyFont="1" applyAlignment="1">
      <alignment vertical="center"/>
    </xf>
    <xf numFmtId="0" fontId="5" fillId="0" borderId="64" xfId="4" applyFont="1" applyBorder="1" applyAlignment="1">
      <alignment vertical="center"/>
    </xf>
    <xf numFmtId="0" fontId="5" fillId="0" borderId="0" xfId="4" applyFont="1"/>
    <xf numFmtId="0" fontId="25" fillId="0" borderId="0" xfId="4" applyFont="1" applyAlignment="1">
      <alignment wrapText="1"/>
    </xf>
    <xf numFmtId="0" fontId="25" fillId="0" borderId="0" xfId="4" applyFont="1"/>
    <xf numFmtId="176" fontId="31" fillId="0" borderId="57" xfId="4" applyNumberFormat="1" applyFont="1" applyBorder="1" applyAlignment="1">
      <alignment horizontal="right" vertical="center"/>
    </xf>
    <xf numFmtId="176" fontId="31" fillId="0" borderId="17" xfId="4" applyNumberFormat="1" applyFont="1" applyBorder="1" applyAlignment="1">
      <alignment horizontal="right" vertical="center"/>
    </xf>
    <xf numFmtId="176" fontId="31" fillId="0" borderId="57" xfId="4" applyNumberFormat="1" applyFont="1" applyBorder="1" applyAlignment="1">
      <alignment vertical="center"/>
    </xf>
    <xf numFmtId="176" fontId="31" fillId="0" borderId="16" xfId="4" applyNumberFormat="1" applyFont="1" applyBorder="1" applyAlignment="1">
      <alignment horizontal="center" vertical="center"/>
    </xf>
    <xf numFmtId="176" fontId="31" fillId="0" borderId="16" xfId="4" applyNumberFormat="1" applyFont="1" applyBorder="1" applyAlignment="1">
      <alignment horizontal="right" vertical="center"/>
    </xf>
    <xf numFmtId="176" fontId="31" fillId="0" borderId="74" xfId="4" applyNumberFormat="1" applyFont="1" applyBorder="1" applyAlignment="1">
      <alignment horizontal="right" vertical="center"/>
    </xf>
    <xf numFmtId="38" fontId="6" fillId="0" borderId="5" xfId="5" applyFont="1" applyBorder="1" applyAlignment="1">
      <alignment horizontal="center" vertical="center"/>
    </xf>
    <xf numFmtId="38" fontId="6" fillId="0" borderId="5" xfId="5" applyFont="1" applyBorder="1" applyAlignment="1">
      <alignment horizontal="center" vertical="center" wrapText="1"/>
    </xf>
    <xf numFmtId="38" fontId="6" fillId="0" borderId="9" xfId="5" applyFont="1" applyFill="1" applyBorder="1" applyAlignment="1">
      <alignment horizontal="center" vertical="center"/>
    </xf>
    <xf numFmtId="40" fontId="6" fillId="0" borderId="9" xfId="5" applyNumberFormat="1" applyFont="1" applyFill="1" applyBorder="1" applyAlignment="1">
      <alignment horizontal="center" vertical="center"/>
    </xf>
    <xf numFmtId="40" fontId="6" fillId="0" borderId="12" xfId="5" applyNumberFormat="1" applyFont="1" applyFill="1" applyBorder="1" applyAlignment="1">
      <alignment horizontal="center" vertical="center"/>
    </xf>
    <xf numFmtId="0" fontId="23" fillId="0" borderId="0" xfId="4" applyFont="1" applyAlignment="1">
      <alignment horizontal="left" vertical="center"/>
    </xf>
    <xf numFmtId="0" fontId="23" fillId="0" borderId="19" xfId="4" applyFont="1" applyBorder="1" applyAlignment="1">
      <alignment horizontal="left" vertical="center"/>
    </xf>
    <xf numFmtId="0" fontId="23" fillId="0" borderId="13" xfId="4" applyFont="1" applyBorder="1" applyAlignment="1">
      <alignment horizontal="left" vertical="center"/>
    </xf>
    <xf numFmtId="0" fontId="23" fillId="0" borderId="13" xfId="4" applyFont="1" applyBorder="1" applyAlignment="1">
      <alignment horizontal="left" vertical="center" wrapText="1"/>
    </xf>
    <xf numFmtId="38" fontId="6" fillId="0" borderId="13" xfId="5" applyFont="1" applyFill="1" applyBorder="1" applyAlignment="1">
      <alignment horizontal="center" vertical="center"/>
    </xf>
    <xf numFmtId="38" fontId="6" fillId="0" borderId="12" xfId="5" applyFont="1" applyFill="1" applyBorder="1" applyAlignment="1">
      <alignment horizontal="center" vertical="center"/>
    </xf>
    <xf numFmtId="38" fontId="6" fillId="0" borderId="77" xfId="5" applyFont="1" applyFill="1" applyBorder="1" applyAlignment="1">
      <alignment horizontal="center" vertical="center"/>
    </xf>
    <xf numFmtId="0" fontId="23" fillId="0" borderId="64" xfId="4" applyFont="1" applyBorder="1" applyAlignment="1">
      <alignment horizontal="center" vertical="center"/>
    </xf>
    <xf numFmtId="0" fontId="23" fillId="0" borderId="13" xfId="4" applyFont="1" applyBorder="1" applyAlignment="1">
      <alignment horizontal="center" vertical="center"/>
    </xf>
    <xf numFmtId="0" fontId="5" fillId="0" borderId="19" xfId="4" applyFont="1" applyBorder="1" applyAlignment="1">
      <alignment vertical="center"/>
    </xf>
    <xf numFmtId="0" fontId="5" fillId="0" borderId="13" xfId="4" applyFont="1" applyBorder="1" applyAlignment="1">
      <alignment vertical="center"/>
    </xf>
    <xf numFmtId="0" fontId="5" fillId="0" borderId="13" xfId="4" applyFont="1" applyBorder="1" applyAlignment="1">
      <alignment horizontal="center" vertical="center"/>
    </xf>
    <xf numFmtId="0" fontId="5" fillId="0" borderId="13" xfId="4" applyFont="1" applyBorder="1" applyAlignment="1">
      <alignment horizontal="center" vertical="center" wrapText="1"/>
    </xf>
    <xf numFmtId="177" fontId="6" fillId="0" borderId="9" xfId="5" applyNumberFormat="1" applyFont="1" applyFill="1" applyBorder="1" applyAlignment="1">
      <alignment vertical="center" wrapText="1"/>
    </xf>
    <xf numFmtId="181" fontId="6" fillId="0" borderId="9" xfId="5" applyNumberFormat="1" applyFont="1" applyFill="1" applyBorder="1" applyAlignment="1">
      <alignment vertical="center" wrapText="1"/>
    </xf>
    <xf numFmtId="177" fontId="6" fillId="0" borderId="9" xfId="5" applyNumberFormat="1" applyFont="1" applyFill="1" applyBorder="1" applyAlignment="1">
      <alignment horizontal="center" vertical="center" wrapText="1"/>
    </xf>
    <xf numFmtId="177" fontId="6" fillId="0" borderId="8" xfId="5" applyNumberFormat="1" applyFont="1" applyFill="1" applyBorder="1" applyAlignment="1">
      <alignment vertical="center" wrapText="1"/>
    </xf>
    <xf numFmtId="177" fontId="6" fillId="0" borderId="76" xfId="5" applyNumberFormat="1" applyFont="1" applyFill="1" applyBorder="1" applyAlignment="1">
      <alignment vertical="center" wrapText="1"/>
    </xf>
    <xf numFmtId="0" fontId="5" fillId="0" borderId="21" xfId="4" applyFont="1" applyBorder="1" applyAlignment="1">
      <alignment vertical="center"/>
    </xf>
    <xf numFmtId="0" fontId="5" fillId="0" borderId="23" xfId="4" applyFont="1" applyBorder="1" applyAlignment="1">
      <alignment vertical="center"/>
    </xf>
    <xf numFmtId="0" fontId="5" fillId="0" borderId="23" xfId="4" applyFont="1" applyBorder="1" applyAlignment="1">
      <alignment horizontal="center" vertical="center"/>
    </xf>
    <xf numFmtId="181" fontId="6" fillId="0" borderId="23" xfId="5" applyNumberFormat="1" applyFont="1" applyFill="1" applyBorder="1" applyAlignment="1">
      <alignment vertical="center" wrapText="1"/>
    </xf>
    <xf numFmtId="177" fontId="6" fillId="0" borderId="61" xfId="5" applyNumberFormat="1" applyFont="1" applyFill="1" applyBorder="1" applyAlignment="1">
      <alignment horizontal="center" vertical="center" wrapText="1"/>
    </xf>
    <xf numFmtId="177" fontId="6" fillId="0" borderId="61" xfId="5" applyNumberFormat="1" applyFont="1" applyFill="1" applyBorder="1" applyAlignment="1">
      <alignment vertical="center" wrapText="1"/>
    </xf>
    <xf numFmtId="177" fontId="6" fillId="0" borderId="72" xfId="5" applyNumberFormat="1" applyFont="1" applyFill="1" applyBorder="1" applyAlignment="1">
      <alignment vertical="center" wrapText="1"/>
    </xf>
    <xf numFmtId="177" fontId="6" fillId="0" borderId="78" xfId="5" applyNumberFormat="1" applyFont="1" applyFill="1" applyBorder="1" applyAlignment="1">
      <alignment vertical="center" wrapText="1"/>
    </xf>
    <xf numFmtId="0" fontId="5" fillId="0" borderId="65" xfId="4" applyFont="1" applyBorder="1" applyAlignment="1">
      <alignment vertical="center"/>
    </xf>
    <xf numFmtId="0" fontId="5" fillId="0" borderId="0" xfId="4" applyFont="1" applyAlignment="1">
      <alignment horizontal="center" vertical="center"/>
    </xf>
    <xf numFmtId="0" fontId="32" fillId="0" borderId="0" xfId="4" applyFont="1" applyAlignment="1">
      <alignment vertical="center"/>
    </xf>
    <xf numFmtId="0" fontId="10" fillId="0" borderId="0" xfId="4" applyFont="1" applyAlignment="1">
      <alignment vertical="center"/>
    </xf>
    <xf numFmtId="0" fontId="34" fillId="0" borderId="0" xfId="4" applyFont="1" applyAlignment="1">
      <alignment horizontal="center" vertical="center"/>
    </xf>
    <xf numFmtId="0" fontId="10" fillId="0" borderId="0" xfId="4" applyFont="1" applyAlignment="1">
      <alignment horizontal="center" vertical="center"/>
    </xf>
    <xf numFmtId="0" fontId="10" fillId="0" borderId="0" xfId="4" applyFont="1" applyAlignment="1">
      <alignment horizontal="centerContinuous" vertical="center"/>
    </xf>
    <xf numFmtId="0" fontId="35" fillId="0" borderId="0" xfId="4" applyFont="1" applyAlignment="1">
      <alignment vertical="center"/>
    </xf>
    <xf numFmtId="0" fontId="35" fillId="0" borderId="0" xfId="4" applyFont="1" applyAlignment="1">
      <alignment horizontal="centerContinuous" vertical="center"/>
    </xf>
    <xf numFmtId="0" fontId="26" fillId="0" borderId="0" xfId="4" applyFont="1" applyAlignment="1">
      <alignment vertical="center"/>
    </xf>
    <xf numFmtId="0" fontId="35" fillId="0" borderId="40" xfId="4" applyFont="1" applyBorder="1" applyAlignment="1">
      <alignment vertical="center"/>
    </xf>
    <xf numFmtId="0" fontId="35" fillId="0" borderId="54" xfId="4" applyFont="1" applyBorder="1" applyAlignment="1">
      <alignment vertical="center"/>
    </xf>
    <xf numFmtId="0" fontId="35" fillId="0" borderId="80" xfId="4" applyFont="1" applyBorder="1" applyAlignment="1">
      <alignment vertical="center"/>
    </xf>
    <xf numFmtId="0" fontId="35" fillId="0" borderId="0" xfId="4" applyFont="1"/>
    <xf numFmtId="0" fontId="38" fillId="0" borderId="43" xfId="4" applyFont="1" applyBorder="1" applyAlignment="1">
      <alignment horizontal="center" vertical="center"/>
    </xf>
    <xf numFmtId="0" fontId="26" fillId="0" borderId="0" xfId="4" applyFont="1" applyAlignment="1">
      <alignment horizontal="center" vertical="center"/>
    </xf>
    <xf numFmtId="0" fontId="35" fillId="0" borderId="0" xfId="4" applyFont="1" applyAlignment="1">
      <alignment horizontal="center" vertical="center"/>
    </xf>
    <xf numFmtId="0" fontId="35" fillId="0" borderId="41" xfId="4" applyFont="1" applyBorder="1" applyAlignment="1">
      <alignment horizontal="left" vertical="center" wrapText="1"/>
    </xf>
    <xf numFmtId="0" fontId="35" fillId="0" borderId="79" xfId="4" applyFont="1" applyBorder="1" applyAlignment="1">
      <alignment horizontal="center" vertical="center"/>
    </xf>
    <xf numFmtId="0" fontId="35" fillId="0" borderId="0" xfId="4" applyFont="1" applyAlignment="1">
      <alignment vertical="center" wrapText="1"/>
    </xf>
    <xf numFmtId="0" fontId="35" fillId="0" borderId="79" xfId="4" applyFont="1" applyBorder="1" applyAlignment="1">
      <alignment vertical="center"/>
    </xf>
    <xf numFmtId="0" fontId="40" fillId="0" borderId="0" xfId="4" applyFont="1" applyAlignment="1">
      <alignment horizontal="center" vertical="center"/>
    </xf>
    <xf numFmtId="0" fontId="35" fillId="0" borderId="0" xfId="4" applyFont="1" applyAlignment="1">
      <alignment horizontal="right" vertical="center" wrapText="1"/>
    </xf>
    <xf numFmtId="0" fontId="35" fillId="0" borderId="0" xfId="4" applyFont="1" applyAlignment="1">
      <alignment horizontal="center" vertical="center" wrapText="1"/>
    </xf>
    <xf numFmtId="0" fontId="35" fillId="0" borderId="0" xfId="4" applyFont="1" applyAlignment="1">
      <alignment horizontal="right" vertical="center"/>
    </xf>
    <xf numFmtId="0" fontId="35" fillId="0" borderId="87" xfId="4" applyFont="1" applyBorder="1" applyAlignment="1">
      <alignment horizontal="right" vertical="center"/>
    </xf>
    <xf numFmtId="0" fontId="35" fillId="0" borderId="0" xfId="4" applyFont="1" applyAlignment="1">
      <alignment horizontal="left" vertical="center"/>
    </xf>
    <xf numFmtId="38" fontId="43" fillId="0" borderId="40" xfId="5" applyFont="1" applyFill="1" applyBorder="1" applyAlignment="1">
      <alignment vertical="center"/>
    </xf>
    <xf numFmtId="0" fontId="35" fillId="0" borderId="0" xfId="4" applyFont="1" applyAlignment="1">
      <alignment vertical="top" wrapText="1"/>
    </xf>
    <xf numFmtId="38" fontId="43" fillId="0" borderId="16" xfId="5" applyFont="1" applyFill="1" applyBorder="1" applyAlignment="1">
      <alignment vertical="center"/>
    </xf>
    <xf numFmtId="38" fontId="43" fillId="0" borderId="93" xfId="5" applyFont="1" applyFill="1" applyBorder="1" applyAlignment="1">
      <alignment horizontal="right" vertical="center"/>
    </xf>
    <xf numFmtId="0" fontId="27" fillId="0" borderId="0" xfId="0" applyFont="1" applyAlignment="1">
      <alignment vertical="center"/>
    </xf>
    <xf numFmtId="0" fontId="27" fillId="0" borderId="1" xfId="0" applyFont="1" applyBorder="1" applyAlignment="1">
      <alignment horizontal="center" vertical="center" shrinkToFit="1"/>
    </xf>
    <xf numFmtId="0" fontId="27" fillId="0" borderId="13" xfId="0" applyFont="1" applyBorder="1" applyAlignment="1">
      <alignment horizontal="center" vertical="center"/>
    </xf>
    <xf numFmtId="0" fontId="27" fillId="0" borderId="2" xfId="0" applyFont="1" applyBorder="1" applyAlignment="1">
      <alignment horizontal="center" vertical="center" shrinkToFit="1"/>
    </xf>
    <xf numFmtId="0" fontId="27" fillId="0" borderId="64" xfId="0" applyFont="1" applyBorder="1" applyAlignment="1">
      <alignment vertical="center"/>
    </xf>
    <xf numFmtId="0" fontId="27" fillId="0" borderId="1" xfId="0" applyFont="1" applyBorder="1" applyAlignment="1">
      <alignment horizontal="center" vertical="center" wrapText="1" shrinkToFit="1"/>
    </xf>
    <xf numFmtId="0" fontId="27" fillId="0" borderId="13" xfId="0" applyFont="1" applyBorder="1" applyAlignment="1">
      <alignment horizontal="right" vertical="center"/>
    </xf>
    <xf numFmtId="0" fontId="27" fillId="0" borderId="0" xfId="0" applyFont="1" applyAlignment="1">
      <alignment vertical="center" shrinkToFit="1"/>
    </xf>
    <xf numFmtId="0" fontId="27" fillId="0" borderId="0" xfId="0" applyFont="1" applyAlignment="1">
      <alignment horizontal="center" vertical="center"/>
    </xf>
    <xf numFmtId="0" fontId="27" fillId="0" borderId="0" xfId="0" applyFont="1" applyAlignment="1">
      <alignment horizontal="left" vertical="center"/>
    </xf>
    <xf numFmtId="182" fontId="27" fillId="0" borderId="13" xfId="0" applyNumberFormat="1" applyFont="1" applyBorder="1" applyAlignment="1">
      <alignment vertical="center"/>
    </xf>
    <xf numFmtId="183" fontId="27" fillId="0" borderId="1" xfId="0" applyNumberFormat="1" applyFont="1" applyBorder="1" applyAlignment="1">
      <alignment vertical="center"/>
    </xf>
    <xf numFmtId="182" fontId="27" fillId="0" borderId="8" xfId="0" applyNumberFormat="1" applyFont="1" applyBorder="1" applyAlignment="1">
      <alignment vertical="center"/>
    </xf>
    <xf numFmtId="184" fontId="27" fillId="0" borderId="13" xfId="0" applyNumberFormat="1" applyFont="1" applyBorder="1" applyAlignment="1">
      <alignment horizontal="center" vertical="center"/>
    </xf>
    <xf numFmtId="185" fontId="27" fillId="0" borderId="13" xfId="0" applyNumberFormat="1" applyFont="1" applyBorder="1" applyAlignment="1">
      <alignment vertical="center"/>
    </xf>
    <xf numFmtId="182" fontId="27" fillId="0" borderId="0" xfId="0" applyNumberFormat="1" applyFont="1" applyAlignment="1">
      <alignment vertical="center"/>
    </xf>
    <xf numFmtId="0" fontId="27" fillId="0" borderId="1" xfId="0" applyFont="1" applyBorder="1" applyAlignment="1">
      <alignment horizontal="center" vertical="center"/>
    </xf>
    <xf numFmtId="0" fontId="27" fillId="0" borderId="13"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13" xfId="0" applyFont="1" applyBorder="1" applyAlignment="1">
      <alignment vertical="center" shrinkToFit="1"/>
    </xf>
    <xf numFmtId="0" fontId="27" fillId="0" borderId="12" xfId="0" applyFont="1" applyBorder="1" applyAlignment="1">
      <alignment horizontal="right" vertical="center"/>
    </xf>
    <xf numFmtId="0" fontId="27" fillId="0" borderId="5" xfId="0" applyFont="1" applyBorder="1" applyAlignment="1">
      <alignment vertical="center"/>
    </xf>
    <xf numFmtId="0" fontId="27" fillId="0" borderId="9" xfId="0" applyFont="1" applyBorder="1" applyAlignment="1">
      <alignment vertical="center" shrinkToFit="1"/>
    </xf>
    <xf numFmtId="0" fontId="27" fillId="0" borderId="7" xfId="0" applyFont="1" applyBorder="1" applyAlignment="1">
      <alignment vertical="center" shrinkToFit="1"/>
    </xf>
    <xf numFmtId="0" fontId="27" fillId="0" borderId="4" xfId="0" applyFont="1" applyBorder="1" applyAlignment="1">
      <alignment vertical="center"/>
    </xf>
    <xf numFmtId="0" fontId="27" fillId="0" borderId="9" xfId="0" applyFont="1" applyBorder="1" applyAlignment="1">
      <alignment vertical="center"/>
    </xf>
    <xf numFmtId="0" fontId="27" fillId="0" borderId="10" xfId="0" applyFont="1" applyBorder="1" applyAlignment="1">
      <alignment vertical="center"/>
    </xf>
    <xf numFmtId="0" fontId="27" fillId="0" borderId="6" xfId="0" applyFont="1" applyBorder="1" applyAlignment="1">
      <alignment vertical="center"/>
    </xf>
    <xf numFmtId="0" fontId="27" fillId="0" borderId="11" xfId="0" applyFont="1" applyBorder="1" applyAlignment="1">
      <alignment vertical="center" shrinkToFit="1"/>
    </xf>
    <xf numFmtId="0" fontId="27" fillId="0" borderId="99" xfId="0" applyFont="1" applyBorder="1" applyAlignment="1">
      <alignment vertical="center" shrinkToFit="1"/>
    </xf>
    <xf numFmtId="0" fontId="27" fillId="0" borderId="100" xfId="0" applyFont="1" applyBorder="1" applyAlignment="1">
      <alignment vertical="center" shrinkToFit="1"/>
    </xf>
    <xf numFmtId="0" fontId="27" fillId="0" borderId="11" xfId="0" applyFont="1" applyBorder="1" applyAlignment="1">
      <alignment vertical="center"/>
    </xf>
    <xf numFmtId="182" fontId="27" fillId="0" borderId="12" xfId="0" applyNumberFormat="1" applyFont="1" applyBorder="1" applyAlignment="1">
      <alignment vertical="center"/>
    </xf>
    <xf numFmtId="183" fontId="27" fillId="0" borderId="2" xfId="0" applyNumberFormat="1" applyFont="1" applyBorder="1" applyAlignment="1">
      <alignment vertical="center"/>
    </xf>
    <xf numFmtId="182" fontId="27" fillId="0" borderId="9" xfId="0" applyNumberFormat="1" applyFont="1" applyBorder="1" applyAlignment="1">
      <alignment vertical="center"/>
    </xf>
    <xf numFmtId="0" fontId="27" fillId="0" borderId="63" xfId="0" applyFont="1" applyBorder="1" applyAlignment="1">
      <alignment vertical="center"/>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3" xfId="0" applyFont="1" applyBorder="1" applyAlignment="1">
      <alignment vertical="center" shrinkToFit="1"/>
    </xf>
    <xf numFmtId="0" fontId="27" fillId="0" borderId="10" xfId="0" applyFont="1" applyBorder="1" applyAlignment="1">
      <alignment vertical="center" shrinkToFit="1"/>
    </xf>
    <xf numFmtId="0" fontId="27" fillId="0" borderId="2" xfId="0" applyFont="1" applyBorder="1" applyAlignment="1">
      <alignment vertical="center"/>
    </xf>
    <xf numFmtId="0" fontId="27" fillId="0" borderId="5" xfId="0" applyFont="1" applyBorder="1" applyAlignment="1">
      <alignment vertical="center" wrapText="1"/>
    </xf>
    <xf numFmtId="0" fontId="27" fillId="0" borderId="9" xfId="0" applyFont="1" applyBorder="1" applyAlignment="1">
      <alignment vertical="center" wrapText="1"/>
    </xf>
    <xf numFmtId="0" fontId="27" fillId="0" borderId="6" xfId="0" applyFont="1" applyBorder="1" applyAlignment="1">
      <alignment horizontal="center" vertical="center" wrapText="1" shrinkToFit="1"/>
    </xf>
    <xf numFmtId="0" fontId="27" fillId="0" borderId="5" xfId="0" applyFont="1" applyBorder="1" applyAlignment="1">
      <alignment horizontal="center" vertical="center" shrinkToFit="1"/>
    </xf>
    <xf numFmtId="0" fontId="27" fillId="0" borderId="7" xfId="0" applyFont="1" applyBorder="1" applyAlignment="1">
      <alignment horizontal="center" vertical="center" shrinkToFit="1"/>
    </xf>
    <xf numFmtId="182" fontId="27" fillId="0" borderId="6" xfId="0" applyNumberFormat="1" applyFont="1" applyBorder="1" applyAlignment="1">
      <alignment vertical="center"/>
    </xf>
    <xf numFmtId="0" fontId="27" fillId="0" borderId="0" xfId="0" applyFont="1" applyAlignment="1">
      <alignment horizontal="center" vertical="center" shrinkToFit="1"/>
    </xf>
    <xf numFmtId="182" fontId="27" fillId="0" borderId="4" xfId="0" applyNumberFormat="1" applyFont="1" applyBorder="1" applyAlignment="1">
      <alignment horizontal="center" vertical="center"/>
    </xf>
    <xf numFmtId="0" fontId="27" fillId="0" borderId="0" xfId="0" applyFont="1" applyAlignment="1">
      <alignment vertical="center" wrapText="1"/>
    </xf>
    <xf numFmtId="182" fontId="27" fillId="0" borderId="0" xfId="0" applyNumberFormat="1" applyFont="1" applyAlignment="1">
      <alignment vertical="center" wrapText="1"/>
    </xf>
    <xf numFmtId="0" fontId="27" fillId="0" borderId="3" xfId="0" applyFont="1" applyBorder="1" applyAlignment="1">
      <alignment horizontal="center" vertical="center"/>
    </xf>
    <xf numFmtId="182" fontId="27" fillId="0" borderId="3" xfId="0" applyNumberFormat="1" applyFont="1" applyBorder="1" applyAlignment="1">
      <alignment horizontal="center" vertical="center"/>
    </xf>
    <xf numFmtId="180" fontId="27" fillId="0" borderId="100" xfId="0" applyNumberFormat="1" applyFont="1" applyBorder="1" applyAlignment="1">
      <alignment vertical="center"/>
    </xf>
    <xf numFmtId="182" fontId="27" fillId="0" borderId="101" xfId="0" applyNumberFormat="1" applyFont="1" applyBorder="1" applyAlignment="1">
      <alignment horizontal="center" vertical="center" wrapText="1"/>
    </xf>
    <xf numFmtId="191" fontId="27" fillId="0" borderId="64" xfId="0" applyNumberFormat="1" applyFont="1" applyBorder="1" applyAlignment="1">
      <alignment vertical="center"/>
    </xf>
    <xf numFmtId="191" fontId="27" fillId="0" borderId="103" xfId="0" applyNumberFormat="1" applyFont="1" applyBorder="1" applyAlignment="1">
      <alignment vertical="center"/>
    </xf>
    <xf numFmtId="191" fontId="27" fillId="0" borderId="11" xfId="0" applyNumberFormat="1" applyFont="1" applyBorder="1" applyAlignment="1">
      <alignment vertical="center"/>
    </xf>
    <xf numFmtId="191" fontId="27" fillId="0" borderId="105" xfId="0" applyNumberFormat="1" applyFont="1" applyBorder="1" applyAlignment="1">
      <alignment vertical="center"/>
    </xf>
    <xf numFmtId="191" fontId="27" fillId="0" borderId="106" xfId="0" applyNumberFormat="1" applyFont="1" applyBorder="1" applyAlignment="1">
      <alignment vertical="center"/>
    </xf>
    <xf numFmtId="191" fontId="27" fillId="0" borderId="67" xfId="0" applyNumberFormat="1" applyFont="1" applyBorder="1" applyAlignment="1">
      <alignment vertical="center"/>
    </xf>
    <xf numFmtId="191" fontId="27" fillId="0" borderId="13" xfId="0" applyNumberFormat="1" applyFont="1" applyBorder="1" applyAlignment="1">
      <alignment vertical="center"/>
    </xf>
    <xf numFmtId="182" fontId="27" fillId="0" borderId="107" xfId="0" applyNumberFormat="1" applyFont="1" applyBorder="1" applyAlignment="1">
      <alignment horizontal="center" vertical="center" wrapText="1"/>
    </xf>
    <xf numFmtId="191" fontId="27" fillId="0" borderId="108" xfId="0" applyNumberFormat="1" applyFont="1" applyBorder="1" applyAlignment="1">
      <alignment vertical="center"/>
    </xf>
    <xf numFmtId="0" fontId="27" fillId="0" borderId="13" xfId="0" applyFont="1" applyBorder="1" applyAlignment="1">
      <alignment horizontal="center" vertical="center" wrapText="1" shrinkToFit="1"/>
    </xf>
    <xf numFmtId="0" fontId="27" fillId="0" borderId="7" xfId="0" applyFont="1" applyBorder="1" applyAlignment="1">
      <alignment vertical="center"/>
    </xf>
    <xf numFmtId="0" fontId="27" fillId="0" borderId="63" xfId="0" applyFont="1" applyBorder="1" applyAlignment="1">
      <alignment horizontal="left" vertical="center"/>
    </xf>
    <xf numFmtId="0" fontId="27" fillId="0" borderId="12" xfId="0" applyFont="1" applyBorder="1" applyAlignment="1">
      <alignment horizontal="center" vertical="center" shrinkToFit="1"/>
    </xf>
    <xf numFmtId="0" fontId="27" fillId="0" borderId="13" xfId="0" applyFont="1" applyBorder="1" applyAlignment="1">
      <alignment horizontal="center" vertical="center" wrapText="1"/>
    </xf>
    <xf numFmtId="0" fontId="27" fillId="0" borderId="3" xfId="0" applyFont="1" applyBorder="1" applyAlignment="1">
      <alignment horizontal="left" vertical="center" shrinkToFit="1"/>
    </xf>
    <xf numFmtId="0" fontId="27" fillId="0" borderId="3" xfId="0" applyFont="1" applyBorder="1" applyAlignment="1">
      <alignment vertical="center"/>
    </xf>
    <xf numFmtId="0" fontId="27" fillId="0" borderId="6" xfId="0" applyFont="1" applyBorder="1" applyAlignment="1">
      <alignment vertical="center" shrinkToFit="1"/>
    </xf>
    <xf numFmtId="0" fontId="27" fillId="0" borderId="8" xfId="0" applyFont="1" applyBorder="1" applyAlignment="1">
      <alignment vertical="center" shrinkToFit="1"/>
    </xf>
    <xf numFmtId="0" fontId="27" fillId="0" borderId="4" xfId="0" applyFont="1" applyBorder="1" applyAlignment="1">
      <alignment vertical="center" wrapText="1" shrinkToFit="1"/>
    </xf>
    <xf numFmtId="182" fontId="27" fillId="0" borderId="12" xfId="0" applyNumberFormat="1" applyFont="1" applyBorder="1" applyAlignment="1">
      <alignment horizontal="right" vertical="center"/>
    </xf>
    <xf numFmtId="0" fontId="12" fillId="0" borderId="13" xfId="2" applyBorder="1">
      <alignment vertical="center"/>
    </xf>
    <xf numFmtId="0" fontId="12" fillId="2" borderId="13" xfId="2" applyFill="1" applyBorder="1">
      <alignment vertical="center"/>
    </xf>
    <xf numFmtId="0" fontId="12" fillId="0" borderId="0" xfId="2" applyAlignment="1">
      <alignment vertical="center" wrapText="1"/>
    </xf>
    <xf numFmtId="187" fontId="27" fillId="0" borderId="0" xfId="0" applyNumberFormat="1" applyFont="1" applyAlignment="1">
      <alignment vertical="center"/>
    </xf>
    <xf numFmtId="0" fontId="27" fillId="0" borderId="3" xfId="0" applyFont="1" applyBorder="1" applyAlignment="1">
      <alignment horizontal="right" vertical="center"/>
    </xf>
    <xf numFmtId="0" fontId="27" fillId="0" borderId="9" xfId="0" applyFont="1" applyBorder="1" applyAlignment="1">
      <alignment horizontal="center" vertical="center" wrapText="1"/>
    </xf>
    <xf numFmtId="183" fontId="27" fillId="0" borderId="0" xfId="0" applyNumberFormat="1" applyFont="1" applyAlignment="1">
      <alignment vertical="center"/>
    </xf>
    <xf numFmtId="0" fontId="27" fillId="0" borderId="4" xfId="0" applyFont="1" applyBorder="1" applyAlignment="1">
      <alignment horizontal="center" vertical="center" shrinkToFit="1"/>
    </xf>
    <xf numFmtId="0" fontId="27" fillId="0" borderId="64" xfId="0" applyFont="1" applyBorder="1" applyAlignment="1">
      <alignment horizontal="center" vertical="center"/>
    </xf>
    <xf numFmtId="182" fontId="27" fillId="0" borderId="63" xfId="0" applyNumberFormat="1" applyFont="1" applyBorder="1" applyAlignment="1">
      <alignment vertical="center"/>
    </xf>
    <xf numFmtId="182" fontId="27" fillId="0" borderId="64" xfId="0" applyNumberFormat="1" applyFont="1" applyBorder="1" applyAlignment="1">
      <alignment vertical="center"/>
    </xf>
    <xf numFmtId="182" fontId="27" fillId="0" borderId="13" xfId="0" applyNumberFormat="1" applyFont="1" applyBorder="1" applyAlignment="1">
      <alignment horizontal="center" vertical="center"/>
    </xf>
    <xf numFmtId="0" fontId="23" fillId="3" borderId="13" xfId="4" applyFont="1" applyFill="1" applyBorder="1" applyAlignment="1">
      <alignment horizontal="center" vertical="center"/>
    </xf>
    <xf numFmtId="0" fontId="5" fillId="3" borderId="13" xfId="4" applyFont="1" applyFill="1" applyBorder="1" applyAlignment="1">
      <alignment vertical="center"/>
    </xf>
    <xf numFmtId="0" fontId="5" fillId="3" borderId="23" xfId="4" applyFont="1" applyFill="1" applyBorder="1" applyAlignment="1">
      <alignment vertical="center"/>
    </xf>
    <xf numFmtId="0" fontId="23" fillId="3" borderId="13" xfId="4" applyFont="1" applyFill="1" applyBorder="1" applyAlignment="1">
      <alignment horizontal="left" vertical="center" wrapText="1"/>
    </xf>
    <xf numFmtId="0" fontId="23" fillId="3" borderId="13" xfId="4" applyFont="1" applyFill="1" applyBorder="1" applyAlignment="1">
      <alignment horizontal="left" vertical="center"/>
    </xf>
    <xf numFmtId="0" fontId="23" fillId="3" borderId="30" xfId="4" applyFont="1" applyFill="1" applyBorder="1" applyAlignment="1">
      <alignment horizontal="left" vertical="center" wrapText="1"/>
    </xf>
    <xf numFmtId="0" fontId="5" fillId="3" borderId="30" xfId="4" applyFont="1" applyFill="1" applyBorder="1" applyAlignment="1">
      <alignment vertical="center"/>
    </xf>
    <xf numFmtId="0" fontId="5" fillId="3" borderId="31" xfId="4" applyFont="1" applyFill="1" applyBorder="1" applyAlignment="1">
      <alignment vertical="center"/>
    </xf>
    <xf numFmtId="0" fontId="27" fillId="0" borderId="4" xfId="0" applyFont="1" applyBorder="1" applyAlignment="1">
      <alignment horizontal="center" vertical="center" wrapText="1" shrinkToFit="1"/>
    </xf>
    <xf numFmtId="179" fontId="12" fillId="0" borderId="0" xfId="2" applyNumberFormat="1">
      <alignment vertical="center"/>
    </xf>
    <xf numFmtId="0" fontId="27" fillId="0" borderId="12" xfId="0" applyFont="1" applyBorder="1" applyAlignment="1">
      <alignment horizontal="center" vertical="center"/>
    </xf>
    <xf numFmtId="0" fontId="27" fillId="0" borderId="63" xfId="0" applyFont="1" applyBorder="1" applyAlignment="1">
      <alignment horizontal="center" vertical="center"/>
    </xf>
    <xf numFmtId="0" fontId="15" fillId="0" borderId="0" xfId="0" applyFont="1" applyAlignment="1">
      <alignment vertical="center"/>
    </xf>
    <xf numFmtId="191" fontId="27" fillId="4" borderId="64" xfId="0" applyNumberFormat="1" applyFont="1" applyFill="1" applyBorder="1" applyAlignment="1">
      <alignment vertical="center"/>
    </xf>
    <xf numFmtId="191" fontId="27" fillId="4" borderId="105" xfId="0" applyNumberFormat="1" applyFont="1" applyFill="1" applyBorder="1" applyAlignment="1">
      <alignment vertical="center"/>
    </xf>
    <xf numFmtId="191" fontId="27" fillId="4" borderId="103" xfId="0" applyNumberFormat="1" applyFont="1" applyFill="1" applyBorder="1" applyAlignment="1">
      <alignment vertical="center"/>
    </xf>
    <xf numFmtId="191" fontId="27" fillId="4" borderId="106" xfId="0" applyNumberFormat="1" applyFont="1" applyFill="1" applyBorder="1" applyAlignment="1">
      <alignment vertical="center"/>
    </xf>
    <xf numFmtId="0" fontId="27" fillId="0" borderId="12" xfId="0" applyFont="1" applyBorder="1" applyAlignment="1">
      <alignment horizontal="right" vertical="center" shrinkToFit="1"/>
    </xf>
    <xf numFmtId="0" fontId="27" fillId="0" borderId="0" xfId="0" applyFont="1" applyAlignment="1">
      <alignment horizontal="right" vertical="center"/>
    </xf>
    <xf numFmtId="0" fontId="27" fillId="0" borderId="63" xfId="0" applyFont="1" applyBorder="1" applyAlignment="1">
      <alignment horizontal="right" vertical="center" shrinkToFit="1"/>
    </xf>
    <xf numFmtId="186" fontId="27" fillId="0" borderId="63" xfId="0" applyNumberFormat="1" applyFont="1" applyBorder="1" applyAlignment="1">
      <alignment horizontal="right" vertical="center" shrinkToFit="1"/>
    </xf>
    <xf numFmtId="186" fontId="49" fillId="0" borderId="63" xfId="0" applyNumberFormat="1"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8" xfId="0" applyFont="1" applyBorder="1" applyAlignment="1">
      <alignment horizontal="center" vertical="center"/>
    </xf>
    <xf numFmtId="0" fontId="27" fillId="0" borderId="64" xfId="0" applyFont="1" applyBorder="1" applyAlignment="1">
      <alignment vertical="center" shrinkToFit="1"/>
    </xf>
    <xf numFmtId="57" fontId="27" fillId="6" borderId="63" xfId="0" applyNumberFormat="1" applyFont="1" applyFill="1" applyBorder="1" applyAlignment="1">
      <alignment horizontal="center" vertical="center" shrinkToFit="1"/>
    </xf>
    <xf numFmtId="57" fontId="27" fillId="6" borderId="64" xfId="0" applyNumberFormat="1" applyFont="1" applyFill="1" applyBorder="1" applyAlignment="1">
      <alignment horizontal="center" vertical="center" shrinkToFit="1"/>
    </xf>
    <xf numFmtId="186" fontId="27" fillId="6" borderId="64" xfId="0" applyNumberFormat="1" applyFont="1" applyFill="1" applyBorder="1" applyAlignment="1">
      <alignment horizontal="right" vertical="center"/>
    </xf>
    <xf numFmtId="184" fontId="27" fillId="6" borderId="13" xfId="0" applyNumberFormat="1" applyFont="1" applyFill="1" applyBorder="1" applyAlignment="1">
      <alignment horizontal="center" vertical="center"/>
    </xf>
    <xf numFmtId="182" fontId="27" fillId="6" borderId="13" xfId="0" applyNumberFormat="1" applyFont="1" applyFill="1" applyBorder="1" applyAlignment="1">
      <alignment vertical="center"/>
    </xf>
    <xf numFmtId="185" fontId="27" fillId="6" borderId="13" xfId="0" applyNumberFormat="1" applyFont="1" applyFill="1" applyBorder="1" applyAlignment="1">
      <alignment vertical="center"/>
    </xf>
    <xf numFmtId="0" fontId="27" fillId="6" borderId="13" xfId="0" applyFont="1" applyFill="1" applyBorder="1" applyAlignment="1">
      <alignment horizontal="center" vertical="center" shrinkToFit="1"/>
    </xf>
    <xf numFmtId="0" fontId="27" fillId="6" borderId="13" xfId="0" applyFont="1" applyFill="1" applyBorder="1" applyAlignment="1">
      <alignment horizontal="center" vertical="center"/>
    </xf>
    <xf numFmtId="183" fontId="27" fillId="6" borderId="1" xfId="0" applyNumberFormat="1" applyFont="1" applyFill="1" applyBorder="1" applyAlignment="1">
      <alignment vertical="center"/>
    </xf>
    <xf numFmtId="182" fontId="27" fillId="6" borderId="8" xfId="0" applyNumberFormat="1" applyFont="1" applyFill="1" applyBorder="1" applyAlignment="1">
      <alignment vertical="center"/>
    </xf>
    <xf numFmtId="0" fontId="27" fillId="6" borderId="12" xfId="0" applyFont="1" applyFill="1" applyBorder="1" applyAlignment="1">
      <alignment vertical="center"/>
    </xf>
    <xf numFmtId="0" fontId="27" fillId="6" borderId="11" xfId="0" applyFont="1" applyFill="1" applyBorder="1" applyAlignment="1">
      <alignment vertical="center"/>
    </xf>
    <xf numFmtId="182" fontId="27" fillId="6" borderId="64" xfId="0" applyNumberFormat="1" applyFont="1" applyFill="1" applyBorder="1" applyAlignment="1">
      <alignment vertical="center"/>
    </xf>
    <xf numFmtId="182" fontId="27" fillId="6" borderId="6" xfId="0" applyNumberFormat="1" applyFont="1" applyFill="1" applyBorder="1" applyAlignment="1">
      <alignment vertical="center"/>
    </xf>
    <xf numFmtId="182" fontId="27" fillId="6" borderId="12" xfId="0" applyNumberFormat="1" applyFont="1" applyFill="1" applyBorder="1" applyAlignment="1">
      <alignment vertical="center"/>
    </xf>
    <xf numFmtId="182" fontId="27" fillId="6" borderId="9" xfId="0" applyNumberFormat="1" applyFont="1" applyFill="1" applyBorder="1" applyAlignment="1">
      <alignment vertical="center"/>
    </xf>
    <xf numFmtId="180" fontId="27" fillId="6" borderId="102" xfId="0" applyNumberFormat="1" applyFont="1" applyFill="1" applyBorder="1" applyAlignment="1">
      <alignment vertical="center"/>
    </xf>
    <xf numFmtId="180" fontId="27" fillId="6" borderId="104"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6" borderId="63" xfId="0" applyFont="1" applyFill="1" applyBorder="1" applyAlignment="1">
      <alignment horizontal="center" vertical="center"/>
    </xf>
    <xf numFmtId="191" fontId="27" fillId="6" borderId="13" xfId="0" applyNumberFormat="1" applyFont="1" applyFill="1" applyBorder="1" applyAlignment="1">
      <alignment horizontal="center" vertical="center"/>
    </xf>
    <xf numFmtId="0" fontId="27" fillId="6" borderId="2" xfId="0" applyFont="1" applyFill="1" applyBorder="1" applyAlignment="1">
      <alignment vertical="center"/>
    </xf>
    <xf numFmtId="0" fontId="27" fillId="6" borderId="63" xfId="0" applyFont="1" applyFill="1" applyBorder="1" applyAlignment="1">
      <alignment vertical="center"/>
    </xf>
    <xf numFmtId="194" fontId="27" fillId="6" borderId="64" xfId="0" applyNumberFormat="1" applyFont="1" applyFill="1" applyBorder="1" applyAlignment="1">
      <alignment vertical="center"/>
    </xf>
    <xf numFmtId="0" fontId="27" fillId="6" borderId="63" xfId="0" applyFont="1" applyFill="1" applyBorder="1" applyAlignment="1">
      <alignment horizontal="center" vertical="center" shrinkToFit="1"/>
    </xf>
    <xf numFmtId="0" fontId="27" fillId="6" borderId="12" xfId="0" applyFont="1" applyFill="1" applyBorder="1" applyAlignment="1">
      <alignment horizontal="center" vertical="center" shrinkToFit="1"/>
    </xf>
    <xf numFmtId="0" fontId="27" fillId="6" borderId="100" xfId="0" applyFont="1" applyFill="1" applyBorder="1" applyAlignment="1">
      <alignment vertical="center" shrinkToFit="1"/>
    </xf>
    <xf numFmtId="0" fontId="27" fillId="6" borderId="109" xfId="0" applyFont="1" applyFill="1" applyBorder="1" applyAlignment="1">
      <alignment vertical="center"/>
    </xf>
    <xf numFmtId="196" fontId="27" fillId="6" borderId="3" xfId="0" applyNumberFormat="1" applyFont="1" applyFill="1" applyBorder="1" applyAlignment="1">
      <alignment horizontal="center" vertical="center" shrinkToFit="1"/>
    </xf>
    <xf numFmtId="0" fontId="27" fillId="6" borderId="64" xfId="0" applyFont="1" applyFill="1" applyBorder="1" applyAlignment="1">
      <alignment vertical="center" shrinkToFit="1"/>
    </xf>
    <xf numFmtId="186" fontId="27" fillId="6" borderId="0" xfId="0" applyNumberFormat="1" applyFont="1" applyFill="1" applyAlignment="1">
      <alignment horizontal="center" vertical="center"/>
    </xf>
    <xf numFmtId="186" fontId="27" fillId="6" borderId="63" xfId="0" applyNumberFormat="1" applyFont="1" applyFill="1" applyBorder="1" applyAlignment="1">
      <alignment horizontal="center" vertical="center" shrinkToFit="1"/>
    </xf>
    <xf numFmtId="186" fontId="49" fillId="6" borderId="63" xfId="0" applyNumberFormat="1" applyFont="1" applyFill="1" applyBorder="1" applyAlignment="1">
      <alignment horizontal="center" vertical="center" shrinkToFit="1"/>
    </xf>
    <xf numFmtId="0" fontId="49" fillId="0" borderId="63" xfId="0" applyFont="1" applyBorder="1" applyAlignment="1">
      <alignment horizontal="center" vertical="center" shrinkToFit="1"/>
    </xf>
    <xf numFmtId="191" fontId="27" fillId="0" borderId="110" xfId="0" applyNumberFormat="1" applyFont="1" applyBorder="1" applyAlignment="1">
      <alignment vertical="center"/>
    </xf>
    <xf numFmtId="189" fontId="27" fillId="0" borderId="14" xfId="0" applyNumberFormat="1" applyFont="1" applyBorder="1" applyAlignment="1">
      <alignment vertical="center"/>
    </xf>
    <xf numFmtId="0" fontId="27" fillId="6" borderId="13" xfId="0" applyFont="1" applyFill="1" applyBorder="1" applyAlignment="1">
      <alignment horizontal="center" vertical="center" wrapText="1"/>
    </xf>
    <xf numFmtId="178" fontId="13" fillId="0" borderId="37" xfId="0" applyNumberFormat="1" applyFont="1" applyBorder="1" applyAlignment="1">
      <alignment horizontal="right" vertical="center" shrinkToFit="1"/>
    </xf>
    <xf numFmtId="178" fontId="13" fillId="0" borderId="6" xfId="0" applyNumberFormat="1" applyFont="1" applyBorder="1" applyAlignment="1">
      <alignment horizontal="right" vertical="center" shrinkToFit="1"/>
    </xf>
    <xf numFmtId="179" fontId="13" fillId="0" borderId="20" xfId="0" applyNumberFormat="1" applyFont="1" applyBorder="1" applyAlignment="1">
      <alignment horizontal="right" vertical="center" shrinkToFit="1"/>
    </xf>
    <xf numFmtId="177" fontId="13" fillId="0" borderId="6" xfId="0" applyNumberFormat="1" applyFont="1" applyBorder="1" applyAlignment="1">
      <alignment horizontal="right" vertical="center" shrinkToFit="1"/>
    </xf>
    <xf numFmtId="177" fontId="13" fillId="0" borderId="20" xfId="0" applyNumberFormat="1" applyFont="1" applyBorder="1" applyAlignment="1">
      <alignment horizontal="right" vertical="center" shrinkToFit="1"/>
    </xf>
    <xf numFmtId="198" fontId="13" fillId="0" borderId="64" xfId="0" applyNumberFormat="1" applyFont="1" applyBorder="1" applyAlignment="1">
      <alignment horizontal="left" vertical="center" wrapText="1"/>
    </xf>
    <xf numFmtId="198" fontId="13" fillId="0" borderId="34" xfId="0" applyNumberFormat="1" applyFont="1" applyBorder="1" applyAlignment="1">
      <alignment horizontal="left" vertical="center" wrapText="1"/>
    </xf>
    <xf numFmtId="0" fontId="13" fillId="6" borderId="26" xfId="0" applyFont="1" applyFill="1" applyBorder="1" applyAlignment="1">
      <alignment vertical="center" wrapText="1"/>
    </xf>
    <xf numFmtId="0" fontId="54" fillId="0" borderId="0" xfId="0" applyFont="1"/>
    <xf numFmtId="0" fontId="13" fillId="6" borderId="33" xfId="0" applyFont="1" applyFill="1" applyBorder="1" applyAlignment="1">
      <alignment vertical="center" wrapText="1"/>
    </xf>
    <xf numFmtId="0" fontId="13" fillId="6" borderId="20" xfId="0" applyFont="1" applyFill="1" applyBorder="1" applyAlignment="1">
      <alignment vertical="center" wrapText="1"/>
    </xf>
    <xf numFmtId="0" fontId="13" fillId="6" borderId="25" xfId="0" applyFont="1" applyFill="1" applyBorder="1" applyAlignment="1">
      <alignment vertical="center" wrapText="1"/>
    </xf>
    <xf numFmtId="0" fontId="13" fillId="6" borderId="35" xfId="0" applyFont="1" applyFill="1" applyBorder="1" applyAlignment="1">
      <alignment vertical="center" wrapText="1"/>
    </xf>
    <xf numFmtId="0" fontId="14" fillId="5" borderId="0" xfId="0" applyFont="1" applyFill="1"/>
    <xf numFmtId="0" fontId="12" fillId="5" borderId="0" xfId="0" applyFont="1" applyFill="1"/>
    <xf numFmtId="0" fontId="21" fillId="0" borderId="0" xfId="0" applyFont="1"/>
    <xf numFmtId="0" fontId="0" fillId="0" borderId="0" xfId="0" applyAlignment="1">
      <alignment vertical="center"/>
    </xf>
    <xf numFmtId="12" fontId="0" fillId="0" borderId="0" xfId="0" applyNumberForma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vertical="center" wrapText="1"/>
    </xf>
    <xf numFmtId="0" fontId="0" fillId="0" borderId="0" xfId="0" applyAlignment="1">
      <alignment horizontal="center" vertical="center"/>
    </xf>
    <xf numFmtId="0" fontId="12" fillId="7" borderId="13" xfId="2" applyFill="1" applyBorder="1">
      <alignment vertical="center"/>
    </xf>
    <xf numFmtId="0" fontId="12" fillId="7" borderId="0" xfId="2" applyFill="1">
      <alignment vertical="center"/>
    </xf>
    <xf numFmtId="0" fontId="0" fillId="7" borderId="0" xfId="0" applyFill="1" applyAlignment="1">
      <alignment vertical="center"/>
    </xf>
    <xf numFmtId="0" fontId="56" fillId="7" borderId="0" xfId="0" applyFont="1" applyFill="1" applyAlignment="1">
      <alignment horizontal="center" vertical="center"/>
    </xf>
    <xf numFmtId="0" fontId="56"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2" fillId="7" borderId="0" xfId="2" applyFill="1" applyAlignment="1">
      <alignment vertical="center" wrapText="1"/>
    </xf>
    <xf numFmtId="12" fontId="6" fillId="0" borderId="0" xfId="1" applyNumberFormat="1" applyFont="1" applyFill="1" applyBorder="1" applyAlignment="1">
      <alignment horizontal="left" vertical="center" wrapText="1"/>
    </xf>
    <xf numFmtId="0" fontId="27" fillId="0" borderId="5" xfId="0" applyFont="1" applyBorder="1" applyAlignment="1">
      <alignment vertical="center" shrinkToFit="1"/>
    </xf>
    <xf numFmtId="0" fontId="27" fillId="0" borderId="64" xfId="0" applyFont="1" applyBorder="1" applyAlignment="1">
      <alignment horizontal="center" vertical="center" shrinkToFit="1"/>
    </xf>
    <xf numFmtId="199" fontId="27" fillId="6" borderId="64" xfId="0" applyNumberFormat="1" applyFont="1" applyFill="1" applyBorder="1" applyAlignment="1">
      <alignment vertical="center"/>
    </xf>
    <xf numFmtId="199" fontId="27" fillId="6" borderId="11" xfId="0" applyNumberFormat="1" applyFont="1" applyFill="1" applyBorder="1" applyAlignment="1">
      <alignment vertical="center"/>
    </xf>
    <xf numFmtId="183" fontId="27" fillId="6" borderId="112" xfId="0" applyNumberFormat="1" applyFont="1" applyFill="1" applyBorder="1" applyAlignment="1">
      <alignment vertical="center"/>
    </xf>
    <xf numFmtId="183" fontId="27" fillId="6" borderId="113" xfId="0" applyNumberFormat="1" applyFont="1" applyFill="1" applyBorder="1" applyAlignment="1">
      <alignment vertical="center"/>
    </xf>
    <xf numFmtId="200" fontId="13" fillId="0" borderId="6" xfId="0" applyNumberFormat="1" applyFont="1" applyBorder="1" applyAlignment="1">
      <alignment horizontal="right" vertical="center" shrinkToFit="1"/>
    </xf>
    <xf numFmtId="200" fontId="13" fillId="6" borderId="20" xfId="0" applyNumberFormat="1" applyFont="1" applyFill="1" applyBorder="1" applyAlignment="1">
      <alignment horizontal="right" vertical="center" shrinkToFit="1"/>
    </xf>
    <xf numFmtId="200" fontId="13" fillId="6" borderId="37" xfId="0" applyNumberFormat="1" applyFont="1" applyFill="1" applyBorder="1" applyAlignment="1">
      <alignment horizontal="right" vertical="center" shrinkToFit="1"/>
    </xf>
    <xf numFmtId="200" fontId="13" fillId="6" borderId="6" xfId="0" applyNumberFormat="1" applyFont="1" applyFill="1" applyBorder="1" applyAlignment="1">
      <alignment horizontal="right" vertical="center" shrinkToFit="1"/>
    </xf>
    <xf numFmtId="200" fontId="13" fillId="0" borderId="37" xfId="0" applyNumberFormat="1" applyFont="1" applyBorder="1" applyAlignment="1">
      <alignment horizontal="right" vertical="center" shrinkToFit="1"/>
    </xf>
    <xf numFmtId="200" fontId="13" fillId="0" borderId="20" xfId="0" applyNumberFormat="1" applyFont="1" applyBorder="1" applyAlignment="1">
      <alignment horizontal="right" vertical="center" shrinkToFit="1"/>
    </xf>
    <xf numFmtId="200" fontId="17" fillId="0" borderId="6" xfId="0" applyNumberFormat="1" applyFont="1" applyBorder="1" applyAlignment="1">
      <alignment vertical="center" shrinkToFit="1"/>
    </xf>
    <xf numFmtId="200" fontId="17" fillId="6" borderId="6" xfId="0" applyNumberFormat="1" applyFont="1" applyFill="1" applyBorder="1" applyAlignment="1">
      <alignment vertical="center" shrinkToFit="1"/>
    </xf>
    <xf numFmtId="200" fontId="17" fillId="0" borderId="37" xfId="0" applyNumberFormat="1" applyFont="1" applyBorder="1" applyAlignment="1">
      <alignment vertical="center" shrinkToFit="1"/>
    </xf>
    <xf numFmtId="200" fontId="17" fillId="6" borderId="37" xfId="0" applyNumberFormat="1" applyFont="1" applyFill="1" applyBorder="1" applyAlignment="1">
      <alignment vertical="center" shrinkToFit="1"/>
    </xf>
    <xf numFmtId="200" fontId="17" fillId="6" borderId="20" xfId="0" applyNumberFormat="1" applyFont="1" applyFill="1" applyBorder="1" applyAlignment="1">
      <alignment vertical="center" shrinkToFit="1"/>
    </xf>
    <xf numFmtId="200" fontId="19" fillId="6" borderId="19" xfId="0" applyNumberFormat="1" applyFont="1" applyFill="1" applyBorder="1" applyAlignment="1">
      <alignment vertical="center" shrinkToFit="1"/>
    </xf>
    <xf numFmtId="200" fontId="13" fillId="0" borderId="13" xfId="0" applyNumberFormat="1" applyFont="1" applyBorder="1" applyAlignment="1">
      <alignment vertical="center" shrinkToFit="1"/>
    </xf>
    <xf numFmtId="200" fontId="13" fillId="0" borderId="30" xfId="0" applyNumberFormat="1" applyFont="1" applyBorder="1" applyAlignment="1">
      <alignment vertical="center" shrinkToFit="1"/>
    </xf>
    <xf numFmtId="200" fontId="13" fillId="6" borderId="19" xfId="0" applyNumberFormat="1" applyFont="1" applyFill="1" applyBorder="1" applyAlignment="1">
      <alignment vertical="center" shrinkToFit="1"/>
    </xf>
    <xf numFmtId="200" fontId="13" fillId="6" borderId="13" xfId="0" applyNumberFormat="1" applyFont="1" applyFill="1" applyBorder="1" applyAlignment="1">
      <alignment vertical="center" shrinkToFit="1"/>
    </xf>
    <xf numFmtId="200" fontId="13" fillId="6" borderId="27" xfId="0" applyNumberFormat="1" applyFont="1" applyFill="1" applyBorder="1" applyAlignment="1">
      <alignment vertical="center" shrinkToFit="1"/>
    </xf>
    <xf numFmtId="200" fontId="13" fillId="0" borderId="1" xfId="0" applyNumberFormat="1" applyFont="1" applyBorder="1" applyAlignment="1">
      <alignment vertical="center" shrinkToFit="1"/>
    </xf>
    <xf numFmtId="200" fontId="13" fillId="6" borderId="33" xfId="0" applyNumberFormat="1" applyFont="1" applyFill="1" applyBorder="1" applyAlignment="1">
      <alignment vertical="center" shrinkToFit="1"/>
    </xf>
    <xf numFmtId="200" fontId="13" fillId="6" borderId="1" xfId="0" applyNumberFormat="1" applyFont="1" applyFill="1" applyBorder="1" applyAlignment="1">
      <alignment vertical="center" shrinkToFit="1"/>
    </xf>
    <xf numFmtId="200" fontId="13" fillId="6" borderId="37" xfId="0" applyNumberFormat="1" applyFont="1" applyFill="1" applyBorder="1" applyAlignment="1">
      <alignment vertical="center" shrinkToFit="1"/>
    </xf>
    <xf numFmtId="200" fontId="13" fillId="0" borderId="6" xfId="0" applyNumberFormat="1" applyFont="1" applyBorder="1" applyAlignment="1">
      <alignment vertical="center" shrinkToFit="1"/>
    </xf>
    <xf numFmtId="200" fontId="13" fillId="6" borderId="20" xfId="0" applyNumberFormat="1" applyFont="1" applyFill="1" applyBorder="1" applyAlignment="1">
      <alignment vertical="center" shrinkToFit="1"/>
    </xf>
    <xf numFmtId="200" fontId="13" fillId="6" borderId="6" xfId="0" applyNumberFormat="1" applyFont="1" applyFill="1" applyBorder="1" applyAlignment="1">
      <alignment vertical="center" shrinkToFit="1"/>
    </xf>
    <xf numFmtId="200" fontId="13" fillId="6" borderId="44" xfId="0" applyNumberFormat="1" applyFont="1" applyFill="1" applyBorder="1" applyAlignment="1">
      <alignment vertical="center" shrinkToFit="1"/>
    </xf>
    <xf numFmtId="200" fontId="13" fillId="0" borderId="8" xfId="0" applyNumberFormat="1" applyFont="1" applyBorder="1" applyAlignment="1">
      <alignment vertical="center" shrinkToFit="1"/>
    </xf>
    <xf numFmtId="200" fontId="13" fillId="6" borderId="25" xfId="0" applyNumberFormat="1" applyFont="1" applyFill="1" applyBorder="1" applyAlignment="1">
      <alignment vertical="center" shrinkToFit="1"/>
    </xf>
    <xf numFmtId="200" fontId="13" fillId="6" borderId="8" xfId="0" applyNumberFormat="1" applyFont="1" applyFill="1" applyBorder="1" applyAlignment="1">
      <alignment vertical="center" shrinkToFit="1"/>
    </xf>
    <xf numFmtId="200" fontId="13" fillId="0" borderId="27" xfId="0" applyNumberFormat="1" applyFont="1" applyBorder="1" applyAlignment="1">
      <alignment vertical="center" shrinkToFit="1"/>
    </xf>
    <xf numFmtId="200" fontId="13" fillId="0" borderId="33" xfId="0" applyNumberFormat="1" applyFont="1" applyBorder="1" applyAlignment="1">
      <alignment vertical="center" shrinkToFit="1"/>
    </xf>
    <xf numFmtId="200" fontId="13" fillId="0" borderId="37" xfId="0" applyNumberFormat="1" applyFont="1" applyBorder="1" applyAlignment="1">
      <alignment vertical="center" shrinkToFit="1"/>
    </xf>
    <xf numFmtId="200" fontId="13" fillId="0" borderId="20" xfId="0" applyNumberFormat="1" applyFont="1" applyBorder="1" applyAlignment="1">
      <alignment vertical="center" shrinkToFit="1"/>
    </xf>
    <xf numFmtId="200" fontId="13" fillId="6" borderId="21" xfId="0" applyNumberFormat="1" applyFont="1" applyFill="1" applyBorder="1" applyAlignment="1">
      <alignment vertical="center" shrinkToFit="1"/>
    </xf>
    <xf numFmtId="200" fontId="13" fillId="0" borderId="23" xfId="0" applyNumberFormat="1" applyFont="1" applyBorder="1" applyAlignment="1">
      <alignment vertical="center" shrinkToFit="1"/>
    </xf>
    <xf numFmtId="200" fontId="13" fillId="0" borderId="31" xfId="0" applyNumberFormat="1" applyFont="1" applyBorder="1" applyAlignment="1">
      <alignment vertical="center" shrinkToFit="1"/>
    </xf>
    <xf numFmtId="200" fontId="13" fillId="6" borderId="23" xfId="0" applyNumberFormat="1" applyFont="1" applyFill="1" applyBorder="1" applyAlignment="1">
      <alignment vertical="center" shrinkToFit="1"/>
    </xf>
    <xf numFmtId="200" fontId="13" fillId="6" borderId="18" xfId="0" applyNumberFormat="1" applyFont="1" applyFill="1" applyBorder="1" applyAlignment="1">
      <alignment vertical="center" shrinkToFit="1"/>
    </xf>
    <xf numFmtId="200" fontId="13" fillId="6" borderId="17" xfId="0" applyNumberFormat="1" applyFont="1" applyFill="1" applyBorder="1" applyAlignment="1">
      <alignment vertical="center" shrinkToFit="1"/>
    </xf>
    <xf numFmtId="200" fontId="13" fillId="0" borderId="51" xfId="0" applyNumberFormat="1" applyFont="1" applyBorder="1" applyAlignment="1">
      <alignment vertical="center" shrinkToFit="1"/>
    </xf>
    <xf numFmtId="200" fontId="13" fillId="0" borderId="52" xfId="0" applyNumberFormat="1" applyFont="1" applyBorder="1" applyAlignment="1">
      <alignment vertical="center" shrinkToFit="1"/>
    </xf>
    <xf numFmtId="3" fontId="13" fillId="0" borderId="6" xfId="0" applyNumberFormat="1" applyFont="1" applyBorder="1" applyAlignment="1">
      <alignment horizontal="right" vertical="center" shrinkToFit="1"/>
    </xf>
    <xf numFmtId="0" fontId="13" fillId="0" borderId="3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6" xfId="0" applyFont="1" applyBorder="1" applyAlignment="1">
      <alignment vertical="center" wrapText="1"/>
    </xf>
    <xf numFmtId="0" fontId="15" fillId="0" borderId="0" xfId="0" applyFont="1" applyAlignment="1">
      <alignment horizontal="center" vertical="center"/>
    </xf>
    <xf numFmtId="0" fontId="13" fillId="6" borderId="14" xfId="0" applyFont="1" applyFill="1" applyBorder="1" applyAlignment="1">
      <alignment vertical="center" wrapText="1"/>
    </xf>
    <xf numFmtId="0" fontId="53" fillId="6" borderId="26" xfId="0" applyFont="1" applyFill="1" applyBorder="1" applyAlignment="1">
      <alignment vertical="center" wrapText="1"/>
    </xf>
    <xf numFmtId="0" fontId="27" fillId="0" borderId="12" xfId="0" applyFont="1" applyBorder="1" applyAlignment="1">
      <alignment vertical="center"/>
    </xf>
    <xf numFmtId="180" fontId="27" fillId="6" borderId="100" xfId="0" applyNumberFormat="1" applyFont="1" applyFill="1" applyBorder="1" applyAlignment="1">
      <alignment vertical="center"/>
    </xf>
    <xf numFmtId="180" fontId="27" fillId="6" borderId="115" xfId="0" applyNumberFormat="1" applyFont="1" applyFill="1" applyBorder="1" applyAlignment="1">
      <alignment vertical="center"/>
    </xf>
    <xf numFmtId="180" fontId="27" fillId="0" borderId="114" xfId="0" applyNumberFormat="1" applyFont="1" applyBorder="1" applyAlignment="1">
      <alignment vertical="center"/>
    </xf>
    <xf numFmtId="186" fontId="49" fillId="0" borderId="64" xfId="0" applyNumberFormat="1" applyFont="1" applyBorder="1" applyAlignment="1">
      <alignment horizontal="center" vertical="center" shrinkToFit="1"/>
    </xf>
    <xf numFmtId="179" fontId="27" fillId="6" borderId="13" xfId="0" applyNumberFormat="1" applyFont="1" applyFill="1" applyBorder="1" applyAlignment="1">
      <alignment vertical="center"/>
    </xf>
    <xf numFmtId="179" fontId="27" fillId="0" borderId="100" xfId="0" applyNumberFormat="1" applyFont="1" applyBorder="1" applyAlignment="1">
      <alignment vertical="center"/>
    </xf>
    <xf numFmtId="179" fontId="27" fillId="6" borderId="102" xfId="0" applyNumberFormat="1" applyFont="1" applyFill="1" applyBorder="1" applyAlignment="1">
      <alignment vertical="center"/>
    </xf>
    <xf numFmtId="179" fontId="27" fillId="6" borderId="104" xfId="0" applyNumberFormat="1" applyFont="1" applyFill="1" applyBorder="1" applyAlignment="1">
      <alignment vertical="center"/>
    </xf>
    <xf numFmtId="190" fontId="53" fillId="6" borderId="37" xfId="0" applyNumberFormat="1" applyFont="1" applyFill="1" applyBorder="1" applyAlignment="1">
      <alignment vertical="center" shrinkToFit="1"/>
    </xf>
    <xf numFmtId="190" fontId="13" fillId="6" borderId="37" xfId="0" applyNumberFormat="1" applyFont="1" applyFill="1" applyBorder="1" applyAlignment="1">
      <alignment horizontal="right" vertical="center" shrinkToFit="1"/>
    </xf>
    <xf numFmtId="190" fontId="13" fillId="6" borderId="6" xfId="0" applyNumberFormat="1" applyFont="1" applyFill="1" applyBorder="1" applyAlignment="1">
      <alignment horizontal="right" vertical="center" shrinkToFit="1"/>
    </xf>
    <xf numFmtId="190" fontId="17" fillId="6" borderId="6" xfId="0" applyNumberFormat="1" applyFont="1" applyFill="1" applyBorder="1" applyAlignment="1">
      <alignment vertical="center" shrinkToFit="1"/>
    </xf>
    <xf numFmtId="201" fontId="13" fillId="6" borderId="37" xfId="0" applyNumberFormat="1" applyFont="1" applyFill="1" applyBorder="1" applyAlignment="1">
      <alignment horizontal="right" vertical="center" shrinkToFit="1"/>
    </xf>
    <xf numFmtId="201" fontId="13" fillId="0" borderId="6" xfId="0" applyNumberFormat="1" applyFont="1" applyBorder="1" applyAlignment="1">
      <alignment horizontal="right" vertical="center" shrinkToFit="1"/>
    </xf>
    <xf numFmtId="201" fontId="17" fillId="0" borderId="0" xfId="0" applyNumberFormat="1" applyFont="1" applyAlignment="1">
      <alignment vertical="center" shrinkToFit="1"/>
    </xf>
    <xf numFmtId="40" fontId="13" fillId="6" borderId="37" xfId="1" applyNumberFormat="1" applyFont="1" applyFill="1" applyBorder="1" applyAlignment="1">
      <alignment horizontal="right" vertical="center" shrinkToFit="1"/>
    </xf>
    <xf numFmtId="38" fontId="27" fillId="6" borderId="13" xfId="1" applyFont="1" applyFill="1" applyBorder="1" applyAlignment="1">
      <alignment vertical="center" shrinkToFit="1"/>
    </xf>
    <xf numFmtId="38" fontId="6" fillId="0" borderId="0" xfId="1" applyFont="1" applyAlignment="1">
      <alignment horizontal="center" vertical="center"/>
    </xf>
    <xf numFmtId="38" fontId="6" fillId="0" borderId="0" xfId="1" applyFont="1" applyFill="1" applyAlignment="1">
      <alignment horizontal="center" vertical="center"/>
    </xf>
    <xf numFmtId="38" fontId="6" fillId="0" borderId="0" xfId="1" applyFont="1" applyFill="1" applyBorder="1" applyAlignment="1">
      <alignment horizontal="center" vertical="center" wrapText="1"/>
    </xf>
    <xf numFmtId="38" fontId="6" fillId="0" borderId="0" xfId="1" applyFont="1" applyFill="1" applyBorder="1" applyAlignment="1">
      <alignment horizontal="center" vertical="center"/>
    </xf>
    <xf numFmtId="38" fontId="6" fillId="0" borderId="0" xfId="1" applyFont="1" applyAlignment="1">
      <alignment horizontal="center" vertical="center" textRotation="255"/>
    </xf>
    <xf numFmtId="57" fontId="7" fillId="0" borderId="0" xfId="1" applyNumberFormat="1" applyFont="1" applyBorder="1" applyAlignment="1"/>
    <xf numFmtId="38" fontId="6" fillId="0" borderId="0" xfId="1" applyFont="1" applyFill="1" applyBorder="1" applyAlignment="1"/>
    <xf numFmtId="57" fontId="6" fillId="0" borderId="36" xfId="1" applyNumberFormat="1" applyFont="1" applyBorder="1" applyAlignment="1">
      <alignment horizontal="center" vertical="center"/>
    </xf>
    <xf numFmtId="57" fontId="6" fillId="0" borderId="17" xfId="1" applyNumberFormat="1" applyFont="1" applyBorder="1" applyAlignment="1">
      <alignment horizontal="center" vertical="center"/>
    </xf>
    <xf numFmtId="38" fontId="6" fillId="0" borderId="17" xfId="1" applyFont="1" applyBorder="1" applyAlignment="1">
      <alignment horizontal="center" vertical="center"/>
    </xf>
    <xf numFmtId="38" fontId="6" fillId="0" borderId="17" xfId="1" applyFont="1" applyBorder="1" applyAlignment="1">
      <alignment vertical="center"/>
    </xf>
    <xf numFmtId="38" fontId="6" fillId="0" borderId="57" xfId="1" applyFont="1" applyFill="1" applyBorder="1" applyAlignment="1">
      <alignment horizontal="center" vertical="center"/>
    </xf>
    <xf numFmtId="176" fontId="6" fillId="0" borderId="57" xfId="0" applyNumberFormat="1" applyFont="1" applyBorder="1" applyAlignment="1">
      <alignment horizontal="right" vertical="center"/>
    </xf>
    <xf numFmtId="176" fontId="6" fillId="0" borderId="57" xfId="0" applyNumberFormat="1" applyFont="1" applyBorder="1" applyAlignment="1">
      <alignment vertical="center"/>
    </xf>
    <xf numFmtId="176" fontId="6" fillId="0" borderId="16" xfId="0" applyNumberFormat="1" applyFont="1" applyBorder="1" applyAlignment="1">
      <alignment vertical="center"/>
    </xf>
    <xf numFmtId="57" fontId="6" fillId="0" borderId="53" xfId="1" applyNumberFormat="1" applyFont="1" applyBorder="1" applyAlignment="1">
      <alignment horizontal="center" vertical="center"/>
    </xf>
    <xf numFmtId="57" fontId="6" fillId="0" borderId="44" xfId="1" applyNumberFormat="1" applyFont="1" applyFill="1" applyBorder="1" applyAlignment="1">
      <alignment horizontal="center" vertical="center"/>
    </xf>
    <xf numFmtId="0" fontId="9" fillId="0" borderId="25" xfId="0" applyFont="1" applyBorder="1" applyAlignment="1">
      <alignment horizontal="center" vertical="center"/>
    </xf>
    <xf numFmtId="38" fontId="6" fillId="8" borderId="117" xfId="1" applyFont="1" applyFill="1" applyBorder="1" applyAlignment="1">
      <alignment horizontal="left" vertical="center" wrapText="1"/>
    </xf>
    <xf numFmtId="38" fontId="6" fillId="8" borderId="117" xfId="1" applyFont="1" applyFill="1" applyBorder="1" applyAlignment="1">
      <alignment horizontal="left" vertical="center" shrinkToFit="1"/>
    </xf>
    <xf numFmtId="177" fontId="6" fillId="8" borderId="117" xfId="1" applyNumberFormat="1" applyFont="1" applyFill="1" applyBorder="1" applyAlignment="1">
      <alignment vertical="center" shrinkToFit="1"/>
    </xf>
    <xf numFmtId="177" fontId="6" fillId="0" borderId="117" xfId="1" applyNumberFormat="1" applyFont="1" applyFill="1" applyBorder="1" applyAlignment="1">
      <alignment vertical="center" shrinkToFit="1"/>
    </xf>
    <xf numFmtId="0" fontId="29" fillId="0" borderId="0" xfId="0" applyFont="1"/>
    <xf numFmtId="57" fontId="60" fillId="0" borderId="0" xfId="1" applyNumberFormat="1" applyFont="1" applyFill="1" applyBorder="1" applyAlignment="1"/>
    <xf numFmtId="177" fontId="6" fillId="0" borderId="124" xfId="1" applyNumberFormat="1" applyFont="1" applyFill="1" applyBorder="1" applyAlignment="1">
      <alignment vertical="center" shrinkToFit="1"/>
    </xf>
    <xf numFmtId="177" fontId="6" fillId="8" borderId="124" xfId="1" applyNumberFormat="1" applyFont="1" applyFill="1" applyBorder="1" applyAlignment="1">
      <alignment vertical="center" shrinkToFit="1"/>
    </xf>
    <xf numFmtId="177" fontId="6" fillId="0" borderId="126" xfId="1" applyNumberFormat="1" applyFont="1" applyFill="1" applyBorder="1" applyAlignment="1">
      <alignment vertical="center" shrinkToFit="1"/>
    </xf>
    <xf numFmtId="177" fontId="6" fillId="0" borderId="127" xfId="1" applyNumberFormat="1" applyFont="1" applyFill="1" applyBorder="1" applyAlignment="1">
      <alignment vertical="center" shrinkToFit="1"/>
    </xf>
    <xf numFmtId="57" fontId="6" fillId="0" borderId="12" xfId="1" applyNumberFormat="1" applyFont="1" applyFill="1" applyBorder="1" applyAlignment="1">
      <alignment horizontal="center"/>
    </xf>
    <xf numFmtId="38" fontId="6" fillId="0" borderId="13" xfId="1" applyFont="1" applyFill="1" applyBorder="1" applyAlignment="1">
      <alignment horizontal="center"/>
    </xf>
    <xf numFmtId="38" fontId="6" fillId="0" borderId="13" xfId="1" applyFont="1" applyFill="1" applyBorder="1"/>
    <xf numFmtId="38" fontId="6" fillId="0" borderId="12" xfId="1" applyFont="1" applyFill="1" applyBorder="1" applyAlignment="1">
      <alignment horizontal="center"/>
    </xf>
    <xf numFmtId="38" fontId="6" fillId="0" borderId="12" xfId="1" applyFont="1" applyFill="1" applyBorder="1" applyAlignment="1">
      <alignment horizontal="right"/>
    </xf>
    <xf numFmtId="38" fontId="6" fillId="8" borderId="112" xfId="1" applyFont="1" applyFill="1" applyBorder="1" applyAlignment="1">
      <alignment horizontal="left" vertical="center" wrapText="1"/>
    </xf>
    <xf numFmtId="38" fontId="6" fillId="8" borderId="112" xfId="1" applyFont="1" applyFill="1" applyBorder="1" applyAlignment="1">
      <alignment horizontal="left" vertical="center" shrinkToFit="1"/>
    </xf>
    <xf numFmtId="177" fontId="6" fillId="0" borderId="112" xfId="1" applyNumberFormat="1" applyFont="1" applyFill="1" applyBorder="1" applyAlignment="1">
      <alignment vertical="center" shrinkToFit="1"/>
    </xf>
    <xf numFmtId="38" fontId="6" fillId="0" borderId="13" xfId="1" applyFont="1" applyFill="1" applyBorder="1" applyAlignment="1">
      <alignment wrapText="1"/>
    </xf>
    <xf numFmtId="57" fontId="6" fillId="8" borderId="112" xfId="1" applyNumberFormat="1" applyFont="1" applyFill="1" applyBorder="1" applyAlignment="1">
      <alignment horizontal="left" vertical="center" wrapText="1"/>
    </xf>
    <xf numFmtId="57" fontId="6" fillId="8" borderId="117" xfId="1" applyNumberFormat="1" applyFont="1" applyFill="1" applyBorder="1" applyAlignment="1">
      <alignment horizontal="left" vertical="center" wrapText="1"/>
    </xf>
    <xf numFmtId="177" fontId="6" fillId="0" borderId="126" xfId="1" applyNumberFormat="1" applyFont="1" applyFill="1" applyBorder="1" applyAlignment="1">
      <alignment horizontal="center" vertical="center" shrinkToFit="1"/>
    </xf>
    <xf numFmtId="38" fontId="6" fillId="0" borderId="125" xfId="1" applyFont="1" applyFill="1" applyBorder="1" applyAlignment="1">
      <alignment horizontal="center" vertical="center" shrinkToFit="1"/>
    </xf>
    <xf numFmtId="38" fontId="6" fillId="0" borderId="20" xfId="1" applyFont="1" applyBorder="1" applyAlignment="1">
      <alignment horizontal="center" vertical="center" wrapText="1"/>
    </xf>
    <xf numFmtId="178" fontId="6" fillId="0" borderId="126" xfId="1" applyNumberFormat="1" applyFont="1" applyFill="1" applyBorder="1" applyAlignment="1">
      <alignment horizontal="center" vertical="center" shrinkToFit="1"/>
    </xf>
    <xf numFmtId="0" fontId="6" fillId="0" borderId="111" xfId="0" applyFont="1" applyBorder="1" applyAlignment="1">
      <alignment horizontal="center"/>
    </xf>
    <xf numFmtId="38" fontId="6" fillId="0" borderId="18" xfId="1" applyFont="1" applyBorder="1" applyAlignment="1">
      <alignment horizontal="center" vertical="center"/>
    </xf>
    <xf numFmtId="38" fontId="6" fillId="0" borderId="13" xfId="1" applyFont="1" applyFill="1" applyBorder="1" applyAlignment="1">
      <alignment horizontal="center" wrapText="1"/>
    </xf>
    <xf numFmtId="38" fontId="6" fillId="0" borderId="30" xfId="1" applyFont="1" applyFill="1" applyBorder="1" applyAlignment="1">
      <alignment horizontal="center" wrapText="1"/>
    </xf>
    <xf numFmtId="57" fontId="6" fillId="8" borderId="112" xfId="1" applyNumberFormat="1" applyFont="1" applyFill="1" applyBorder="1" applyAlignment="1">
      <alignment horizontal="center" vertical="center" wrapText="1"/>
    </xf>
    <xf numFmtId="57" fontId="6" fillId="8" borderId="128" xfId="1" applyNumberFormat="1" applyFont="1" applyFill="1" applyBorder="1" applyAlignment="1">
      <alignment horizontal="center" vertical="center" wrapText="1"/>
    </xf>
    <xf numFmtId="57" fontId="6" fillId="8" borderId="117" xfId="1" applyNumberFormat="1" applyFont="1" applyFill="1" applyBorder="1" applyAlignment="1">
      <alignment horizontal="center" vertical="center" wrapText="1"/>
    </xf>
    <xf numFmtId="57" fontId="6" fillId="8" borderId="119" xfId="1" applyNumberFormat="1" applyFont="1" applyFill="1" applyBorder="1" applyAlignment="1">
      <alignment horizontal="center" vertical="center" wrapText="1"/>
    </xf>
    <xf numFmtId="0" fontId="12" fillId="7" borderId="0" xfId="2" applyFill="1" applyAlignment="1">
      <alignment horizontal="center" vertical="center"/>
    </xf>
    <xf numFmtId="12" fontId="12"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2" fillId="0" borderId="0" xfId="2" applyNumberFormat="1">
      <alignment vertical="center"/>
    </xf>
    <xf numFmtId="0" fontId="6" fillId="8" borderId="112" xfId="1" applyNumberFormat="1" applyFont="1" applyFill="1" applyBorder="1" applyAlignment="1">
      <alignment horizontal="center" vertical="center" shrinkToFit="1"/>
    </xf>
    <xf numFmtId="0" fontId="6" fillId="8" borderId="117" xfId="1" applyNumberFormat="1" applyFont="1" applyFill="1" applyBorder="1" applyAlignment="1">
      <alignment horizontal="center" vertical="center" shrinkToFit="1"/>
    </xf>
    <xf numFmtId="0" fontId="3" fillId="0" borderId="0" xfId="7">
      <alignment vertical="center"/>
    </xf>
    <xf numFmtId="0" fontId="63" fillId="0" borderId="0" xfId="7" applyFont="1">
      <alignment vertical="center"/>
    </xf>
    <xf numFmtId="0" fontId="3" fillId="8" borderId="43" xfId="7" applyFill="1" applyBorder="1" applyAlignment="1">
      <alignment horizontal="centerContinuous" vertical="center"/>
    </xf>
    <xf numFmtId="0" fontId="3" fillId="8" borderId="40" xfId="7" applyFill="1" applyBorder="1" applyAlignment="1">
      <alignment horizontal="centerContinuous" vertical="center"/>
    </xf>
    <xf numFmtId="0" fontId="3" fillId="8" borderId="41" xfId="7" applyFill="1" applyBorder="1" applyAlignment="1">
      <alignment horizontal="centerContinuous" vertical="center"/>
    </xf>
    <xf numFmtId="0" fontId="3" fillId="8" borderId="32" xfId="7" applyFill="1" applyBorder="1" applyAlignment="1">
      <alignment horizontal="center" vertical="center" wrapText="1"/>
    </xf>
    <xf numFmtId="0" fontId="3" fillId="8" borderId="43" xfId="7" applyFill="1" applyBorder="1" applyAlignment="1">
      <alignment horizontal="centerContinuous" vertical="center" wrapText="1"/>
    </xf>
    <xf numFmtId="0" fontId="3" fillId="8" borderId="40" xfId="7" applyFill="1" applyBorder="1" applyAlignment="1">
      <alignment horizontal="centerContinuous" vertical="center" wrapText="1"/>
    </xf>
    <xf numFmtId="0" fontId="3" fillId="8" borderId="54" xfId="7" applyFill="1" applyBorder="1" applyAlignment="1">
      <alignment horizontal="centerContinuous" vertical="center" wrapText="1"/>
    </xf>
    <xf numFmtId="0" fontId="3" fillId="8" borderId="32" xfId="7" applyFill="1" applyBorder="1" applyAlignment="1">
      <alignment horizontal="centerContinuous" vertical="center" wrapText="1"/>
    </xf>
    <xf numFmtId="0" fontId="3" fillId="8" borderId="16" xfId="7" applyFill="1" applyBorder="1" applyAlignment="1">
      <alignment horizontal="centerContinuous" vertical="center" wrapText="1"/>
    </xf>
    <xf numFmtId="0" fontId="14" fillId="8" borderId="36" xfId="7" applyFont="1" applyFill="1" applyBorder="1" applyAlignment="1">
      <alignment horizontal="centerContinuous" vertical="center" wrapText="1"/>
    </xf>
    <xf numFmtId="0" fontId="14" fillId="8" borderId="32" xfId="7" applyFont="1" applyFill="1" applyBorder="1" applyAlignment="1">
      <alignment horizontal="centerContinuous" vertical="center" wrapText="1"/>
    </xf>
    <xf numFmtId="0" fontId="3" fillId="8" borderId="56" xfId="7" applyFill="1" applyBorder="1" applyAlignment="1">
      <alignment horizontal="center" vertical="center" wrapText="1"/>
    </xf>
    <xf numFmtId="0" fontId="3" fillId="8" borderId="133" xfId="7" applyFill="1" applyBorder="1" applyAlignment="1">
      <alignment horizontal="center" vertical="center" wrapText="1"/>
    </xf>
    <xf numFmtId="0" fontId="3" fillId="8" borderId="134" xfId="7" applyFill="1" applyBorder="1" applyAlignment="1">
      <alignment horizontal="center" vertical="center" wrapText="1"/>
    </xf>
    <xf numFmtId="0" fontId="14" fillId="8" borderId="135" xfId="7" applyFont="1" applyFill="1" applyBorder="1" applyAlignment="1">
      <alignment horizontal="center" vertical="center" wrapText="1"/>
    </xf>
    <xf numFmtId="0" fontId="14" fillId="8" borderId="35" xfId="7" applyFont="1" applyFill="1" applyBorder="1" applyAlignment="1">
      <alignment horizontal="center" vertical="center" wrapText="1"/>
    </xf>
    <xf numFmtId="0" fontId="3" fillId="8" borderId="137" xfId="7" applyFill="1" applyBorder="1" applyAlignment="1">
      <alignment horizontal="center" vertical="center" wrapText="1"/>
    </xf>
    <xf numFmtId="0" fontId="3" fillId="8" borderId="139" xfId="7" applyFill="1" applyBorder="1" applyAlignment="1">
      <alignment horizontal="center" vertical="center" wrapText="1"/>
    </xf>
    <xf numFmtId="0" fontId="3" fillId="8" borderId="140" xfId="7" applyFill="1" applyBorder="1" applyAlignment="1">
      <alignment horizontal="center" vertical="center" wrapText="1"/>
    </xf>
    <xf numFmtId="0" fontId="3" fillId="8" borderId="141" xfId="7" applyFill="1" applyBorder="1" applyAlignment="1">
      <alignment horizontal="center" vertical="center" wrapText="1"/>
    </xf>
    <xf numFmtId="0" fontId="64" fillId="8" borderId="139" xfId="7" applyFont="1" applyFill="1" applyBorder="1" applyAlignment="1">
      <alignment horizontal="center" vertical="center" wrapText="1"/>
    </xf>
    <xf numFmtId="0" fontId="3" fillId="8" borderId="31" xfId="7" applyFill="1" applyBorder="1" applyAlignment="1">
      <alignment horizontal="center" vertical="center" wrapText="1"/>
    </xf>
    <xf numFmtId="0" fontId="3" fillId="8" borderId="23" xfId="7" applyFill="1" applyBorder="1" applyAlignment="1">
      <alignment horizontal="center" vertical="center" wrapText="1"/>
    </xf>
    <xf numFmtId="0" fontId="14" fillId="8" borderId="142" xfId="7" applyFont="1" applyFill="1" applyBorder="1" applyAlignment="1">
      <alignment horizontal="center" vertical="center" wrapText="1"/>
    </xf>
    <xf numFmtId="0" fontId="14" fillId="8" borderId="31" xfId="7" applyFont="1" applyFill="1" applyBorder="1" applyAlignment="1">
      <alignment horizontal="center" vertical="center" wrapText="1"/>
    </xf>
    <xf numFmtId="0" fontId="3" fillId="0" borderId="143" xfId="7" applyBorder="1" applyAlignment="1">
      <alignment horizontal="center" vertical="center"/>
    </xf>
    <xf numFmtId="0" fontId="3" fillId="0" borderId="116" xfId="7" applyBorder="1" applyAlignment="1">
      <alignment vertical="center" wrapText="1"/>
    </xf>
    <xf numFmtId="0" fontId="3" fillId="0" borderId="119" xfId="7" applyBorder="1" applyAlignment="1">
      <alignment horizontal="center" vertical="center" wrapText="1"/>
    </xf>
    <xf numFmtId="0" fontId="3" fillId="0" borderId="144" xfId="7" applyBorder="1" applyAlignment="1">
      <alignment horizontal="center" vertical="center" wrapText="1"/>
    </xf>
    <xf numFmtId="0" fontId="3" fillId="0" borderId="116" xfId="7" applyBorder="1" applyAlignment="1">
      <alignment horizontal="center" vertical="center" wrapText="1"/>
    </xf>
    <xf numFmtId="202" fontId="3" fillId="0" borderId="145" xfId="7" applyNumberFormat="1" applyBorder="1" applyAlignment="1">
      <alignment horizontal="center" vertical="center" wrapText="1"/>
    </xf>
    <xf numFmtId="203" fontId="3" fillId="0" borderId="146" xfId="7" applyNumberFormat="1" applyBorder="1" applyAlignment="1">
      <alignment horizontal="center" vertical="center" wrapText="1"/>
    </xf>
    <xf numFmtId="177" fontId="3" fillId="0" borderId="118" xfId="7" applyNumberFormat="1" applyBorder="1" applyAlignment="1">
      <alignment horizontal="right" vertical="center" wrapText="1"/>
    </xf>
    <xf numFmtId="0" fontId="3" fillId="0" borderId="145" xfId="7" applyBorder="1" applyAlignment="1">
      <alignment horizontal="center" vertical="center" wrapText="1"/>
    </xf>
    <xf numFmtId="0" fontId="3" fillId="0" borderId="117" xfId="7" applyBorder="1" applyAlignment="1">
      <alignment horizontal="left" vertical="center" wrapText="1"/>
    </xf>
    <xf numFmtId="177" fontId="3" fillId="0" borderId="119" xfId="7" applyNumberFormat="1" applyBorder="1" applyAlignment="1">
      <alignment vertical="center" wrapText="1"/>
    </xf>
    <xf numFmtId="204" fontId="3" fillId="0" borderId="117" xfId="7" applyNumberFormat="1" applyBorder="1" applyAlignment="1">
      <alignment horizontal="center" vertical="center" wrapText="1"/>
    </xf>
    <xf numFmtId="177" fontId="3" fillId="0" borderId="119" xfId="7" applyNumberFormat="1" applyBorder="1" applyAlignment="1">
      <alignment horizontal="right" vertical="center" wrapText="1"/>
    </xf>
    <xf numFmtId="0" fontId="14" fillId="0" borderId="144" xfId="7" applyFont="1" applyBorder="1" applyAlignment="1">
      <alignment horizontal="center" vertical="center" wrapText="1"/>
    </xf>
    <xf numFmtId="177" fontId="14" fillId="0" borderId="119" xfId="7" applyNumberFormat="1" applyFont="1" applyBorder="1" applyAlignment="1">
      <alignment horizontal="left" vertical="top" wrapText="1"/>
    </xf>
    <xf numFmtId="0" fontId="3" fillId="0" borderId="147" xfId="7" applyBorder="1" applyAlignment="1">
      <alignment horizontal="center" vertical="center"/>
    </xf>
    <xf numFmtId="0" fontId="3" fillId="0" borderId="148" xfId="7" applyBorder="1" applyAlignment="1">
      <alignment vertical="center" wrapText="1"/>
    </xf>
    <xf numFmtId="0" fontId="3" fillId="0" borderId="149" xfId="7" applyBorder="1" applyAlignment="1">
      <alignment horizontal="center" vertical="center" wrapText="1"/>
    </xf>
    <xf numFmtId="0" fontId="3" fillId="0" borderId="150" xfId="7" applyBorder="1" applyAlignment="1">
      <alignment horizontal="center" vertical="center" wrapText="1"/>
    </xf>
    <xf numFmtId="0" fontId="3" fillId="0" borderId="148" xfId="7" applyBorder="1" applyAlignment="1">
      <alignment horizontal="center" vertical="center" wrapText="1"/>
    </xf>
    <xf numFmtId="202" fontId="3" fillId="0" borderId="151" xfId="7" applyNumberFormat="1" applyBorder="1" applyAlignment="1">
      <alignment horizontal="center" vertical="center" wrapText="1"/>
    </xf>
    <xf numFmtId="203" fontId="3" fillId="0" borderId="152" xfId="7" applyNumberFormat="1" applyBorder="1" applyAlignment="1">
      <alignment horizontal="center" vertical="center" wrapText="1"/>
    </xf>
    <xf numFmtId="177" fontId="3" fillId="0" borderId="123" xfId="7" applyNumberFormat="1" applyBorder="1" applyAlignment="1">
      <alignment horizontal="right" vertical="center" wrapText="1"/>
    </xf>
    <xf numFmtId="0" fontId="3" fillId="0" borderId="151" xfId="7" applyBorder="1" applyAlignment="1">
      <alignment horizontal="center" vertical="center" wrapText="1"/>
    </xf>
    <xf numFmtId="0" fontId="3" fillId="0" borderId="124" xfId="7" applyBorder="1" applyAlignment="1">
      <alignment horizontal="left" vertical="center" wrapText="1"/>
    </xf>
    <xf numFmtId="177" fontId="3" fillId="0" borderId="149" xfId="7" applyNumberFormat="1" applyBorder="1" applyAlignment="1">
      <alignment vertical="center" wrapText="1"/>
    </xf>
    <xf numFmtId="204" fontId="3" fillId="0" borderId="124" xfId="7" applyNumberFormat="1" applyBorder="1" applyAlignment="1">
      <alignment horizontal="center" vertical="center" wrapText="1"/>
    </xf>
    <xf numFmtId="177" fontId="3" fillId="0" borderId="149" xfId="7" applyNumberFormat="1" applyBorder="1" applyAlignment="1">
      <alignment horizontal="right" vertical="center" wrapText="1"/>
    </xf>
    <xf numFmtId="0" fontId="14" fillId="0" borderId="150" xfId="7" applyFont="1" applyBorder="1" applyAlignment="1">
      <alignment horizontal="center" vertical="center" wrapText="1"/>
    </xf>
    <xf numFmtId="177" fontId="14" fillId="0" borderId="149" xfId="7" applyNumberFormat="1" applyFont="1" applyBorder="1" applyAlignment="1">
      <alignment horizontal="left" vertical="top" wrapText="1"/>
    </xf>
    <xf numFmtId="0" fontId="3" fillId="0" borderId="153" xfId="7" applyBorder="1" applyAlignment="1">
      <alignment horizontal="center" vertical="center"/>
    </xf>
    <xf numFmtId="0" fontId="3" fillId="0" borderId="120" xfId="7" applyBorder="1" applyAlignment="1">
      <alignment vertical="center" wrapText="1"/>
    </xf>
    <xf numFmtId="0" fontId="3" fillId="0" borderId="122" xfId="7" applyBorder="1" applyAlignment="1">
      <alignment horizontal="center" vertical="center" wrapText="1"/>
    </xf>
    <xf numFmtId="0" fontId="3" fillId="0" borderId="154" xfId="7" applyBorder="1" applyAlignment="1">
      <alignment horizontal="center" vertical="center" wrapText="1"/>
    </xf>
    <xf numFmtId="0" fontId="3" fillId="0" borderId="120" xfId="7" applyBorder="1" applyAlignment="1">
      <alignment horizontal="center" vertical="center" wrapText="1"/>
    </xf>
    <xf numFmtId="202" fontId="3" fillId="0" borderId="155" xfId="7" applyNumberFormat="1" applyBorder="1" applyAlignment="1">
      <alignment horizontal="center" vertical="center" wrapText="1"/>
    </xf>
    <xf numFmtId="203" fontId="3" fillId="0" borderId="156" xfId="7" applyNumberFormat="1" applyBorder="1" applyAlignment="1">
      <alignment horizontal="center" vertical="center" wrapText="1"/>
    </xf>
    <xf numFmtId="177" fontId="3" fillId="0" borderId="93" xfId="7" applyNumberFormat="1" applyBorder="1" applyAlignment="1">
      <alignment horizontal="right" vertical="center" wrapText="1"/>
    </xf>
    <xf numFmtId="0" fontId="3" fillId="0" borderId="155" xfId="7" applyBorder="1" applyAlignment="1">
      <alignment horizontal="center" vertical="center" wrapText="1"/>
    </xf>
    <xf numFmtId="0" fontId="3" fillId="0" borderId="121" xfId="7" applyBorder="1" applyAlignment="1">
      <alignment horizontal="left" vertical="center" wrapText="1"/>
    </xf>
    <xf numFmtId="177" fontId="3" fillId="0" borderId="122" xfId="7" applyNumberFormat="1" applyBorder="1" applyAlignment="1">
      <alignment vertical="center" wrapText="1"/>
    </xf>
    <xf numFmtId="204" fontId="3" fillId="0" borderId="121" xfId="7" applyNumberFormat="1" applyBorder="1" applyAlignment="1">
      <alignment horizontal="center" vertical="center" wrapText="1"/>
    </xf>
    <xf numFmtId="177" fontId="3" fillId="0" borderId="122" xfId="7" applyNumberFormat="1" applyBorder="1" applyAlignment="1">
      <alignment horizontal="right" vertical="center" wrapText="1"/>
    </xf>
    <xf numFmtId="0" fontId="14" fillId="0" borderId="154" xfId="7" applyFont="1" applyBorder="1" applyAlignment="1">
      <alignment horizontal="center" vertical="center" wrapText="1"/>
    </xf>
    <xf numFmtId="177" fontId="14" fillId="0" borderId="122" xfId="7" applyNumberFormat="1" applyFont="1" applyBorder="1" applyAlignment="1">
      <alignment horizontal="left" vertical="top" wrapText="1"/>
    </xf>
    <xf numFmtId="0" fontId="3" fillId="0" borderId="0" xfId="7" applyAlignment="1">
      <alignment horizontal="center" vertical="center"/>
    </xf>
    <xf numFmtId="0" fontId="3" fillId="5" borderId="43" xfId="7" applyFill="1" applyBorder="1" applyAlignment="1">
      <alignment horizontal="centerContinuous" vertical="center"/>
    </xf>
    <xf numFmtId="0" fontId="3" fillId="5" borderId="40" xfId="7" applyFill="1" applyBorder="1" applyAlignment="1">
      <alignment horizontal="centerContinuous" vertical="center"/>
    </xf>
    <xf numFmtId="0" fontId="3" fillId="5" borderId="41" xfId="7" applyFill="1" applyBorder="1" applyAlignment="1">
      <alignment horizontal="centerContinuous" vertical="center"/>
    </xf>
    <xf numFmtId="0" fontId="3" fillId="4" borderId="157" xfId="7" applyFill="1" applyBorder="1" applyAlignment="1">
      <alignment horizontal="center" vertical="center"/>
    </xf>
    <xf numFmtId="0" fontId="3" fillId="4" borderId="158" xfId="7" applyFill="1" applyBorder="1" applyAlignment="1">
      <alignment vertical="center" wrapText="1"/>
    </xf>
    <xf numFmtId="0" fontId="3" fillId="4" borderId="159" xfId="7" applyFill="1" applyBorder="1" applyAlignment="1">
      <alignment horizontal="center" vertical="center" wrapText="1"/>
    </xf>
    <xf numFmtId="0" fontId="3" fillId="4" borderId="160" xfId="7" applyFill="1" applyBorder="1" applyAlignment="1">
      <alignment horizontal="center" vertical="center" wrapText="1"/>
    </xf>
    <xf numFmtId="0" fontId="3" fillId="4" borderId="158" xfId="7" applyFill="1" applyBorder="1" applyAlignment="1">
      <alignment horizontal="center" vertical="center" wrapText="1"/>
    </xf>
    <xf numFmtId="0" fontId="3" fillId="4" borderId="161" xfId="7" applyFill="1" applyBorder="1" applyAlignment="1">
      <alignment vertical="top" wrapText="1"/>
    </xf>
    <xf numFmtId="0" fontId="3" fillId="4" borderId="157" xfId="7" applyFill="1" applyBorder="1" applyAlignment="1">
      <alignment vertical="center" wrapText="1"/>
    </xf>
    <xf numFmtId="202" fontId="3" fillId="4" borderId="162" xfId="7" applyNumberFormat="1" applyFill="1" applyBorder="1" applyAlignment="1">
      <alignment horizontal="center" vertical="center" wrapText="1"/>
    </xf>
    <xf numFmtId="203" fontId="3" fillId="4" borderId="163" xfId="7" applyNumberFormat="1" applyFill="1" applyBorder="1" applyAlignment="1">
      <alignment horizontal="center" vertical="center" wrapText="1"/>
    </xf>
    <xf numFmtId="177" fontId="3" fillId="4" borderId="164" xfId="7" applyNumberFormat="1" applyFill="1" applyBorder="1" applyAlignment="1">
      <alignment horizontal="right" vertical="center" wrapText="1"/>
    </xf>
    <xf numFmtId="0" fontId="3" fillId="4" borderId="162" xfId="7" applyFill="1" applyBorder="1" applyAlignment="1">
      <alignment horizontal="center" vertical="center" wrapText="1"/>
    </xf>
    <xf numFmtId="0" fontId="3" fillId="4" borderId="161" xfId="7" applyFill="1" applyBorder="1" applyAlignment="1">
      <alignment horizontal="left" vertical="center" wrapText="1"/>
    </xf>
    <xf numFmtId="177" fontId="3" fillId="4" borderId="159" xfId="7" applyNumberFormat="1" applyFill="1" applyBorder="1" applyAlignment="1">
      <alignment vertical="center" wrapText="1"/>
    </xf>
    <xf numFmtId="204" fontId="3" fillId="4" borderId="161" xfId="7" applyNumberFormat="1" applyFill="1" applyBorder="1" applyAlignment="1">
      <alignment horizontal="center" vertical="center" wrapText="1"/>
    </xf>
    <xf numFmtId="177" fontId="3" fillId="4" borderId="159" xfId="7" applyNumberFormat="1" applyFill="1" applyBorder="1" applyAlignment="1">
      <alignment horizontal="right" vertical="center" wrapText="1"/>
    </xf>
    <xf numFmtId="0" fontId="14" fillId="4" borderId="160" xfId="7" applyFont="1" applyFill="1" applyBorder="1" applyAlignment="1">
      <alignment horizontal="center" vertical="center" wrapText="1"/>
    </xf>
    <xf numFmtId="177" fontId="14" fillId="4" borderId="159" xfId="7" applyNumberFormat="1" applyFont="1" applyFill="1" applyBorder="1" applyAlignment="1">
      <alignment horizontal="left" vertical="top" wrapText="1"/>
    </xf>
    <xf numFmtId="0" fontId="3" fillId="4" borderId="153" xfId="7" applyFill="1" applyBorder="1" applyAlignment="1">
      <alignment horizontal="center" vertical="center"/>
    </xf>
    <xf numFmtId="0" fontId="3" fillId="4" borderId="120" xfId="7" applyFill="1" applyBorder="1" applyAlignment="1">
      <alignment vertical="center" wrapText="1"/>
    </xf>
    <xf numFmtId="0" fontId="3" fillId="4" borderId="122" xfId="7" applyFill="1" applyBorder="1" applyAlignment="1">
      <alignment horizontal="center" vertical="center" wrapText="1"/>
    </xf>
    <xf numFmtId="0" fontId="3" fillId="4" borderId="154" xfId="7" applyFill="1" applyBorder="1" applyAlignment="1">
      <alignment horizontal="center" vertical="center" wrapText="1"/>
    </xf>
    <xf numFmtId="0" fontId="3" fillId="4" borderId="120" xfId="7" applyFill="1" applyBorder="1" applyAlignment="1">
      <alignment horizontal="center" vertical="center" wrapText="1"/>
    </xf>
    <xf numFmtId="0" fontId="3" fillId="4" borderId="121" xfId="7" applyFill="1" applyBorder="1" applyAlignment="1">
      <alignment vertical="top" wrapText="1"/>
    </xf>
    <xf numFmtId="0" fontId="3" fillId="4" borderId="153" xfId="7" applyFill="1" applyBorder="1" applyAlignment="1">
      <alignment vertical="center" wrapText="1"/>
    </xf>
    <xf numFmtId="202" fontId="3" fillId="4" borderId="155" xfId="7" applyNumberFormat="1" applyFill="1" applyBorder="1" applyAlignment="1">
      <alignment horizontal="center" vertical="center" wrapText="1"/>
    </xf>
    <xf numFmtId="203" fontId="3" fillId="4" borderId="156" xfId="7" applyNumberFormat="1" applyFill="1" applyBorder="1" applyAlignment="1">
      <alignment horizontal="center" vertical="center" wrapText="1"/>
    </xf>
    <xf numFmtId="177" fontId="3" fillId="4" borderId="93" xfId="7" applyNumberFormat="1" applyFill="1" applyBorder="1" applyAlignment="1">
      <alignment horizontal="right" vertical="center" wrapText="1"/>
    </xf>
    <xf numFmtId="0" fontId="3" fillId="4" borderId="155" xfId="7" applyFill="1" applyBorder="1" applyAlignment="1">
      <alignment horizontal="center" vertical="center" wrapText="1"/>
    </xf>
    <xf numFmtId="0" fontId="3" fillId="4" borderId="121" xfId="7" applyFill="1" applyBorder="1" applyAlignment="1">
      <alignment horizontal="left" vertical="center" wrapText="1"/>
    </xf>
    <xf numFmtId="177" fontId="3" fillId="4" borderId="122" xfId="7" applyNumberFormat="1" applyFill="1" applyBorder="1" applyAlignment="1">
      <alignment vertical="center" wrapText="1"/>
    </xf>
    <xf numFmtId="204" fontId="3" fillId="4" borderId="121" xfId="7" applyNumberFormat="1" applyFill="1" applyBorder="1" applyAlignment="1">
      <alignment horizontal="center" vertical="center" wrapText="1"/>
    </xf>
    <xf numFmtId="177" fontId="3" fillId="4" borderId="122" xfId="7" applyNumberFormat="1" applyFill="1" applyBorder="1" applyAlignment="1">
      <alignment horizontal="right" vertical="center" wrapText="1"/>
    </xf>
    <xf numFmtId="0" fontId="14" fillId="4" borderId="154" xfId="7" applyFont="1" applyFill="1" applyBorder="1" applyAlignment="1">
      <alignment horizontal="center" vertical="center" wrapText="1"/>
    </xf>
    <xf numFmtId="177" fontId="14" fillId="4" borderId="122" xfId="7" applyNumberFormat="1" applyFont="1" applyFill="1" applyBorder="1" applyAlignment="1">
      <alignment horizontal="left" vertical="top" wrapText="1"/>
    </xf>
    <xf numFmtId="0" fontId="3" fillId="4" borderId="161" xfId="7" applyFill="1" applyBorder="1" applyAlignment="1">
      <alignment vertical="center" wrapText="1"/>
    </xf>
    <xf numFmtId="0" fontId="3" fillId="4" borderId="159" xfId="7" applyFill="1" applyBorder="1" applyAlignment="1">
      <alignment vertical="center" wrapText="1"/>
    </xf>
    <xf numFmtId="0" fontId="3" fillId="4" borderId="121" xfId="7" applyFill="1" applyBorder="1" applyAlignment="1">
      <alignment vertical="center" wrapText="1"/>
    </xf>
    <xf numFmtId="0" fontId="3" fillId="4" borderId="122" xfId="7" applyFill="1" applyBorder="1" applyAlignment="1">
      <alignment vertical="center" wrapText="1"/>
    </xf>
    <xf numFmtId="38" fontId="6" fillId="8" borderId="124" xfId="1" applyFont="1" applyFill="1" applyBorder="1" applyAlignment="1">
      <alignment horizontal="left" vertical="center" wrapText="1"/>
    </xf>
    <xf numFmtId="0" fontId="6" fillId="8" borderId="124" xfId="1" applyNumberFormat="1" applyFont="1" applyFill="1" applyBorder="1" applyAlignment="1">
      <alignment horizontal="center" vertical="center" shrinkToFit="1"/>
    </xf>
    <xf numFmtId="38" fontId="6" fillId="8" borderId="124" xfId="1" applyFont="1" applyFill="1" applyBorder="1" applyAlignment="1">
      <alignment horizontal="left" vertical="center" shrinkToFit="1"/>
    </xf>
    <xf numFmtId="0" fontId="6" fillId="0" borderId="16" xfId="0" applyFont="1" applyBorder="1" applyAlignment="1">
      <alignment horizontal="left" vertical="center" wrapText="1"/>
    </xf>
    <xf numFmtId="38" fontId="6" fillId="0" borderId="16" xfId="1" applyFont="1" applyFill="1" applyBorder="1" applyAlignment="1">
      <alignment horizontal="left" vertical="center" wrapText="1"/>
    </xf>
    <xf numFmtId="0" fontId="6" fillId="0" borderId="16" xfId="1" applyNumberFormat="1" applyFont="1" applyFill="1" applyBorder="1" applyAlignment="1">
      <alignment horizontal="center" vertical="center" wrapText="1"/>
    </xf>
    <xf numFmtId="38" fontId="6" fillId="0" borderId="32" xfId="1" applyFont="1" applyFill="1" applyBorder="1" applyAlignment="1">
      <alignment horizontal="left" vertical="center" shrinkToFit="1"/>
    </xf>
    <xf numFmtId="57" fontId="6" fillId="8" borderId="124" xfId="1" applyNumberFormat="1" applyFont="1" applyFill="1" applyBorder="1" applyAlignment="1">
      <alignment horizontal="left" vertical="center" wrapText="1"/>
    </xf>
    <xf numFmtId="57" fontId="6" fillId="8" borderId="124" xfId="1" applyNumberFormat="1" applyFont="1" applyFill="1" applyBorder="1" applyAlignment="1">
      <alignment horizontal="center" vertical="center" wrapText="1"/>
    </xf>
    <xf numFmtId="57" fontId="6" fillId="8" borderId="149" xfId="1" applyNumberFormat="1" applyFont="1" applyFill="1" applyBorder="1" applyAlignment="1">
      <alignment horizontal="center" vertical="center" wrapText="1"/>
    </xf>
    <xf numFmtId="57" fontId="6" fillId="0" borderId="56" xfId="1" applyNumberFormat="1" applyFont="1" applyFill="1" applyBorder="1" applyAlignment="1">
      <alignment horizontal="left" vertical="center" wrapText="1"/>
    </xf>
    <xf numFmtId="57" fontId="6" fillId="0" borderId="16" xfId="1" applyNumberFormat="1" applyFont="1" applyFill="1" applyBorder="1" applyAlignment="1">
      <alignment horizontal="left" vertical="center" wrapText="1"/>
    </xf>
    <xf numFmtId="0" fontId="6" fillId="8" borderId="165" xfId="0" applyFont="1" applyFill="1" applyBorder="1" applyAlignment="1">
      <alignment horizontal="center" vertical="center" wrapText="1"/>
    </xf>
    <xf numFmtId="0" fontId="6" fillId="8" borderId="112" xfId="0" applyFont="1" applyFill="1" applyBorder="1" applyAlignment="1">
      <alignment horizontal="left" vertical="center" wrapText="1"/>
    </xf>
    <xf numFmtId="177" fontId="6" fillId="8" borderId="112" xfId="1" applyNumberFormat="1" applyFont="1" applyFill="1" applyBorder="1" applyAlignment="1">
      <alignment vertical="center" shrinkToFit="1"/>
    </xf>
    <xf numFmtId="178" fontId="6" fillId="8" borderId="112" xfId="1" applyNumberFormat="1" applyFont="1" applyFill="1" applyBorder="1" applyAlignment="1">
      <alignment vertical="center" shrinkToFit="1"/>
    </xf>
    <xf numFmtId="0" fontId="6" fillId="8" borderId="144" xfId="0" applyFont="1" applyFill="1" applyBorder="1" applyAlignment="1">
      <alignment horizontal="center" vertical="center" wrapText="1"/>
    </xf>
    <xf numFmtId="0" fontId="6" fillId="8" borderId="117" xfId="0" applyFont="1" applyFill="1" applyBorder="1" applyAlignment="1">
      <alignment horizontal="left" vertical="center" wrapText="1"/>
    </xf>
    <xf numFmtId="178" fontId="6" fillId="8" borderId="117" xfId="1" applyNumberFormat="1" applyFont="1" applyFill="1" applyBorder="1" applyAlignment="1">
      <alignment vertical="center" shrinkToFit="1"/>
    </xf>
    <xf numFmtId="0" fontId="6" fillId="8" borderId="124" xfId="0" applyFont="1" applyFill="1" applyBorder="1" applyAlignment="1">
      <alignment horizontal="left" vertical="center" wrapText="1"/>
    </xf>
    <xf numFmtId="178" fontId="6" fillId="8" borderId="124" xfId="1" applyNumberFormat="1" applyFont="1" applyFill="1" applyBorder="1" applyAlignment="1">
      <alignment vertical="center" shrinkToFit="1"/>
    </xf>
    <xf numFmtId="0" fontId="6" fillId="8" borderId="150" xfId="0" applyFont="1" applyFill="1" applyBorder="1" applyAlignment="1">
      <alignment horizontal="center" vertical="center" wrapText="1"/>
    </xf>
    <xf numFmtId="49" fontId="0" fillId="0" borderId="0" xfId="0" applyNumberFormat="1" applyFont="1" applyAlignment="1">
      <alignment horizontal="center" vertical="center"/>
    </xf>
    <xf numFmtId="49" fontId="6" fillId="0" borderId="0" xfId="1" applyNumberFormat="1" applyFont="1" applyAlignment="1">
      <alignment horizontal="center" vertical="center"/>
    </xf>
    <xf numFmtId="49" fontId="6" fillId="0" borderId="0" xfId="1" applyNumberFormat="1" applyFont="1" applyAlignment="1">
      <alignment horizontal="center" vertical="center" textRotation="255"/>
    </xf>
    <xf numFmtId="49" fontId="6" fillId="0" borderId="0" xfId="1" applyNumberFormat="1" applyFont="1" applyFill="1" applyAlignment="1">
      <alignment horizontal="center" vertical="center"/>
    </xf>
    <xf numFmtId="49" fontId="6" fillId="0" borderId="0" xfId="1" applyNumberFormat="1" applyFont="1" applyFill="1" applyBorder="1" applyAlignment="1">
      <alignment horizontal="center" vertical="center"/>
    </xf>
    <xf numFmtId="49" fontId="6" fillId="0" borderId="0" xfId="1" applyNumberFormat="1" applyFont="1" applyFill="1" applyBorder="1" applyAlignment="1">
      <alignment horizontal="center" vertical="center" wrapText="1"/>
    </xf>
    <xf numFmtId="0" fontId="0" fillId="9" borderId="0" xfId="0" applyFont="1" applyFill="1" applyAlignment="1">
      <alignment vertical="center"/>
    </xf>
    <xf numFmtId="0" fontId="0" fillId="10" borderId="0" xfId="0" applyFont="1" applyFill="1" applyAlignment="1">
      <alignment vertical="center"/>
    </xf>
    <xf numFmtId="0" fontId="2" fillId="0" borderId="0" xfId="7" applyFont="1">
      <alignment vertical="center"/>
    </xf>
    <xf numFmtId="0" fontId="1" fillId="0" borderId="0" xfId="7" applyFont="1">
      <alignment vertical="center"/>
    </xf>
    <xf numFmtId="0" fontId="1" fillId="0" borderId="143" xfId="7" applyFont="1" applyBorder="1" applyAlignment="1">
      <alignment horizontal="center" vertical="center"/>
    </xf>
    <xf numFmtId="0" fontId="1" fillId="0" borderId="116" xfId="7" applyFont="1" applyBorder="1" applyAlignment="1">
      <alignment vertical="center" wrapText="1"/>
    </xf>
    <xf numFmtId="0" fontId="1" fillId="0" borderId="119" xfId="7" applyFont="1" applyBorder="1" applyAlignment="1">
      <alignment horizontal="center" vertical="center" wrapText="1"/>
    </xf>
    <xf numFmtId="0" fontId="1" fillId="0" borderId="144" xfId="7" applyFont="1" applyBorder="1" applyAlignment="1">
      <alignment horizontal="center" vertical="center" wrapText="1"/>
    </xf>
    <xf numFmtId="202" fontId="1" fillId="0" borderId="145" xfId="7" applyNumberFormat="1" applyFont="1" applyBorder="1" applyAlignment="1">
      <alignment horizontal="center" vertical="center" wrapText="1"/>
    </xf>
    <xf numFmtId="203" fontId="1" fillId="0" borderId="146" xfId="7" applyNumberFormat="1" applyFont="1" applyBorder="1" applyAlignment="1">
      <alignment horizontal="center" vertical="center" wrapText="1"/>
    </xf>
    <xf numFmtId="0" fontId="1" fillId="0" borderId="117" xfId="7" applyFont="1" applyBorder="1" applyAlignment="1">
      <alignment horizontal="left" vertical="center" wrapText="1"/>
    </xf>
    <xf numFmtId="204" fontId="1" fillId="0" borderId="117" xfId="7" applyNumberFormat="1" applyFont="1" applyBorder="1" applyAlignment="1">
      <alignment horizontal="center" vertical="center" wrapText="1"/>
    </xf>
    <xf numFmtId="40" fontId="6" fillId="0" borderId="9" xfId="1" applyNumberFormat="1" applyFont="1" applyBorder="1" applyAlignment="1">
      <alignment horizontal="center" vertical="center" wrapText="1"/>
    </xf>
    <xf numFmtId="40" fontId="6" fillId="0" borderId="10" xfId="1" applyNumberFormat="1" applyFont="1" applyBorder="1" applyAlignment="1">
      <alignment horizontal="center" vertical="center" wrapText="1"/>
    </xf>
    <xf numFmtId="40" fontId="6" fillId="0" borderId="11" xfId="1" applyNumberFormat="1" applyFont="1" applyBorder="1" applyAlignment="1">
      <alignment horizontal="center" vertical="center" wrapText="1"/>
    </xf>
    <xf numFmtId="0" fontId="3" fillId="8" borderId="131" xfId="7" applyFill="1" applyBorder="1" applyAlignment="1">
      <alignment horizontal="center" vertical="center"/>
    </xf>
    <xf numFmtId="0" fontId="3" fillId="8" borderId="132" xfId="7" applyFill="1" applyBorder="1" applyAlignment="1">
      <alignment horizontal="center" vertical="center"/>
    </xf>
    <xf numFmtId="0" fontId="3" fillId="8" borderId="138" xfId="7" applyFill="1" applyBorder="1" applyAlignment="1">
      <alignment horizontal="center" vertical="center"/>
    </xf>
    <xf numFmtId="0" fontId="3" fillId="8" borderId="33" xfId="7" applyFill="1" applyBorder="1" applyAlignment="1">
      <alignment horizontal="center" vertical="center" wrapText="1"/>
    </xf>
    <xf numFmtId="0" fontId="3" fillId="0" borderId="73" xfId="7" applyBorder="1" applyAlignment="1">
      <alignment horizontal="center" vertical="center" wrapText="1"/>
    </xf>
    <xf numFmtId="0" fontId="3" fillId="0" borderId="129" xfId="7" applyBorder="1">
      <alignment vertical="center"/>
    </xf>
    <xf numFmtId="0" fontId="3" fillId="0" borderId="130" xfId="7" applyBorder="1">
      <alignment vertical="center"/>
    </xf>
    <xf numFmtId="0" fontId="3" fillId="0" borderId="136" xfId="7" applyBorder="1">
      <alignment vertical="center"/>
    </xf>
    <xf numFmtId="0" fontId="3" fillId="8" borderId="56" xfId="7" applyFill="1" applyBorder="1" applyAlignment="1">
      <alignment horizontal="center" vertical="center"/>
    </xf>
    <xf numFmtId="0" fontId="3" fillId="8" borderId="53" xfId="7" applyFill="1" applyBorder="1" applyAlignment="1">
      <alignment horizontal="center" vertical="center"/>
    </xf>
    <xf numFmtId="0" fontId="3" fillId="8" borderId="58" xfId="7" applyFill="1" applyBorder="1" applyAlignment="1">
      <alignment horizontal="center" vertical="center"/>
    </xf>
    <xf numFmtId="0" fontId="3" fillId="8" borderId="36" xfId="7" applyFill="1" applyBorder="1" applyAlignment="1">
      <alignment horizontal="center" vertical="center" wrapText="1"/>
    </xf>
    <xf numFmtId="0" fontId="3" fillId="0" borderId="37" xfId="7" applyBorder="1" applyAlignment="1">
      <alignment horizontal="center" vertical="center" wrapText="1"/>
    </xf>
    <xf numFmtId="0" fontId="3" fillId="0" borderId="137" xfId="7" applyBorder="1" applyAlignment="1">
      <alignment horizontal="center" vertical="center" wrapText="1"/>
    </xf>
    <xf numFmtId="0" fontId="3" fillId="8" borderId="56" xfId="7" applyFill="1" applyBorder="1" applyAlignment="1">
      <alignment horizontal="center" vertical="center" wrapText="1"/>
    </xf>
    <xf numFmtId="0" fontId="3" fillId="8" borderId="17" xfId="7" applyFill="1" applyBorder="1" applyAlignment="1">
      <alignment horizontal="center" vertical="center"/>
    </xf>
    <xf numFmtId="0" fontId="3" fillId="8" borderId="6" xfId="7" applyFill="1" applyBorder="1" applyAlignment="1">
      <alignment horizontal="center" vertical="center"/>
    </xf>
    <xf numFmtId="0" fontId="3" fillId="8" borderId="72" xfId="7" applyFill="1" applyBorder="1" applyAlignment="1">
      <alignment horizontal="center" vertical="center"/>
    </xf>
    <xf numFmtId="0" fontId="3" fillId="5" borderId="36" xfId="7" applyFill="1" applyBorder="1" applyAlignment="1">
      <alignment horizontal="center" vertical="center"/>
    </xf>
    <xf numFmtId="0" fontId="3" fillId="5" borderId="37" xfId="7" applyFill="1" applyBorder="1" applyAlignment="1">
      <alignment horizontal="center" vertical="center"/>
    </xf>
    <xf numFmtId="0" fontId="3" fillId="5" borderId="137" xfId="7" applyFill="1" applyBorder="1" applyAlignment="1">
      <alignment horizontal="center" vertical="center"/>
    </xf>
    <xf numFmtId="0" fontId="3" fillId="5" borderId="17" xfId="7" applyFill="1" applyBorder="1" applyAlignment="1">
      <alignment horizontal="center" vertical="center"/>
    </xf>
    <xf numFmtId="0" fontId="3" fillId="5" borderId="6" xfId="7" applyFill="1" applyBorder="1" applyAlignment="1">
      <alignment horizontal="center" vertical="center"/>
    </xf>
    <xf numFmtId="0" fontId="3" fillId="5" borderId="72" xfId="7" applyFill="1" applyBorder="1" applyAlignment="1">
      <alignment horizontal="center" vertical="center"/>
    </xf>
    <xf numFmtId="0" fontId="3" fillId="5" borderId="18" xfId="7" applyFill="1" applyBorder="1" applyAlignment="1">
      <alignment horizontal="center" vertical="center"/>
    </xf>
    <xf numFmtId="0" fontId="3" fillId="5" borderId="20" xfId="7" applyFill="1" applyBorder="1" applyAlignment="1">
      <alignment horizontal="center" vertical="center"/>
    </xf>
    <xf numFmtId="0" fontId="3" fillId="5" borderId="73" xfId="7" applyFill="1" applyBorder="1" applyAlignment="1">
      <alignment horizontal="center" vertical="center"/>
    </xf>
    <xf numFmtId="0" fontId="13" fillId="0" borderId="39" xfId="0" applyFont="1" applyBorder="1" applyAlignment="1">
      <alignment horizontal="center" vertical="center" wrapText="1"/>
    </xf>
    <xf numFmtId="0" fontId="13" fillId="0" borderId="42" xfId="0" applyFont="1" applyBorder="1" applyAlignment="1">
      <alignment horizontal="center" vertical="center" wrapText="1"/>
    </xf>
    <xf numFmtId="0" fontId="13" fillId="6" borderId="43" xfId="0" applyFont="1" applyFill="1" applyBorder="1" applyAlignment="1">
      <alignment vertical="center" wrapText="1"/>
    </xf>
    <xf numFmtId="0" fontId="13" fillId="6" borderId="40" xfId="0" applyFont="1" applyFill="1" applyBorder="1" applyAlignment="1">
      <alignment vertical="center" wrapText="1"/>
    </xf>
    <xf numFmtId="0" fontId="13" fillId="6" borderId="41" xfId="0" applyFont="1" applyFill="1" applyBorder="1" applyAlignment="1">
      <alignment vertical="center" wrapText="1"/>
    </xf>
    <xf numFmtId="0" fontId="13" fillId="0" borderId="15"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31" xfId="0" applyFont="1" applyBorder="1" applyAlignment="1">
      <alignment horizontal="center" vertical="center" wrapText="1"/>
    </xf>
    <xf numFmtId="0" fontId="13" fillId="6" borderId="111" xfId="0" applyFont="1" applyFill="1" applyBorder="1" applyAlignment="1">
      <alignment horizontal="right" vertical="center" wrapText="1"/>
    </xf>
    <xf numFmtId="0" fontId="13" fillId="6" borderId="63" xfId="0" applyFont="1" applyFill="1" applyBorder="1" applyAlignment="1">
      <alignment horizontal="right" vertical="center" wrapText="1"/>
    </xf>
    <xf numFmtId="0" fontId="13" fillId="6" borderId="12" xfId="0" applyFont="1" applyFill="1" applyBorder="1" applyAlignment="1">
      <alignment horizontal="right" vertical="center" wrapText="1"/>
    </xf>
    <xf numFmtId="0" fontId="13" fillId="0" borderId="15" xfId="0" applyFont="1" applyBorder="1" applyAlignment="1">
      <alignment horizontal="center" vertical="center" textRotation="255" wrapText="1"/>
    </xf>
    <xf numFmtId="0" fontId="13" fillId="0" borderId="19" xfId="0" applyFont="1" applyBorder="1" applyAlignment="1">
      <alignment horizontal="center" vertical="center" textRotation="255" wrapText="1"/>
    </xf>
    <xf numFmtId="0" fontId="13" fillId="0" borderId="24" xfId="0" applyFont="1" applyBorder="1" applyAlignment="1">
      <alignment horizontal="center" vertical="center" textRotation="255" wrapText="1"/>
    </xf>
    <xf numFmtId="0" fontId="13" fillId="0" borderId="13" xfId="0" applyFont="1" applyBorder="1" applyAlignment="1">
      <alignment horizontal="center" vertical="center" textRotation="255" wrapText="1"/>
    </xf>
    <xf numFmtId="0" fontId="17" fillId="0" borderId="53" xfId="0" applyFont="1" applyBorder="1" applyAlignment="1">
      <alignment vertical="center" wrapText="1"/>
    </xf>
    <xf numFmtId="0" fontId="17" fillId="0" borderId="0" xfId="0" applyFont="1" applyAlignment="1">
      <alignment vertical="center" wrapText="1"/>
    </xf>
    <xf numFmtId="0" fontId="13" fillId="0" borderId="27" xfId="0" applyFont="1" applyBorder="1" applyAlignment="1">
      <alignment horizontal="center" vertical="center" textRotation="255" wrapText="1"/>
    </xf>
    <xf numFmtId="0" fontId="13" fillId="0" borderId="0" xfId="0" applyFont="1" applyAlignment="1">
      <alignment vertical="center" wrapText="1"/>
    </xf>
    <xf numFmtId="0" fontId="13" fillId="0" borderId="26" xfId="0" applyFont="1" applyBorder="1" applyAlignment="1">
      <alignment vertical="center" wrapText="1"/>
    </xf>
    <xf numFmtId="0" fontId="13" fillId="0" borderId="12"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0" xfId="0" applyFont="1" applyAlignment="1">
      <alignment horizontal="left" vertical="center" wrapText="1"/>
    </xf>
    <xf numFmtId="0" fontId="13" fillId="0" borderId="26" xfId="0" applyFont="1" applyBorder="1" applyAlignment="1">
      <alignment horizontal="left" vertical="center" wrapText="1"/>
    </xf>
    <xf numFmtId="0" fontId="13" fillId="0" borderId="21" xfId="0" applyFont="1" applyBorder="1" applyAlignment="1">
      <alignment horizontal="center" vertical="center" textRotation="255" wrapText="1"/>
    </xf>
    <xf numFmtId="0" fontId="13" fillId="0" borderId="16" xfId="0" applyFont="1" applyBorder="1" applyAlignment="1">
      <alignment horizontal="left" vertical="center" wrapText="1"/>
    </xf>
    <xf numFmtId="0" fontId="13" fillId="0" borderId="32" xfId="0" applyFont="1" applyBorder="1" applyAlignment="1">
      <alignment horizontal="left" vertical="center" wrapText="1"/>
    </xf>
    <xf numFmtId="200" fontId="13" fillId="0" borderId="45" xfId="0" applyNumberFormat="1" applyFont="1" applyBorder="1" applyAlignment="1">
      <alignment vertical="center" shrinkToFit="1"/>
    </xf>
    <xf numFmtId="200" fontId="13" fillId="0" borderId="47" xfId="0" applyNumberFormat="1" applyFont="1" applyBorder="1" applyAlignment="1">
      <alignment vertical="center" shrinkToFit="1"/>
    </xf>
    <xf numFmtId="200" fontId="13" fillId="0" borderId="49" xfId="0" applyNumberFormat="1" applyFont="1" applyBorder="1" applyAlignment="1">
      <alignment vertical="center" shrinkToFit="1"/>
    </xf>
    <xf numFmtId="200" fontId="13" fillId="0" borderId="46" xfId="0" applyNumberFormat="1" applyFont="1" applyBorder="1" applyAlignment="1">
      <alignment vertical="center" shrinkToFit="1"/>
    </xf>
    <xf numFmtId="200" fontId="13" fillId="0" borderId="48" xfId="0" applyNumberFormat="1" applyFont="1" applyBorder="1" applyAlignment="1">
      <alignment vertical="center" shrinkToFit="1"/>
    </xf>
    <xf numFmtId="200" fontId="13" fillId="0" borderId="50" xfId="0" applyNumberFormat="1" applyFont="1" applyBorder="1" applyAlignment="1">
      <alignment vertical="center" shrinkToFit="1"/>
    </xf>
    <xf numFmtId="0" fontId="13" fillId="0" borderId="22" xfId="0" applyFont="1" applyBorder="1" applyAlignment="1">
      <alignment horizontal="center" vertical="center" wrapText="1"/>
    </xf>
    <xf numFmtId="0" fontId="13" fillId="0" borderId="38" xfId="0" applyFont="1" applyBorder="1" applyAlignment="1">
      <alignment horizontal="center" vertical="center" wrapText="1"/>
    </xf>
    <xf numFmtId="0" fontId="15" fillId="0" borderId="0" xfId="0" applyFont="1" applyAlignment="1">
      <alignment horizontal="center" vertical="center"/>
    </xf>
    <xf numFmtId="0" fontId="27" fillId="6" borderId="12" xfId="0" applyFont="1" applyFill="1" applyBorder="1" applyAlignment="1">
      <alignment horizontal="center" vertical="center"/>
    </xf>
    <xf numFmtId="0" fontId="27" fillId="6" borderId="63" xfId="0" applyFont="1" applyFill="1" applyBorder="1" applyAlignment="1">
      <alignment horizontal="center" vertical="center"/>
    </xf>
    <xf numFmtId="0" fontId="27" fillId="6" borderId="64" xfId="0" applyFont="1" applyFill="1" applyBorder="1" applyAlignment="1">
      <alignment horizontal="center" vertical="center"/>
    </xf>
    <xf numFmtId="0" fontId="27" fillId="6" borderId="13" xfId="0" applyFont="1" applyFill="1" applyBorder="1" applyAlignment="1">
      <alignment vertical="center"/>
    </xf>
    <xf numFmtId="0" fontId="27" fillId="6" borderId="12" xfId="0" applyFont="1" applyFill="1" applyBorder="1" applyAlignment="1">
      <alignment vertical="center"/>
    </xf>
    <xf numFmtId="0" fontId="27" fillId="6" borderId="63" xfId="0" applyFont="1" applyFill="1" applyBorder="1" applyAlignment="1">
      <alignment vertical="center"/>
    </xf>
    <xf numFmtId="0" fontId="27" fillId="0" borderId="9" xfId="0" applyFont="1" applyBorder="1" applyAlignment="1">
      <alignment horizontal="center" vertical="center"/>
    </xf>
    <xf numFmtId="0" fontId="27" fillId="0" borderId="11" xfId="0" applyFont="1" applyBorder="1" applyAlignment="1">
      <alignment horizontal="center" vertical="center"/>
    </xf>
    <xf numFmtId="0" fontId="23" fillId="0" borderId="5" xfId="0" applyFont="1" applyBorder="1" applyAlignment="1">
      <alignment vertical="center" wrapText="1"/>
    </xf>
    <xf numFmtId="0" fontId="23" fillId="0" borderId="0" xfId="0" applyFont="1" applyAlignment="1">
      <alignment vertical="center" wrapText="1"/>
    </xf>
    <xf numFmtId="0" fontId="27" fillId="6" borderId="10" xfId="0" applyFont="1" applyFill="1" applyBorder="1" applyAlignment="1">
      <alignment vertical="center"/>
    </xf>
    <xf numFmtId="0" fontId="27" fillId="6" borderId="11" xfId="0" applyFont="1" applyFill="1" applyBorder="1" applyAlignment="1">
      <alignment vertical="center"/>
    </xf>
    <xf numFmtId="189" fontId="27" fillId="6" borderId="12" xfId="0" applyNumberFormat="1" applyFont="1" applyFill="1" applyBorder="1" applyAlignment="1">
      <alignment vertical="center"/>
    </xf>
    <xf numFmtId="189" fontId="27" fillId="6" borderId="64" xfId="0" applyNumberFormat="1" applyFont="1" applyFill="1" applyBorder="1" applyAlignment="1">
      <alignment vertical="center"/>
    </xf>
    <xf numFmtId="0" fontId="27" fillId="0" borderId="1" xfId="0" applyFont="1" applyBorder="1" applyAlignment="1">
      <alignment vertical="center"/>
    </xf>
    <xf numFmtId="0" fontId="27" fillId="0" borderId="2" xfId="0" applyFont="1" applyBorder="1" applyAlignment="1">
      <alignment vertical="center"/>
    </xf>
    <xf numFmtId="0" fontId="27" fillId="0" borderId="4" xfId="0" applyFont="1" applyBorder="1" applyAlignment="1">
      <alignment vertical="center"/>
    </xf>
    <xf numFmtId="0" fontId="27" fillId="0" borderId="13" xfId="0" applyFont="1" applyBorder="1" applyAlignment="1">
      <alignment vertical="center"/>
    </xf>
    <xf numFmtId="0" fontId="27" fillId="6" borderId="5" xfId="0" applyFont="1" applyFill="1" applyBorder="1" applyAlignment="1">
      <alignment horizontal="center" vertical="center"/>
    </xf>
    <xf numFmtId="0" fontId="27" fillId="6" borderId="0" xfId="0" applyFont="1" applyFill="1" applyAlignment="1">
      <alignment horizontal="center" vertical="center"/>
    </xf>
    <xf numFmtId="0" fontId="27" fillId="6" borderId="7" xfId="0" applyFont="1" applyFill="1" applyBorder="1" applyAlignment="1">
      <alignment horizontal="center" vertical="center"/>
    </xf>
    <xf numFmtId="0" fontId="27" fillId="0" borderId="2"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2" xfId="0" applyFont="1" applyBorder="1" applyAlignment="1">
      <alignment vertical="center" shrinkToFit="1"/>
    </xf>
    <xf numFmtId="0" fontId="27" fillId="0" borderId="4" xfId="0" applyFont="1" applyBorder="1" applyAlignment="1">
      <alignment vertical="center" shrinkToFit="1"/>
    </xf>
    <xf numFmtId="0" fontId="27" fillId="0" borderId="64" xfId="0" applyFont="1" applyBorder="1" applyAlignment="1">
      <alignment vertical="center" shrinkToFit="1"/>
    </xf>
    <xf numFmtId="0" fontId="27" fillId="0" borderId="10" xfId="0" applyFont="1" applyBorder="1" applyAlignment="1">
      <alignment vertical="center" shrinkToFit="1"/>
    </xf>
    <xf numFmtId="0" fontId="27" fillId="0" borderId="11" xfId="0" applyFont="1" applyBorder="1" applyAlignment="1">
      <alignment vertical="center" shrinkToFit="1"/>
    </xf>
    <xf numFmtId="187" fontId="27" fillId="6" borderId="98" xfId="0" applyNumberFormat="1" applyFont="1" applyFill="1" applyBorder="1" applyAlignment="1">
      <alignment vertical="center"/>
    </xf>
    <xf numFmtId="187" fontId="27" fillId="6" borderId="68" xfId="0" applyNumberFormat="1" applyFont="1" applyFill="1" applyBorder="1" applyAlignment="1">
      <alignment vertical="center"/>
    </xf>
    <xf numFmtId="187" fontId="27" fillId="6" borderId="4" xfId="0" applyNumberFormat="1" applyFont="1" applyFill="1" applyBorder="1" applyAlignment="1">
      <alignment vertical="center"/>
    </xf>
    <xf numFmtId="187" fontId="27" fillId="6" borderId="10" xfId="0" applyNumberFormat="1" applyFont="1" applyFill="1" applyBorder="1" applyAlignment="1">
      <alignment vertical="center"/>
    </xf>
    <xf numFmtId="187" fontId="27" fillId="6" borderId="11" xfId="0" applyNumberFormat="1" applyFont="1" applyFill="1" applyBorder="1" applyAlignment="1">
      <alignment vertical="center"/>
    </xf>
    <xf numFmtId="188" fontId="27" fillId="6" borderId="13" xfId="0" applyNumberFormat="1" applyFont="1" applyFill="1" applyBorder="1" applyAlignment="1">
      <alignment vertical="center"/>
    </xf>
    <xf numFmtId="0" fontId="27" fillId="0" borderId="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8" xfId="0" applyFont="1" applyBorder="1" applyAlignment="1">
      <alignment horizontal="center" vertical="center" wrapText="1"/>
    </xf>
    <xf numFmtId="0" fontId="27" fillId="6" borderId="12" xfId="0" applyFont="1" applyFill="1" applyBorder="1" applyAlignment="1">
      <alignment horizontal="center" vertical="center" shrinkToFit="1"/>
    </xf>
    <xf numFmtId="0" fontId="27" fillId="6" borderId="63" xfId="0" applyFont="1" applyFill="1" applyBorder="1" applyAlignment="1">
      <alignment horizontal="center" vertical="center" shrinkToFit="1"/>
    </xf>
    <xf numFmtId="0" fontId="27" fillId="6" borderId="64" xfId="0" applyFont="1" applyFill="1" applyBorder="1" applyAlignment="1">
      <alignment horizontal="center" vertical="center" shrinkToFit="1"/>
    </xf>
    <xf numFmtId="0" fontId="27" fillId="6" borderId="13" xfId="0" applyFont="1" applyFill="1" applyBorder="1" applyAlignment="1">
      <alignment horizontal="center" vertical="center"/>
    </xf>
    <xf numFmtId="0" fontId="27" fillId="0" borderId="12" xfId="0" applyFont="1" applyBorder="1" applyAlignment="1">
      <alignment horizontal="right" vertical="center"/>
    </xf>
    <xf numFmtId="0" fontId="27" fillId="0" borderId="63" xfId="0" applyFont="1" applyBorder="1" applyAlignment="1">
      <alignment horizontal="right" vertical="center"/>
    </xf>
    <xf numFmtId="0" fontId="27" fillId="0" borderId="12" xfId="0" applyFont="1" applyBorder="1" applyAlignment="1">
      <alignment horizontal="center" vertical="center" shrinkToFit="1"/>
    </xf>
    <xf numFmtId="0" fontId="27" fillId="0" borderId="64" xfId="0" applyFont="1" applyBorder="1" applyAlignment="1">
      <alignment horizontal="center" vertical="center" shrinkToFit="1"/>
    </xf>
    <xf numFmtId="0" fontId="27" fillId="0" borderId="1" xfId="0" applyFont="1" applyBorder="1" applyAlignment="1">
      <alignment horizontal="center" vertical="center" shrinkToFit="1"/>
    </xf>
    <xf numFmtId="0" fontId="27" fillId="0" borderId="8" xfId="0" applyFont="1" applyBorder="1" applyAlignment="1">
      <alignment horizontal="center" vertical="center" shrinkToFit="1"/>
    </xf>
    <xf numFmtId="0" fontId="27" fillId="6" borderId="2" xfId="0" applyFont="1" applyFill="1" applyBorder="1" applyAlignment="1">
      <alignment vertical="center" wrapText="1"/>
    </xf>
    <xf numFmtId="0" fontId="27" fillId="6" borderId="3" xfId="0" applyFont="1" applyFill="1" applyBorder="1" applyAlignment="1">
      <alignment vertical="center" wrapText="1"/>
    </xf>
    <xf numFmtId="0" fontId="27" fillId="6" borderId="4" xfId="0" applyFont="1" applyFill="1" applyBorder="1" applyAlignment="1">
      <alignment vertical="center" wrapText="1"/>
    </xf>
    <xf numFmtId="0" fontId="27" fillId="6" borderId="5" xfId="0" applyFont="1" applyFill="1" applyBorder="1" applyAlignment="1">
      <alignment vertical="center" wrapText="1"/>
    </xf>
    <xf numFmtId="0" fontId="27" fillId="6" borderId="0" xfId="0" applyFont="1" applyFill="1" applyAlignment="1">
      <alignment vertical="center" wrapText="1"/>
    </xf>
    <xf numFmtId="0" fontId="27" fillId="6" borderId="7" xfId="0" applyFont="1" applyFill="1" applyBorder="1" applyAlignment="1">
      <alignment vertical="center" wrapText="1"/>
    </xf>
    <xf numFmtId="0" fontId="27" fillId="6" borderId="9" xfId="0" applyFont="1" applyFill="1" applyBorder="1" applyAlignment="1">
      <alignment vertical="center" wrapText="1"/>
    </xf>
    <xf numFmtId="0" fontId="27" fillId="6" borderId="10" xfId="0" applyFont="1" applyFill="1" applyBorder="1" applyAlignment="1">
      <alignment vertical="center" wrapText="1"/>
    </xf>
    <xf numFmtId="0" fontId="27" fillId="6" borderId="11" xfId="0" applyFont="1" applyFill="1" applyBorder="1" applyAlignment="1">
      <alignment vertical="center" wrapText="1"/>
    </xf>
    <xf numFmtId="0" fontId="27" fillId="0" borderId="13" xfId="0" applyFont="1" applyBorder="1" applyAlignment="1">
      <alignment horizontal="center" vertical="center" wrapText="1"/>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1" xfId="0" applyFont="1" applyBorder="1" applyAlignment="1">
      <alignment horizontal="center" vertical="center" wrapText="1" shrinkToFit="1"/>
    </xf>
    <xf numFmtId="0" fontId="27" fillId="0" borderId="12" xfId="0" applyFont="1" applyBorder="1" applyAlignment="1">
      <alignment horizontal="left" vertical="center" shrinkToFit="1"/>
    </xf>
    <xf numFmtId="0" fontId="27" fillId="0" borderId="63" xfId="0" applyFont="1" applyBorder="1" applyAlignment="1">
      <alignment horizontal="left" vertical="center" shrinkToFit="1"/>
    </xf>
    <xf numFmtId="0" fontId="27" fillId="0" borderId="64" xfId="0" applyFont="1" applyBorder="1" applyAlignment="1">
      <alignment horizontal="left" vertical="center" shrinkToFit="1"/>
    </xf>
    <xf numFmtId="0" fontId="27" fillId="0" borderId="13" xfId="0" applyFont="1" applyBorder="1" applyAlignment="1">
      <alignment horizontal="left" vertical="center"/>
    </xf>
    <xf numFmtId="0" fontId="27" fillId="0" borderId="12" xfId="0" applyFont="1" applyBorder="1" applyAlignment="1">
      <alignment horizontal="center" vertical="center"/>
    </xf>
    <xf numFmtId="0" fontId="27" fillId="0" borderId="64" xfId="0" applyFont="1" applyBorder="1" applyAlignment="1">
      <alignment horizontal="center" vertical="center"/>
    </xf>
    <xf numFmtId="0" fontId="21" fillId="0" borderId="0" xfId="0" applyFont="1" applyAlignment="1">
      <alignment horizontal="center" vertical="center"/>
    </xf>
    <xf numFmtId="0" fontId="27" fillId="0" borderId="1" xfId="0" applyFont="1" applyBorder="1" applyAlignment="1">
      <alignment horizontal="center" vertical="center"/>
    </xf>
    <xf numFmtId="0" fontId="27" fillId="6" borderId="13" xfId="0" applyFont="1" applyFill="1" applyBorder="1" applyAlignment="1">
      <alignment vertical="center" shrinkToFit="1"/>
    </xf>
    <xf numFmtId="182" fontId="27" fillId="0" borderId="12" xfId="0" applyNumberFormat="1" applyFont="1" applyBorder="1" applyAlignment="1">
      <alignment vertical="center"/>
    </xf>
    <xf numFmtId="182" fontId="27" fillId="0" borderId="64" xfId="0" applyNumberFormat="1" applyFont="1" applyBorder="1" applyAlignment="1">
      <alignment vertical="center"/>
    </xf>
    <xf numFmtId="0" fontId="27" fillId="0" borderId="12" xfId="0" applyFont="1" applyBorder="1" applyAlignment="1">
      <alignment vertical="center" shrinkToFit="1"/>
    </xf>
    <xf numFmtId="0" fontId="27" fillId="0" borderId="63" xfId="0" applyFont="1" applyBorder="1" applyAlignment="1">
      <alignment vertical="center" shrinkToFit="1"/>
    </xf>
    <xf numFmtId="0" fontId="27" fillId="0" borderId="12" xfId="0" applyFont="1" applyBorder="1" applyAlignment="1">
      <alignment vertical="center"/>
    </xf>
    <xf numFmtId="0" fontId="27" fillId="0" borderId="63" xfId="0" applyFont="1" applyBorder="1" applyAlignment="1">
      <alignment vertical="center"/>
    </xf>
    <xf numFmtId="183" fontId="27" fillId="0" borderId="2" xfId="0" applyNumberFormat="1" applyFont="1" applyBorder="1" applyAlignment="1">
      <alignment vertical="center"/>
    </xf>
    <xf numFmtId="183" fontId="27" fillId="0" borderId="4" xfId="0" applyNumberFormat="1" applyFont="1" applyBorder="1" applyAlignment="1">
      <alignment vertical="center"/>
    </xf>
    <xf numFmtId="182" fontId="27" fillId="0" borderId="9" xfId="0" applyNumberFormat="1" applyFont="1" applyBorder="1" applyAlignment="1">
      <alignment vertical="center"/>
    </xf>
    <xf numFmtId="182" fontId="27" fillId="0" borderId="11" xfId="0" applyNumberFormat="1" applyFont="1" applyBorder="1" applyAlignment="1">
      <alignment vertical="center"/>
    </xf>
    <xf numFmtId="190" fontId="27" fillId="6" borderId="13" xfId="0" applyNumberFormat="1" applyFont="1" applyFill="1" applyBorder="1" applyAlignment="1">
      <alignment horizontal="center" vertical="center"/>
    </xf>
    <xf numFmtId="0" fontId="27" fillId="0" borderId="9"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63" xfId="0" applyFont="1" applyBorder="1" applyAlignment="1">
      <alignment horizontal="center" vertical="center" shrinkToFit="1"/>
    </xf>
    <xf numFmtId="182" fontId="27" fillId="0" borderId="1" xfId="0" applyNumberFormat="1" applyFont="1" applyBorder="1" applyAlignment="1">
      <alignment horizontal="center" vertical="center" wrapText="1"/>
    </xf>
    <xf numFmtId="182" fontId="27" fillId="0" borderId="6" xfId="0" applyNumberFormat="1" applyFont="1" applyBorder="1" applyAlignment="1">
      <alignment horizontal="center" vertical="center" wrapText="1"/>
    </xf>
    <xf numFmtId="182" fontId="27" fillId="0" borderId="8" xfId="0" applyNumberFormat="1" applyFont="1" applyBorder="1" applyAlignment="1">
      <alignment horizontal="center" vertical="center" wrapText="1"/>
    </xf>
    <xf numFmtId="182" fontId="27" fillId="0" borderId="2" xfId="0" applyNumberFormat="1" applyFont="1" applyBorder="1" applyAlignment="1">
      <alignment horizontal="center" vertical="center"/>
    </xf>
    <xf numFmtId="182" fontId="27" fillId="0" borderId="9" xfId="0" applyNumberFormat="1" applyFont="1" applyBorder="1" applyAlignment="1">
      <alignment horizontal="center" vertical="center"/>
    </xf>
    <xf numFmtId="0" fontId="27" fillId="0" borderId="13" xfId="0" applyFont="1" applyBorder="1" applyAlignment="1">
      <alignment horizontal="center" vertical="center" shrinkToFit="1"/>
    </xf>
    <xf numFmtId="0" fontId="59" fillId="6" borderId="13" xfId="0" applyFont="1" applyFill="1" applyBorder="1" applyAlignment="1">
      <alignment vertical="center" wrapText="1"/>
    </xf>
    <xf numFmtId="182" fontId="27" fillId="6" borderId="13" xfId="0" applyNumberFormat="1" applyFont="1" applyFill="1" applyBorder="1" applyAlignment="1">
      <alignment vertical="center" wrapText="1"/>
    </xf>
    <xf numFmtId="182" fontId="27" fillId="0" borderId="3" xfId="0" applyNumberFormat="1" applyFont="1" applyBorder="1" applyAlignment="1">
      <alignment horizontal="right" vertical="center"/>
    </xf>
    <xf numFmtId="182" fontId="27" fillId="0" borderId="12" xfId="0" applyNumberFormat="1" applyFont="1" applyBorder="1" applyAlignment="1">
      <alignment horizontal="center" vertical="center"/>
    </xf>
    <xf numFmtId="182" fontId="27" fillId="0" borderId="63" xfId="0" applyNumberFormat="1" applyFont="1" applyBorder="1" applyAlignment="1">
      <alignment horizontal="center" vertical="center"/>
    </xf>
    <xf numFmtId="182" fontId="27" fillId="0" borderId="64" xfId="0" applyNumberFormat="1" applyFont="1" applyBorder="1" applyAlignment="1">
      <alignment horizontal="center" vertical="center"/>
    </xf>
    <xf numFmtId="0" fontId="27" fillId="6" borderId="13" xfId="0" applyFont="1" applyFill="1" applyBorder="1" applyAlignment="1">
      <alignment horizontal="left" vertical="center"/>
    </xf>
    <xf numFmtId="0" fontId="27" fillId="6" borderId="67" xfId="0" applyFont="1" applyFill="1" applyBorder="1" applyAlignment="1">
      <alignment horizontal="left" vertical="center"/>
    </xf>
    <xf numFmtId="0" fontId="27" fillId="0" borderId="69" xfId="0" applyFont="1" applyBorder="1" applyAlignment="1">
      <alignment horizontal="right" vertical="center"/>
    </xf>
    <xf numFmtId="0" fontId="27" fillId="0" borderId="70" xfId="0" applyFont="1" applyBorder="1" applyAlignment="1">
      <alignment horizontal="right" vertical="center"/>
    </xf>
    <xf numFmtId="0" fontId="27" fillId="0" borderId="71" xfId="0" applyFont="1" applyBorder="1" applyAlignment="1">
      <alignment horizontal="right"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0" borderId="1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4" xfId="0" applyFont="1" applyBorder="1" applyAlignment="1">
      <alignment horizontal="right" vertical="center"/>
    </xf>
    <xf numFmtId="0" fontId="27" fillId="0" borderId="13" xfId="0" applyFont="1" applyBorder="1" applyAlignment="1">
      <alignment horizontal="right" vertical="center"/>
    </xf>
    <xf numFmtId="0" fontId="27" fillId="0" borderId="64" xfId="0" applyFont="1" applyBorder="1" applyAlignment="1">
      <alignment vertical="center"/>
    </xf>
    <xf numFmtId="0" fontId="27" fillId="0" borderId="10" xfId="0" applyFont="1" applyBorder="1" applyAlignment="1">
      <alignment horizontal="right" vertical="center"/>
    </xf>
    <xf numFmtId="182" fontId="27" fillId="6" borderId="2" xfId="0" applyNumberFormat="1" applyFont="1" applyFill="1" applyBorder="1" applyAlignment="1">
      <alignment vertical="center"/>
    </xf>
    <xf numFmtId="182" fontId="27" fillId="6" borderId="3" xfId="0" applyNumberFormat="1" applyFont="1" applyFill="1" applyBorder="1" applyAlignment="1">
      <alignment vertical="center"/>
    </xf>
    <xf numFmtId="182" fontId="27" fillId="6" borderId="4" xfId="0" applyNumberFormat="1" applyFont="1" applyFill="1" applyBorder="1" applyAlignment="1">
      <alignment vertical="center"/>
    </xf>
    <xf numFmtId="182" fontId="27" fillId="6" borderId="5" xfId="0" applyNumberFormat="1" applyFont="1" applyFill="1" applyBorder="1" applyAlignment="1">
      <alignment vertical="center"/>
    </xf>
    <xf numFmtId="182" fontId="27" fillId="6" borderId="0" xfId="0" applyNumberFormat="1" applyFont="1" applyFill="1" applyAlignment="1">
      <alignment vertical="center"/>
    </xf>
    <xf numFmtId="182" fontId="27" fillId="6" borderId="7" xfId="0" applyNumberFormat="1" applyFont="1" applyFill="1" applyBorder="1" applyAlignment="1">
      <alignment vertical="center"/>
    </xf>
    <xf numFmtId="182" fontId="27" fillId="6" borderId="9" xfId="0" applyNumberFormat="1" applyFont="1" applyFill="1" applyBorder="1" applyAlignment="1">
      <alignment vertical="center"/>
    </xf>
    <xf numFmtId="182" fontId="27" fillId="6" borderId="10" xfId="0" applyNumberFormat="1" applyFont="1" applyFill="1" applyBorder="1" applyAlignment="1">
      <alignment vertical="center"/>
    </xf>
    <xf numFmtId="182" fontId="27" fillId="6" borderId="11" xfId="0" applyNumberFormat="1" applyFont="1" applyFill="1" applyBorder="1" applyAlignment="1">
      <alignment vertical="center"/>
    </xf>
    <xf numFmtId="0" fontId="27" fillId="0" borderId="3"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63" xfId="0" applyFont="1" applyBorder="1" applyAlignment="1">
      <alignment horizontal="center" vertical="center"/>
    </xf>
    <xf numFmtId="0" fontId="27" fillId="6" borderId="1" xfId="0" applyFont="1" applyFill="1" applyBorder="1" applyAlignment="1">
      <alignment horizontal="center" vertical="center" wrapText="1" shrinkToFit="1"/>
    </xf>
    <xf numFmtId="0" fontId="27" fillId="6" borderId="8" xfId="0" applyFont="1" applyFill="1" applyBorder="1" applyAlignment="1">
      <alignment horizontal="center" vertical="center" wrapText="1" shrinkToFi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center" vertical="center" shrinkToFit="1"/>
    </xf>
    <xf numFmtId="0" fontId="27" fillId="6" borderId="2" xfId="0" applyFont="1" applyFill="1" applyBorder="1" applyAlignment="1">
      <alignment horizontal="center" vertical="center"/>
    </xf>
    <xf numFmtId="0" fontId="27" fillId="6" borderId="3" xfId="0" applyFont="1" applyFill="1" applyBorder="1" applyAlignment="1">
      <alignment horizontal="center" vertical="center"/>
    </xf>
    <xf numFmtId="0" fontId="27" fillId="6" borderId="4" xfId="0" applyFont="1" applyFill="1" applyBorder="1" applyAlignment="1">
      <alignment horizontal="center" vertical="center"/>
    </xf>
    <xf numFmtId="0" fontId="27" fillId="6" borderId="9" xfId="0" applyFont="1" applyFill="1" applyBorder="1" applyAlignment="1">
      <alignment horizontal="center" vertical="center"/>
    </xf>
    <xf numFmtId="0" fontId="27" fillId="6" borderId="10" xfId="0" applyFont="1" applyFill="1" applyBorder="1" applyAlignment="1">
      <alignment horizontal="center" vertical="center"/>
    </xf>
    <xf numFmtId="0" fontId="27" fillId="6" borderId="11" xfId="0" applyFont="1" applyFill="1" applyBorder="1" applyAlignment="1">
      <alignment horizontal="center" vertical="center"/>
    </xf>
    <xf numFmtId="197" fontId="27" fillId="6" borderId="12" xfId="0" applyNumberFormat="1" applyFont="1" applyFill="1" applyBorder="1" applyAlignment="1">
      <alignment horizontal="center" vertical="center"/>
    </xf>
    <xf numFmtId="197" fontId="27" fillId="6" borderId="63" xfId="0" applyNumberFormat="1" applyFont="1" applyFill="1" applyBorder="1" applyAlignment="1">
      <alignment horizontal="center" vertical="center"/>
    </xf>
    <xf numFmtId="197" fontId="27" fillId="6" borderId="64" xfId="0" applyNumberFormat="1" applyFont="1" applyFill="1" applyBorder="1" applyAlignment="1">
      <alignment horizontal="center" vertical="center"/>
    </xf>
    <xf numFmtId="0" fontId="27" fillId="6" borderId="2" xfId="0" applyFont="1" applyFill="1" applyBorder="1" applyAlignment="1">
      <alignment horizontal="center" vertical="center" wrapText="1" shrinkToFit="1"/>
    </xf>
    <xf numFmtId="0" fontId="27" fillId="6" borderId="9" xfId="0" applyFont="1" applyFill="1" applyBorder="1" applyAlignment="1">
      <alignment horizontal="center" vertical="center" shrinkToFit="1"/>
    </xf>
    <xf numFmtId="0" fontId="27" fillId="0" borderId="8" xfId="0" applyFont="1" applyBorder="1" applyAlignment="1">
      <alignment horizontal="center" vertical="center" wrapText="1" shrinkToFit="1"/>
    </xf>
    <xf numFmtId="0" fontId="27" fillId="6" borderId="13" xfId="0" applyFont="1" applyFill="1" applyBorder="1" applyAlignment="1">
      <alignment horizontal="center" vertical="center" wrapText="1"/>
    </xf>
    <xf numFmtId="182" fontId="27" fillId="0" borderId="1" xfId="0" applyNumberFormat="1" applyFont="1" applyBorder="1" applyAlignment="1">
      <alignment horizontal="center" vertical="center"/>
    </xf>
    <xf numFmtId="182" fontId="27" fillId="0" borderId="6" xfId="0" applyNumberFormat="1" applyFont="1" applyBorder="1" applyAlignment="1">
      <alignment horizontal="center" vertical="center"/>
    </xf>
    <xf numFmtId="182" fontId="27" fillId="0" borderId="8" xfId="0" applyNumberFormat="1" applyFont="1" applyBorder="1" applyAlignment="1">
      <alignment horizontal="center" vertical="center"/>
    </xf>
    <xf numFmtId="182" fontId="27" fillId="0" borderId="5" xfId="0" applyNumberFormat="1" applyFont="1" applyBorder="1" applyAlignment="1">
      <alignment horizontal="center" vertical="center"/>
    </xf>
    <xf numFmtId="193" fontId="27" fillId="6" borderId="2" xfId="0" applyNumberFormat="1" applyFont="1" applyFill="1" applyBorder="1" applyAlignment="1">
      <alignment vertical="center"/>
    </xf>
    <xf numFmtId="193" fontId="27" fillId="6" borderId="3" xfId="0" applyNumberFormat="1" applyFont="1" applyFill="1" applyBorder="1" applyAlignment="1">
      <alignment vertical="center"/>
    </xf>
    <xf numFmtId="193" fontId="27" fillId="6" borderId="4" xfId="0" applyNumberFormat="1" applyFont="1" applyFill="1" applyBorder="1" applyAlignment="1">
      <alignment vertical="center"/>
    </xf>
    <xf numFmtId="0" fontId="27" fillId="0" borderId="5" xfId="0" applyFont="1" applyBorder="1" applyAlignment="1">
      <alignment vertical="center" wrapText="1"/>
    </xf>
    <xf numFmtId="0" fontId="27" fillId="0" borderId="0" xfId="0" applyFont="1" applyAlignment="1">
      <alignment vertical="center" wrapText="1"/>
    </xf>
    <xf numFmtId="0" fontId="27" fillId="0" borderId="7" xfId="0" applyFont="1" applyBorder="1" applyAlignment="1">
      <alignment vertical="center" wrapText="1"/>
    </xf>
    <xf numFmtId="0" fontId="27" fillId="0" borderId="5" xfId="0" applyFont="1" applyBorder="1" applyAlignment="1">
      <alignment vertical="center"/>
    </xf>
    <xf numFmtId="0" fontId="27" fillId="0" borderId="0" xfId="0" applyFont="1" applyAlignment="1">
      <alignment vertical="center"/>
    </xf>
    <xf numFmtId="0" fontId="27" fillId="0" borderId="7" xfId="0" applyFont="1" applyBorder="1" applyAlignment="1">
      <alignment vertical="center"/>
    </xf>
    <xf numFmtId="192" fontId="27" fillId="6" borderId="12" xfId="0" applyNumberFormat="1" applyFont="1" applyFill="1" applyBorder="1" applyAlignment="1">
      <alignment horizontal="center" vertical="center"/>
    </xf>
    <xf numFmtId="192" fontId="27" fillId="6" borderId="63" xfId="0" applyNumberFormat="1" applyFont="1" applyFill="1" applyBorder="1" applyAlignment="1">
      <alignment horizontal="center" vertical="center"/>
    </xf>
    <xf numFmtId="192" fontId="27" fillId="6" borderId="64" xfId="0" applyNumberFormat="1" applyFont="1" applyFill="1" applyBorder="1" applyAlignment="1">
      <alignment horizontal="center" vertical="center"/>
    </xf>
    <xf numFmtId="0" fontId="27" fillId="6" borderId="63" xfId="0" applyFont="1" applyFill="1" applyBorder="1" applyAlignment="1">
      <alignment vertical="center" wrapText="1"/>
    </xf>
    <xf numFmtId="0" fontId="27" fillId="6" borderId="64" xfId="0" applyFont="1" applyFill="1" applyBorder="1" applyAlignment="1">
      <alignment vertical="center" wrapText="1"/>
    </xf>
    <xf numFmtId="195" fontId="27" fillId="6" borderId="13" xfId="0" applyNumberFormat="1" applyFont="1" applyFill="1" applyBorder="1" applyAlignment="1">
      <alignment vertical="center" shrinkToFit="1"/>
    </xf>
    <xf numFmtId="193" fontId="27" fillId="6" borderId="13" xfId="0" applyNumberFormat="1" applyFont="1" applyFill="1" applyBorder="1" applyAlignment="1">
      <alignment vertical="center" shrinkToFit="1"/>
    </xf>
    <xf numFmtId="187" fontId="27" fillId="6" borderId="12" xfId="0" applyNumberFormat="1" applyFont="1" applyFill="1" applyBorder="1" applyAlignment="1">
      <alignment vertical="center"/>
    </xf>
    <xf numFmtId="187" fontId="27" fillId="6" borderId="63" xfId="0" applyNumberFormat="1" applyFont="1" applyFill="1" applyBorder="1" applyAlignment="1">
      <alignment vertical="center"/>
    </xf>
    <xf numFmtId="187" fontId="27" fillId="6" borderId="64" xfId="0" applyNumberFormat="1" applyFont="1" applyFill="1" applyBorder="1" applyAlignment="1">
      <alignment vertical="center"/>
    </xf>
    <xf numFmtId="0" fontId="27" fillId="6" borderId="12" xfId="0" applyFont="1" applyFill="1" applyBorder="1" applyAlignment="1">
      <alignment vertical="center" shrinkToFit="1"/>
    </xf>
    <xf numFmtId="0" fontId="27" fillId="6" borderId="63" xfId="0" applyFont="1" applyFill="1" applyBorder="1" applyAlignment="1">
      <alignment vertical="center" shrinkToFit="1"/>
    </xf>
    <xf numFmtId="0" fontId="27" fillId="6" borderId="64" xfId="0" applyFont="1" applyFill="1" applyBorder="1" applyAlignment="1">
      <alignment vertical="center" shrinkToFit="1"/>
    </xf>
    <xf numFmtId="0" fontId="27" fillId="0" borderId="3" xfId="0" applyFont="1" applyBorder="1" applyAlignment="1">
      <alignment vertical="center"/>
    </xf>
    <xf numFmtId="0" fontId="27" fillId="0" borderId="9" xfId="0" applyFont="1" applyBorder="1" applyAlignment="1">
      <alignment vertical="center" shrinkToFit="1"/>
    </xf>
    <xf numFmtId="0" fontId="27" fillId="0" borderId="5" xfId="0" applyFont="1" applyBorder="1" applyAlignment="1">
      <alignment vertical="center" shrinkToFit="1"/>
    </xf>
    <xf numFmtId="0" fontId="27" fillId="0" borderId="0" xfId="0" applyFont="1" applyAlignment="1">
      <alignment vertical="center" shrinkToFit="1"/>
    </xf>
    <xf numFmtId="0" fontId="27" fillId="6" borderId="64" xfId="0" applyFont="1" applyFill="1" applyBorder="1" applyAlignment="1">
      <alignment vertical="center"/>
    </xf>
    <xf numFmtId="0" fontId="27" fillId="0" borderId="13" xfId="0" applyFont="1" applyBorder="1" applyAlignment="1">
      <alignment horizontal="center" vertical="center" wrapText="1" shrinkToFit="1"/>
    </xf>
    <xf numFmtId="0" fontId="27" fillId="0" borderId="4" xfId="0" applyFont="1" applyBorder="1" applyAlignment="1">
      <alignment horizontal="center" vertical="center" wrapText="1" shrinkToFit="1"/>
    </xf>
    <xf numFmtId="0" fontId="27" fillId="0" borderId="11" xfId="0" applyFont="1" applyBorder="1" applyAlignment="1">
      <alignment horizontal="center" vertical="center" wrapText="1" shrinkToFit="1"/>
    </xf>
    <xf numFmtId="0" fontId="27" fillId="0" borderId="2" xfId="0" applyFont="1" applyBorder="1" applyAlignment="1">
      <alignment horizontal="center" vertical="center" wrapText="1" shrinkToFit="1"/>
    </xf>
    <xf numFmtId="0" fontId="27" fillId="0" borderId="9" xfId="0" applyFont="1" applyBorder="1" applyAlignment="1">
      <alignment horizontal="center" vertical="center" wrapText="1" shrinkToFit="1"/>
    </xf>
    <xf numFmtId="0" fontId="27" fillId="0" borderId="3" xfId="0" applyFont="1" applyBorder="1" applyAlignment="1">
      <alignment vertical="center" shrinkToFit="1"/>
    </xf>
    <xf numFmtId="0" fontId="27" fillId="0" borderId="0" xfId="0" applyFont="1" applyAlignment="1">
      <alignment horizontal="center" vertical="center" shrinkToFit="1"/>
    </xf>
    <xf numFmtId="182" fontId="27" fillId="0" borderId="0" xfId="0" applyNumberFormat="1" applyFont="1" applyAlignment="1">
      <alignment vertical="center"/>
    </xf>
    <xf numFmtId="0" fontId="5" fillId="3" borderId="24" xfId="4" applyFont="1" applyFill="1" applyBorder="1" applyAlignment="1">
      <alignment horizontal="center" vertical="center" wrapText="1"/>
    </xf>
    <xf numFmtId="0" fontId="5" fillId="3" borderId="13" xfId="4" applyFont="1" applyFill="1" applyBorder="1" applyAlignment="1">
      <alignment horizontal="center" vertical="center" wrapText="1"/>
    </xf>
    <xf numFmtId="0" fontId="5" fillId="3" borderId="29" xfId="4" applyFont="1" applyFill="1" applyBorder="1" applyAlignment="1">
      <alignment horizontal="center" vertical="center" wrapText="1"/>
    </xf>
    <xf numFmtId="0" fontId="5" fillId="3" borderId="30" xfId="4" applyFont="1" applyFill="1" applyBorder="1" applyAlignment="1">
      <alignment horizontal="center" vertical="center" wrapText="1"/>
    </xf>
    <xf numFmtId="40" fontId="6" fillId="0" borderId="6" xfId="5" applyNumberFormat="1" applyFont="1" applyBorder="1" applyAlignment="1">
      <alignment horizontal="center" vertical="center" wrapText="1"/>
    </xf>
    <xf numFmtId="40" fontId="6" fillId="0" borderId="8" xfId="5" applyNumberFormat="1" applyFont="1" applyBorder="1" applyAlignment="1">
      <alignment horizontal="center" vertical="center" wrapText="1"/>
    </xf>
    <xf numFmtId="40" fontId="6" fillId="0" borderId="9" xfId="5" applyNumberFormat="1" applyFont="1" applyBorder="1" applyAlignment="1">
      <alignment horizontal="center" vertical="center" wrapText="1"/>
    </xf>
    <xf numFmtId="40" fontId="6" fillId="0" borderId="10" xfId="5" applyNumberFormat="1" applyFont="1" applyBorder="1" applyAlignment="1">
      <alignment horizontal="center" vertical="center" wrapText="1"/>
    </xf>
    <xf numFmtId="40" fontId="6" fillId="0" borderId="11" xfId="5" applyNumberFormat="1" applyFont="1" applyBorder="1" applyAlignment="1">
      <alignment horizontal="center" vertical="center" wrapText="1"/>
    </xf>
    <xf numFmtId="38" fontId="6" fillId="0" borderId="6" xfId="5" applyFont="1" applyBorder="1" applyAlignment="1">
      <alignment horizontal="center" vertical="center"/>
    </xf>
    <xf numFmtId="38" fontId="6" fillId="0" borderId="8" xfId="5" applyFont="1" applyBorder="1" applyAlignment="1">
      <alignment horizontal="center" vertical="center"/>
    </xf>
    <xf numFmtId="38" fontId="6" fillId="0" borderId="6" xfId="5" applyFont="1" applyBorder="1" applyAlignment="1">
      <alignment horizontal="center" vertical="center" wrapText="1"/>
    </xf>
    <xf numFmtId="38" fontId="6" fillId="0" borderId="8" xfId="5" applyFont="1" applyBorder="1" applyAlignment="1">
      <alignment horizontal="center" vertical="center" wrapText="1"/>
    </xf>
    <xf numFmtId="38" fontId="6" fillId="0" borderId="5" xfId="5" applyFont="1" applyBorder="1" applyAlignment="1">
      <alignment horizontal="center" vertical="center" wrapText="1"/>
    </xf>
    <xf numFmtId="38" fontId="6" fillId="0" borderId="9" xfId="5" applyFont="1" applyBorder="1" applyAlignment="1">
      <alignment horizontal="center" vertical="center" wrapText="1"/>
    </xf>
    <xf numFmtId="38" fontId="6" fillId="0" borderId="75" xfId="5" applyFont="1" applyBorder="1" applyAlignment="1">
      <alignment horizontal="center" vertical="center" wrapText="1"/>
    </xf>
    <xf numFmtId="38" fontId="6" fillId="0" borderId="76" xfId="5" applyFont="1" applyBorder="1" applyAlignment="1">
      <alignment horizontal="center" vertical="center" wrapText="1"/>
    </xf>
    <xf numFmtId="0" fontId="5" fillId="0" borderId="24" xfId="4" applyFont="1" applyBorder="1" applyAlignment="1">
      <alignment horizontal="center" vertical="center" wrapText="1"/>
    </xf>
    <xf numFmtId="0" fontId="5" fillId="0" borderId="13" xfId="4" applyFont="1" applyBorder="1" applyAlignment="1">
      <alignment horizontal="center" vertical="center" wrapText="1"/>
    </xf>
    <xf numFmtId="0" fontId="29" fillId="0" borderId="0" xfId="4" applyFont="1" applyAlignment="1">
      <alignment horizontal="left" vertical="center"/>
    </xf>
    <xf numFmtId="0" fontId="25" fillId="0" borderId="0" xfId="4" applyFont="1" applyAlignment="1">
      <alignment horizontal="left" wrapText="1"/>
    </xf>
    <xf numFmtId="57" fontId="29" fillId="0" borderId="59" xfId="5" applyNumberFormat="1" applyFont="1" applyFill="1" applyBorder="1" applyAlignment="1">
      <alignment horizontal="left"/>
    </xf>
    <xf numFmtId="0" fontId="5" fillId="0" borderId="15" xfId="4" applyFont="1" applyBorder="1" applyAlignment="1">
      <alignment horizontal="center" vertical="center" wrapText="1"/>
    </xf>
    <xf numFmtId="0" fontId="5" fillId="0" borderId="19" xfId="4" applyFont="1" applyBorder="1" applyAlignment="1">
      <alignment horizontal="center" vertical="center" wrapText="1"/>
    </xf>
    <xf numFmtId="0" fontId="5" fillId="0" borderId="17" xfId="4" applyFont="1" applyBorder="1" applyAlignment="1">
      <alignment horizontal="center" vertical="center" wrapText="1"/>
    </xf>
    <xf numFmtId="0" fontId="5" fillId="0" borderId="6" xfId="4" applyFont="1" applyBorder="1" applyAlignment="1">
      <alignment horizontal="center" vertical="center" wrapText="1"/>
    </xf>
    <xf numFmtId="0" fontId="5" fillId="0" borderId="8" xfId="4" applyFont="1" applyBorder="1" applyAlignment="1">
      <alignment horizontal="center" vertical="center" wrapText="1"/>
    </xf>
    <xf numFmtId="0" fontId="5" fillId="0" borderId="62" xfId="4" applyFont="1" applyBorder="1" applyAlignment="1">
      <alignment horizontal="center" vertical="center" wrapText="1"/>
    </xf>
    <xf numFmtId="0" fontId="5" fillId="0" borderId="64" xfId="4" applyFont="1" applyBorder="1" applyAlignment="1">
      <alignment horizontal="center" vertical="center" wrapText="1"/>
    </xf>
    <xf numFmtId="0" fontId="35" fillId="0" borderId="87" xfId="4" applyFont="1" applyBorder="1" applyAlignment="1">
      <alignment horizontal="center" vertical="center"/>
    </xf>
    <xf numFmtId="0" fontId="35" fillId="0" borderId="92" xfId="4" applyFont="1" applyBorder="1" applyAlignment="1">
      <alignment horizontal="center" vertical="center"/>
    </xf>
    <xf numFmtId="0" fontId="35" fillId="0" borderId="96" xfId="4" applyFont="1" applyBorder="1" applyAlignment="1">
      <alignment horizontal="center" vertical="center"/>
    </xf>
    <xf numFmtId="0" fontId="35" fillId="0" borderId="97" xfId="4" applyFont="1" applyBorder="1" applyAlignment="1">
      <alignment horizontal="center" vertical="center"/>
    </xf>
    <xf numFmtId="0" fontId="35" fillId="0" borderId="0" xfId="4" applyFont="1" applyAlignment="1">
      <alignment horizontal="center" vertical="center"/>
    </xf>
    <xf numFmtId="38" fontId="43" fillId="0" borderId="93" xfId="5" applyFont="1" applyFill="1" applyBorder="1" applyAlignment="1">
      <alignment horizontal="right" vertical="center"/>
    </xf>
    <xf numFmtId="0" fontId="35" fillId="0" borderId="93" xfId="4" applyFont="1" applyBorder="1" applyAlignment="1">
      <alignment horizontal="center" vertical="center"/>
    </xf>
    <xf numFmtId="0" fontId="35" fillId="0" borderId="94" xfId="4" applyFont="1" applyBorder="1" applyAlignment="1">
      <alignment horizontal="center" vertical="center"/>
    </xf>
    <xf numFmtId="0" fontId="46" fillId="0" borderId="0" xfId="4" applyFont="1" applyAlignment="1">
      <alignment horizontal="left" wrapText="1"/>
    </xf>
    <xf numFmtId="0" fontId="37" fillId="0" borderId="0" xfId="4" applyFont="1" applyAlignment="1">
      <alignment horizontal="left"/>
    </xf>
    <xf numFmtId="38" fontId="35" fillId="0" borderId="85" xfId="5" applyFont="1" applyFill="1" applyBorder="1" applyAlignment="1">
      <alignment horizontal="right" vertical="center"/>
    </xf>
    <xf numFmtId="38" fontId="35" fillId="0" borderId="16" xfId="5" applyFont="1" applyFill="1" applyBorder="1" applyAlignment="1">
      <alignment horizontal="right" vertical="center"/>
    </xf>
    <xf numFmtId="0" fontId="35" fillId="0" borderId="16" xfId="4" applyFont="1" applyBorder="1" applyAlignment="1">
      <alignment horizontal="center" vertical="center"/>
    </xf>
    <xf numFmtId="0" fontId="35" fillId="0" borderId="86" xfId="4" applyFont="1" applyBorder="1" applyAlignment="1">
      <alignment horizontal="center" vertical="center"/>
    </xf>
    <xf numFmtId="0" fontId="35" fillId="0" borderId="56" xfId="4" applyFont="1" applyBorder="1" applyAlignment="1">
      <alignment horizontal="center" vertical="center" wrapText="1"/>
    </xf>
    <xf numFmtId="0" fontId="35" fillId="0" borderId="58" xfId="4" applyFont="1" applyBorder="1" applyAlignment="1">
      <alignment horizontal="center" vertical="center"/>
    </xf>
    <xf numFmtId="0" fontId="35" fillId="0" borderId="59" xfId="4" applyFont="1" applyBorder="1" applyAlignment="1">
      <alignment horizontal="center" vertical="center"/>
    </xf>
    <xf numFmtId="38" fontId="35" fillId="0" borderId="56" xfId="5" applyFont="1" applyFill="1" applyBorder="1" applyAlignment="1">
      <alignment horizontal="right" vertical="center"/>
    </xf>
    <xf numFmtId="38" fontId="35" fillId="0" borderId="58" xfId="5" applyFont="1" applyFill="1" applyBorder="1" applyAlignment="1">
      <alignment horizontal="right" vertical="center"/>
    </xf>
    <xf numFmtId="38" fontId="35" fillId="0" borderId="59" xfId="5" applyFont="1" applyFill="1" applyBorder="1" applyAlignment="1">
      <alignment horizontal="right" vertical="center"/>
    </xf>
    <xf numFmtId="0" fontId="35" fillId="0" borderId="32" xfId="4" applyFont="1" applyBorder="1" applyAlignment="1">
      <alignment horizontal="center" vertical="center"/>
    </xf>
    <xf numFmtId="0" fontId="35" fillId="0" borderId="28" xfId="4" applyFont="1" applyBorder="1" applyAlignment="1">
      <alignment horizontal="center" vertical="center"/>
    </xf>
    <xf numFmtId="0" fontId="35" fillId="0" borderId="56" xfId="4" applyFont="1" applyBorder="1" applyAlignment="1">
      <alignment horizontal="center" vertical="center"/>
    </xf>
    <xf numFmtId="38" fontId="35" fillId="0" borderId="91" xfId="5" applyFont="1" applyFill="1" applyBorder="1" applyAlignment="1">
      <alignment horizontal="right" vertical="center"/>
    </xf>
    <xf numFmtId="38" fontId="35" fillId="0" borderId="87" xfId="5" applyFont="1" applyFill="1" applyBorder="1" applyAlignment="1">
      <alignment horizontal="right" vertical="center"/>
    </xf>
    <xf numFmtId="38" fontId="35" fillId="0" borderId="95" xfId="5" applyFont="1" applyFill="1" applyBorder="1" applyAlignment="1">
      <alignment horizontal="right" vertical="center"/>
    </xf>
    <xf numFmtId="38" fontId="35" fillId="0" borderId="96" xfId="5" applyFont="1" applyFill="1" applyBorder="1" applyAlignment="1">
      <alignment horizontal="right" vertical="center"/>
    </xf>
    <xf numFmtId="0" fontId="35" fillId="0" borderId="14" xfId="4" applyFont="1" applyBorder="1" applyAlignment="1">
      <alignment horizontal="center" vertical="center"/>
    </xf>
    <xf numFmtId="38" fontId="35" fillId="0" borderId="43" xfId="5" applyFont="1" applyFill="1" applyBorder="1" applyAlignment="1">
      <alignment horizontal="right" vertical="center"/>
    </xf>
    <xf numFmtId="38" fontId="35" fillId="0" borderId="40" xfId="5" applyFont="1" applyFill="1" applyBorder="1" applyAlignment="1">
      <alignment horizontal="right" vertical="center"/>
    </xf>
    <xf numFmtId="0" fontId="35" fillId="0" borderId="40" xfId="4" applyFont="1" applyBorder="1" applyAlignment="1">
      <alignment horizontal="center" vertical="center"/>
    </xf>
    <xf numFmtId="0" fontId="35" fillId="0" borderId="41" xfId="4" applyFont="1" applyBorder="1" applyAlignment="1">
      <alignment horizontal="center" vertical="center"/>
    </xf>
    <xf numFmtId="0" fontId="35" fillId="0" borderId="88" xfId="4" applyFont="1" applyBorder="1" applyAlignment="1">
      <alignment horizontal="center" vertical="center"/>
    </xf>
    <xf numFmtId="0" fontId="35" fillId="0" borderId="89" xfId="4" applyFont="1" applyBorder="1" applyAlignment="1">
      <alignment horizontal="center" vertical="center"/>
    </xf>
    <xf numFmtId="0" fontId="35" fillId="0" borderId="90" xfId="4" applyFont="1" applyBorder="1" applyAlignment="1">
      <alignment horizontal="center" vertical="center"/>
    </xf>
    <xf numFmtId="0" fontId="35" fillId="0" borderId="0" xfId="4" applyFont="1" applyAlignment="1">
      <alignment horizontal="left" vertical="center"/>
    </xf>
    <xf numFmtId="0" fontId="37" fillId="0" borderId="14" xfId="4" applyFont="1" applyBorder="1" applyAlignment="1">
      <alignment horizontal="center" vertical="center" wrapText="1"/>
    </xf>
    <xf numFmtId="0" fontId="37" fillId="0" borderId="14" xfId="4" applyFont="1" applyBorder="1" applyAlignment="1">
      <alignment horizontal="center" vertical="center"/>
    </xf>
    <xf numFmtId="0" fontId="37" fillId="0" borderId="43" xfId="4" applyFont="1" applyBorder="1" applyAlignment="1">
      <alignment horizontal="center" vertical="center" wrapText="1"/>
    </xf>
    <xf numFmtId="0" fontId="37" fillId="0" borderId="40" xfId="4" applyFont="1" applyBorder="1" applyAlignment="1">
      <alignment horizontal="center" vertical="center" wrapText="1"/>
    </xf>
    <xf numFmtId="0" fontId="37" fillId="0" borderId="41" xfId="4" applyFont="1" applyBorder="1" applyAlignment="1">
      <alignment horizontal="center" vertical="center" wrapText="1"/>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80" xfId="4" applyFont="1" applyBorder="1" applyAlignment="1">
      <alignment horizontal="center" vertical="center" wrapText="1"/>
    </xf>
    <xf numFmtId="0" fontId="35" fillId="0" borderId="81" xfId="4" applyFont="1" applyBorder="1" applyAlignment="1">
      <alignment horizontal="center" vertical="center" wrapText="1"/>
    </xf>
    <xf numFmtId="0" fontId="35" fillId="0" borderId="82" xfId="4" applyFont="1" applyBorder="1" applyAlignment="1">
      <alignment horizontal="center" vertical="center"/>
    </xf>
    <xf numFmtId="0" fontId="35" fillId="0" borderId="83" xfId="4" applyFont="1" applyBorder="1" applyAlignment="1">
      <alignment horizontal="center" vertical="center"/>
    </xf>
    <xf numFmtId="0" fontId="35" fillId="0" borderId="79" xfId="4" applyFont="1" applyBorder="1" applyAlignment="1">
      <alignment horizontal="center" vertical="center" wrapText="1"/>
    </xf>
    <xf numFmtId="0" fontId="35" fillId="0" borderId="14"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0" xfId="4" applyFont="1" applyAlignment="1">
      <alignment horizontal="center" vertical="center" wrapText="1"/>
    </xf>
    <xf numFmtId="0" fontId="35" fillId="0" borderId="43" xfId="4" applyFont="1" applyBorder="1" applyAlignment="1">
      <alignment horizontal="left" vertical="center" wrapText="1"/>
    </xf>
    <xf numFmtId="0" fontId="35" fillId="0" borderId="40" xfId="4" applyFont="1" applyBorder="1" applyAlignment="1">
      <alignment horizontal="left" vertical="center"/>
    </xf>
    <xf numFmtId="0" fontId="35" fillId="0" borderId="41" xfId="4" applyFont="1" applyBorder="1" applyAlignment="1">
      <alignment horizontal="left" vertical="center"/>
    </xf>
    <xf numFmtId="0" fontId="35" fillId="0" borderId="14" xfId="4" applyFont="1" applyBorder="1" applyAlignment="1">
      <alignment horizontal="right" vertical="center" wrapText="1"/>
    </xf>
    <xf numFmtId="0" fontId="35" fillId="0" borderId="14" xfId="4" applyFont="1" applyBorder="1" applyAlignment="1">
      <alignment horizontal="right" vertical="center"/>
    </xf>
    <xf numFmtId="0" fontId="35" fillId="0" borderId="14" xfId="4" applyFont="1" applyBorder="1" applyAlignment="1">
      <alignment horizontal="left" vertical="center" wrapText="1"/>
    </xf>
    <xf numFmtId="0" fontId="39" fillId="0" borderId="14" xfId="4" applyFont="1" applyBorder="1" applyAlignment="1">
      <alignment horizontal="center" vertical="center"/>
    </xf>
    <xf numFmtId="0" fontId="39" fillId="0" borderId="43" xfId="4" applyFont="1" applyBorder="1" applyAlignment="1">
      <alignment horizontal="center" vertical="center"/>
    </xf>
    <xf numFmtId="38" fontId="35" fillId="0" borderId="40" xfId="5" applyFont="1" applyFill="1" applyBorder="1" applyAlignment="1">
      <alignment horizontal="center" vertical="center"/>
    </xf>
    <xf numFmtId="38" fontId="35" fillId="0" borderId="43" xfId="5" applyFont="1" applyFill="1" applyBorder="1" applyAlignment="1">
      <alignment horizontal="center" vertical="center" wrapText="1"/>
    </xf>
    <xf numFmtId="38" fontId="35" fillId="0" borderId="40" xfId="5" applyFont="1" applyFill="1" applyBorder="1" applyAlignment="1">
      <alignment horizontal="center" vertical="center" wrapText="1"/>
    </xf>
    <xf numFmtId="38" fontId="35" fillId="0" borderId="84" xfId="5" applyFont="1" applyFill="1" applyBorder="1" applyAlignment="1">
      <alignment horizontal="right" vertical="center"/>
    </xf>
    <xf numFmtId="0" fontId="35" fillId="0" borderId="43" xfId="4" applyFont="1" applyBorder="1" applyAlignment="1">
      <alignment horizontal="center" vertical="center"/>
    </xf>
    <xf numFmtId="0" fontId="26" fillId="0" borderId="0" xfId="4" applyFont="1" applyAlignment="1">
      <alignment horizontal="center" vertical="center"/>
    </xf>
    <xf numFmtId="0" fontId="26" fillId="0" borderId="7" xfId="4" applyFont="1" applyBorder="1" applyAlignment="1">
      <alignment horizontal="center" vertical="center"/>
    </xf>
    <xf numFmtId="0" fontId="26" fillId="0" borderId="6" xfId="4" applyFont="1" applyBorder="1" applyAlignment="1">
      <alignment horizontal="center" vertical="center"/>
    </xf>
    <xf numFmtId="0" fontId="26" fillId="0" borderId="5" xfId="4" applyFont="1" applyBorder="1" applyAlignment="1">
      <alignment horizontal="center" vertical="center"/>
    </xf>
    <xf numFmtId="0" fontId="26" fillId="0" borderId="0" xfId="4" applyFont="1" applyAlignment="1">
      <alignment horizontal="center" vertical="center" wrapText="1"/>
    </xf>
    <xf numFmtId="0" fontId="26" fillId="0" borderId="14" xfId="4" applyFont="1" applyBorder="1" applyAlignment="1">
      <alignment horizontal="center" vertical="center" wrapText="1"/>
    </xf>
    <xf numFmtId="0" fontId="26" fillId="0" borderId="14" xfId="4" applyFont="1" applyBorder="1" applyAlignment="1">
      <alignment horizontal="center" vertical="center"/>
    </xf>
    <xf numFmtId="0" fontId="26" fillId="0" borderId="43" xfId="4" applyFont="1" applyBorder="1" applyAlignment="1">
      <alignment horizontal="center" vertical="center"/>
    </xf>
    <xf numFmtId="0" fontId="26" fillId="0" borderId="40" xfId="4" applyFont="1" applyBorder="1" applyAlignment="1">
      <alignment horizontal="center" vertical="center"/>
    </xf>
    <xf numFmtId="0" fontId="26" fillId="0" borderId="41" xfId="4" applyFont="1" applyBorder="1" applyAlignment="1">
      <alignment horizontal="center" vertical="center"/>
    </xf>
    <xf numFmtId="38" fontId="26" fillId="0" borderId="14" xfId="5" applyFont="1" applyFill="1" applyBorder="1" applyAlignment="1">
      <alignment horizontal="center" vertical="center" wrapText="1"/>
    </xf>
    <xf numFmtId="0" fontId="26" fillId="0" borderId="56" xfId="4" applyFont="1" applyBorder="1" applyAlignment="1">
      <alignment horizontal="center" vertical="center" wrapText="1"/>
    </xf>
    <xf numFmtId="0" fontId="26" fillId="0" borderId="16" xfId="4" applyFont="1" applyBorder="1" applyAlignment="1">
      <alignment horizontal="center" vertical="center" wrapText="1"/>
    </xf>
    <xf numFmtId="0" fontId="26" fillId="0" borderId="32" xfId="4" applyFont="1" applyBorder="1" applyAlignment="1">
      <alignment horizontal="center" vertical="center" wrapText="1"/>
    </xf>
    <xf numFmtId="0" fontId="26" fillId="0" borderId="53" xfId="4" applyFont="1" applyBorder="1" applyAlignment="1">
      <alignment horizontal="center" vertical="center" wrapText="1"/>
    </xf>
    <xf numFmtId="0" fontId="26" fillId="0" borderId="26" xfId="4" applyFont="1" applyBorder="1" applyAlignment="1">
      <alignment horizontal="center" vertical="center" wrapText="1"/>
    </xf>
    <xf numFmtId="0" fontId="26" fillId="0" borderId="58" xfId="4" applyFont="1" applyBorder="1" applyAlignment="1">
      <alignment horizontal="center" vertical="center" wrapText="1"/>
    </xf>
    <xf numFmtId="0" fontId="26" fillId="0" borderId="59" xfId="4" applyFont="1" applyBorder="1" applyAlignment="1">
      <alignment horizontal="center" vertical="center" wrapText="1"/>
    </xf>
    <xf numFmtId="0" fontId="26" fillId="0" borderId="28" xfId="4" applyFont="1" applyBorder="1" applyAlignment="1">
      <alignment horizontal="center" vertical="center" wrapText="1"/>
    </xf>
    <xf numFmtId="0" fontId="35" fillId="0" borderId="40" xfId="4" applyFont="1" applyBorder="1" applyAlignment="1">
      <alignment horizontal="left" vertical="center" wrapText="1"/>
    </xf>
    <xf numFmtId="0" fontId="35" fillId="0" borderId="41" xfId="4" applyFont="1" applyBorder="1" applyAlignment="1">
      <alignment horizontal="left" vertical="center" wrapText="1"/>
    </xf>
    <xf numFmtId="0" fontId="35" fillId="0" borderId="14" xfId="4" applyFont="1" applyBorder="1" applyAlignment="1">
      <alignment horizontal="left" vertical="center"/>
    </xf>
    <xf numFmtId="0" fontId="10" fillId="0" borderId="43" xfId="4" applyFont="1" applyBorder="1" applyAlignment="1">
      <alignment horizontal="left" vertical="center" wrapText="1"/>
    </xf>
    <xf numFmtId="0" fontId="10" fillId="0" borderId="40" xfId="4" applyFont="1" applyBorder="1" applyAlignment="1">
      <alignment horizontal="left" vertical="center"/>
    </xf>
    <xf numFmtId="0" fontId="10" fillId="0" borderId="41" xfId="4" applyFont="1" applyBorder="1" applyAlignment="1">
      <alignment horizontal="left" vertical="center"/>
    </xf>
    <xf numFmtId="0" fontId="37" fillId="0" borderId="14" xfId="4" applyFont="1" applyBorder="1" applyAlignment="1">
      <alignment horizontal="left" vertical="center" wrapText="1"/>
    </xf>
    <xf numFmtId="0" fontId="35" fillId="0" borderId="79" xfId="4" applyFont="1" applyBorder="1" applyAlignment="1">
      <alignment horizontal="center" vertical="center"/>
    </xf>
    <xf numFmtId="0" fontId="35" fillId="0" borderId="55" xfId="4" applyFont="1" applyBorder="1" applyAlignment="1">
      <alignment horizontal="center" vertical="center"/>
    </xf>
    <xf numFmtId="0" fontId="36" fillId="0" borderId="40" xfId="4" applyFont="1" applyBorder="1" applyAlignment="1">
      <alignment horizontal="center" vertical="center"/>
    </xf>
    <xf numFmtId="0" fontId="36" fillId="0" borderId="41" xfId="4" applyFont="1" applyBorder="1" applyAlignment="1">
      <alignment horizontal="center" vertical="center"/>
    </xf>
    <xf numFmtId="0" fontId="35" fillId="0" borderId="39" xfId="4" applyFont="1" applyBorder="1" applyAlignment="1">
      <alignment horizontal="center" vertical="center"/>
    </xf>
    <xf numFmtId="0" fontId="35" fillId="0" borderId="66" xfId="4" applyFont="1" applyBorder="1" applyAlignment="1">
      <alignment horizontal="center" vertical="center"/>
    </xf>
    <xf numFmtId="0" fontId="35" fillId="0" borderId="42" xfId="4" applyFont="1" applyBorder="1" applyAlignment="1">
      <alignment horizontal="center" vertical="center"/>
    </xf>
    <xf numFmtId="0" fontId="35" fillId="0" borderId="60" xfId="4" applyFont="1" applyBorder="1" applyAlignment="1">
      <alignment horizontal="center" vertical="center"/>
    </xf>
    <xf numFmtId="0" fontId="35" fillId="0" borderId="72" xfId="4" applyFont="1" applyBorder="1" applyAlignment="1">
      <alignment horizontal="center" vertical="center"/>
    </xf>
    <xf numFmtId="0" fontId="35" fillId="0" borderId="73" xfId="4" applyFont="1" applyBorder="1" applyAlignment="1">
      <alignment horizontal="center" vertical="center"/>
    </xf>
    <xf numFmtId="0" fontId="33" fillId="0" borderId="0" xfId="4" applyFont="1" applyAlignment="1">
      <alignment horizontal="center" vertical="center"/>
    </xf>
    <xf numFmtId="0" fontId="10" fillId="0" borderId="43" xfId="4" applyFont="1" applyBorder="1" applyAlignment="1">
      <alignment horizontal="center" vertical="center"/>
    </xf>
    <xf numFmtId="0" fontId="10" fillId="0" borderId="40" xfId="4" applyFont="1" applyBorder="1" applyAlignment="1">
      <alignment horizontal="center" vertical="center"/>
    </xf>
    <xf numFmtId="0" fontId="10" fillId="0" borderId="41" xfId="4" applyFont="1" applyBorder="1" applyAlignment="1">
      <alignment horizontal="center" vertical="center"/>
    </xf>
    <xf numFmtId="0" fontId="10" fillId="0" borderId="0" xfId="4" applyFont="1" applyAlignment="1">
      <alignment horizontal="center" vertical="center"/>
    </xf>
    <xf numFmtId="0" fontId="35" fillId="0" borderId="37" xfId="4" applyFont="1" applyBorder="1" applyAlignment="1">
      <alignment horizontal="center" vertical="center"/>
    </xf>
    <xf numFmtId="0" fontId="35" fillId="0" borderId="6" xfId="4" applyFont="1" applyBorder="1" applyAlignment="1">
      <alignment horizontal="center" vertical="center"/>
    </xf>
    <xf numFmtId="0" fontId="35" fillId="0" borderId="5" xfId="4" applyFont="1" applyBorder="1" applyAlignment="1">
      <alignment horizontal="center" vertical="center"/>
    </xf>
    <xf numFmtId="0" fontId="35" fillId="0" borderId="26" xfId="4" applyFont="1" applyBorder="1" applyAlignment="1">
      <alignment horizontal="center" vertical="center"/>
    </xf>
    <xf numFmtId="182" fontId="27" fillId="6" borderId="12" xfId="0" applyNumberFormat="1" applyFont="1" applyFill="1" applyBorder="1" applyAlignment="1">
      <alignment horizontal="center" vertical="center"/>
    </xf>
    <xf numFmtId="182" fontId="27" fillId="6" borderId="64" xfId="0" applyNumberFormat="1" applyFont="1" applyFill="1" applyBorder="1" applyAlignment="1">
      <alignment horizontal="center" vertical="center"/>
    </xf>
    <xf numFmtId="0" fontId="27" fillId="0" borderId="12" xfId="0" applyFont="1" applyBorder="1" applyAlignment="1">
      <alignment horizontal="center" vertical="center" wrapText="1"/>
    </xf>
    <xf numFmtId="0" fontId="27" fillId="0" borderId="6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9" xfId="0" applyFont="1" applyBorder="1" applyAlignment="1">
      <alignment vertical="center"/>
    </xf>
    <xf numFmtId="0" fontId="27" fillId="0" borderId="10" xfId="0" applyFont="1" applyBorder="1" applyAlignment="1">
      <alignment vertical="center"/>
    </xf>
    <xf numFmtId="0" fontId="27" fillId="0" borderId="11" xfId="0" applyFont="1" applyBorder="1" applyAlignment="1">
      <alignment vertical="center"/>
    </xf>
  </cellXfs>
  <cellStyles count="8">
    <cellStyle name="桁区切り" xfId="1" builtinId="6"/>
    <cellStyle name="桁区切り 2" xfId="5"/>
    <cellStyle name="桁区切り 3" xfId="6"/>
    <cellStyle name="標準" xfId="0" builtinId="0"/>
    <cellStyle name="標準 2" xfId="2"/>
    <cellStyle name="標準 3" xfId="3"/>
    <cellStyle name="標準 4" xfId="4"/>
    <cellStyle name="標準 5" xfId="7"/>
  </cellStyles>
  <dxfs count="2">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22</xdr:col>
      <xdr:colOff>1714500</xdr:colOff>
      <xdr:row>0</xdr:row>
      <xdr:rowOff>133350</xdr:rowOff>
    </xdr:from>
    <xdr:to>
      <xdr:col>22</xdr:col>
      <xdr:colOff>2762250</xdr:colOff>
      <xdr:row>2</xdr:row>
      <xdr:rowOff>19050</xdr:rowOff>
    </xdr:to>
    <xdr:sp macro="" textlink="">
      <xdr:nvSpPr>
        <xdr:cNvPr id="2" name="正方形/長方形 1">
          <a:extLst>
            <a:ext uri="{FF2B5EF4-FFF2-40B4-BE49-F238E27FC236}">
              <a16:creationId xmlns:a16="http://schemas.microsoft.com/office/drawing/2014/main" id="{BE5E153D-85B0-488B-99A5-20E9AB2B67B6}"/>
            </a:ext>
          </a:extLst>
        </xdr:cNvPr>
        <xdr:cNvSpPr/>
      </xdr:nvSpPr>
      <xdr:spPr>
        <a:xfrm>
          <a:off x="29289375" y="133350"/>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2609850</xdr:colOff>
      <xdr:row>0</xdr:row>
      <xdr:rowOff>142875</xdr:rowOff>
    </xdr:from>
    <xdr:to>
      <xdr:col>3</xdr:col>
      <xdr:colOff>3657600</xdr:colOff>
      <xdr:row>2</xdr:row>
      <xdr:rowOff>28575</xdr:rowOff>
    </xdr:to>
    <xdr:sp macro="" textlink="">
      <xdr:nvSpPr>
        <xdr:cNvPr id="2" name="正方形/長方形 1">
          <a:extLst>
            <a:ext uri="{FF2B5EF4-FFF2-40B4-BE49-F238E27FC236}">
              <a16:creationId xmlns:a16="http://schemas.microsoft.com/office/drawing/2014/main" id="{CCD2AE0C-9E18-4379-A07C-3C46129A6781}"/>
            </a:ext>
          </a:extLst>
        </xdr:cNvPr>
        <xdr:cNvSpPr/>
      </xdr:nvSpPr>
      <xdr:spPr>
        <a:xfrm>
          <a:off x="8467725" y="142875"/>
          <a:ext cx="1047750" cy="381000"/>
        </a:xfrm>
        <a:prstGeom prst="rect">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29"/>
  <sheetViews>
    <sheetView showGridLines="0" view="pageBreakPreview" zoomScale="80" zoomScaleNormal="75" zoomScaleSheetLayoutView="80" workbookViewId="0">
      <pane ySplit="6" topLeftCell="A7" activePane="bottomLeft" state="frozen"/>
      <selection pane="bottomLeft"/>
    </sheetView>
  </sheetViews>
  <sheetFormatPr defaultColWidth="9" defaultRowHeight="13.5" x14ac:dyDescent="0.15"/>
  <cols>
    <col min="1" max="1" width="2.75" style="417" customWidth="1"/>
    <col min="2" max="2" width="3.75" style="559" bestFit="1" customWidth="1"/>
    <col min="3" max="3" width="9" style="418"/>
    <col min="4" max="4" width="13.625" style="418" customWidth="1"/>
    <col min="5" max="5" width="11.875" style="418" customWidth="1"/>
    <col min="6" max="6" width="9.5" style="418" customWidth="1"/>
    <col min="7" max="7" width="16.625" style="418" customWidth="1"/>
    <col min="8" max="8" width="12.125" style="418" customWidth="1"/>
    <col min="9" max="9" width="12.625" style="418" customWidth="1"/>
    <col min="10" max="10" width="8.625" style="418" customWidth="1"/>
    <col min="11" max="11" width="12.625" style="418" customWidth="1"/>
    <col min="12" max="12" width="9.625" style="418" customWidth="1"/>
    <col min="13" max="13" width="8.625" style="418" customWidth="1"/>
    <col min="14" max="14" width="12.625" style="418" customWidth="1"/>
    <col min="15" max="15" width="9.625" style="418" customWidth="1"/>
    <col min="16" max="16" width="8.625" style="418" customWidth="1"/>
    <col min="17" max="18" width="12.625" style="418" customWidth="1"/>
    <col min="19" max="19" width="13.25" style="418" customWidth="1"/>
    <col min="20" max="24" width="12.625" style="418" customWidth="1"/>
    <col min="25" max="29" width="9" style="418"/>
    <col min="30" max="30" width="9" style="418" customWidth="1"/>
    <col min="31" max="32" width="9.125" style="418" customWidth="1"/>
    <col min="33" max="16384" width="9" style="418"/>
  </cols>
  <sheetData>
    <row r="1" spans="1:32" ht="28.5" x14ac:dyDescent="0.3">
      <c r="C1" s="386" t="s">
        <v>568</v>
      </c>
    </row>
    <row r="2" spans="1:32" s="1" customFormat="1" ht="30" customHeight="1" thickBot="1" x14ac:dyDescent="0.3">
      <c r="A2" s="364"/>
      <c r="B2" s="560"/>
      <c r="C2" s="387" t="s">
        <v>711</v>
      </c>
      <c r="D2" s="369"/>
      <c r="E2" s="370"/>
      <c r="F2" s="370"/>
      <c r="G2" s="17"/>
      <c r="H2" s="17"/>
      <c r="I2" s="17"/>
      <c r="J2" s="17"/>
      <c r="K2" s="17"/>
      <c r="L2" s="17"/>
      <c r="M2" s="17"/>
      <c r="N2" s="17"/>
      <c r="O2" s="17"/>
      <c r="P2" s="17"/>
      <c r="Q2" s="17"/>
      <c r="R2" s="17"/>
      <c r="S2" s="17"/>
      <c r="T2" s="17"/>
      <c r="U2" s="17"/>
      <c r="V2" s="18"/>
      <c r="W2" s="18"/>
      <c r="X2" s="18"/>
    </row>
    <row r="3" spans="1:32" s="2" customFormat="1" ht="14.1" customHeight="1" x14ac:dyDescent="0.15">
      <c r="A3" s="364"/>
      <c r="B3" s="560"/>
      <c r="C3" s="371"/>
      <c r="D3" s="372"/>
      <c r="E3" s="373"/>
      <c r="F3" s="373"/>
      <c r="G3" s="374"/>
      <c r="H3" s="375"/>
      <c r="I3" s="376" t="s">
        <v>0</v>
      </c>
      <c r="J3" s="376" t="s">
        <v>1</v>
      </c>
      <c r="K3" s="376" t="s">
        <v>2</v>
      </c>
      <c r="L3" s="377"/>
      <c r="M3" s="378"/>
      <c r="N3" s="378" t="s">
        <v>3</v>
      </c>
      <c r="O3" s="377"/>
      <c r="P3" s="378"/>
      <c r="Q3" s="378" t="s">
        <v>4</v>
      </c>
      <c r="R3" s="376" t="s">
        <v>5</v>
      </c>
      <c r="S3" s="376" t="s">
        <v>6</v>
      </c>
      <c r="T3" s="376" t="s">
        <v>7</v>
      </c>
      <c r="U3" s="376" t="s">
        <v>8</v>
      </c>
      <c r="V3" s="374"/>
      <c r="W3" s="373"/>
      <c r="X3" s="408"/>
    </row>
    <row r="4" spans="1:32" s="2" customFormat="1" ht="50.1" customHeight="1" x14ac:dyDescent="0.15">
      <c r="A4" s="368" t="s">
        <v>688</v>
      </c>
      <c r="B4" s="561" t="s">
        <v>689</v>
      </c>
      <c r="C4" s="379" t="s">
        <v>9</v>
      </c>
      <c r="D4" s="3" t="s">
        <v>10</v>
      </c>
      <c r="E4" s="4" t="s">
        <v>585</v>
      </c>
      <c r="F4" s="16" t="s">
        <v>698</v>
      </c>
      <c r="G4" s="4" t="s">
        <v>11</v>
      </c>
      <c r="H4" s="5" t="s">
        <v>24</v>
      </c>
      <c r="I4" s="6" t="s">
        <v>12</v>
      </c>
      <c r="J4" s="7" t="s">
        <v>699</v>
      </c>
      <c r="K4" s="6" t="s">
        <v>14</v>
      </c>
      <c r="L4" s="577" t="s">
        <v>15</v>
      </c>
      <c r="M4" s="578"/>
      <c r="N4" s="579"/>
      <c r="O4" s="577" t="s">
        <v>16</v>
      </c>
      <c r="P4" s="578"/>
      <c r="Q4" s="579"/>
      <c r="R4" s="6" t="s">
        <v>25</v>
      </c>
      <c r="S4" s="7" t="s">
        <v>695</v>
      </c>
      <c r="T4" s="7" t="s">
        <v>696</v>
      </c>
      <c r="U4" s="7" t="s">
        <v>697</v>
      </c>
      <c r="V4" s="4" t="s">
        <v>18</v>
      </c>
      <c r="W4" s="4" t="s">
        <v>691</v>
      </c>
      <c r="X4" s="405" t="s">
        <v>690</v>
      </c>
    </row>
    <row r="5" spans="1:32" s="8" customFormat="1" ht="14.1" customHeight="1" x14ac:dyDescent="0.15">
      <c r="A5" s="365"/>
      <c r="B5" s="562"/>
      <c r="C5" s="380"/>
      <c r="D5" s="9"/>
      <c r="E5" s="10"/>
      <c r="F5" s="12"/>
      <c r="G5" s="11"/>
      <c r="H5" s="12"/>
      <c r="I5" s="11"/>
      <c r="J5" s="11"/>
      <c r="K5" s="13"/>
      <c r="L5" s="19" t="s">
        <v>686</v>
      </c>
      <c r="M5" s="19" t="s">
        <v>19</v>
      </c>
      <c r="N5" s="19" t="s">
        <v>20</v>
      </c>
      <c r="O5" s="19" t="s">
        <v>686</v>
      </c>
      <c r="P5" s="19" t="s">
        <v>19</v>
      </c>
      <c r="Q5" s="19" t="s">
        <v>20</v>
      </c>
      <c r="R5" s="11"/>
      <c r="S5" s="11"/>
      <c r="T5" s="11"/>
      <c r="U5" s="11"/>
      <c r="V5" s="20" t="s">
        <v>21</v>
      </c>
      <c r="W5" s="20"/>
      <c r="X5" s="381"/>
    </row>
    <row r="6" spans="1:32" s="14" customFormat="1" ht="19.5" customHeight="1" x14ac:dyDescent="0.15">
      <c r="A6" s="367"/>
      <c r="B6" s="563"/>
      <c r="C6" s="407"/>
      <c r="D6" s="392"/>
      <c r="E6" s="393"/>
      <c r="F6" s="393"/>
      <c r="G6" s="394"/>
      <c r="H6" s="395"/>
      <c r="I6" s="396" t="s">
        <v>22</v>
      </c>
      <c r="J6" s="396" t="s">
        <v>22</v>
      </c>
      <c r="K6" s="396" t="s">
        <v>22</v>
      </c>
      <c r="L6" s="396" t="s">
        <v>712</v>
      </c>
      <c r="M6" s="396" t="s">
        <v>22</v>
      </c>
      <c r="N6" s="396" t="s">
        <v>22</v>
      </c>
      <c r="O6" s="396" t="s">
        <v>712</v>
      </c>
      <c r="P6" s="396" t="s">
        <v>22</v>
      </c>
      <c r="Q6" s="396" t="s">
        <v>22</v>
      </c>
      <c r="R6" s="396" t="s">
        <v>22</v>
      </c>
      <c r="S6" s="396" t="s">
        <v>22</v>
      </c>
      <c r="T6" s="396" t="s">
        <v>22</v>
      </c>
      <c r="U6" s="396" t="s">
        <v>22</v>
      </c>
      <c r="V6" s="400"/>
      <c r="W6" s="409"/>
      <c r="X6" s="410"/>
    </row>
    <row r="7" spans="1:32" s="15" customFormat="1" ht="39.75" customHeight="1" x14ac:dyDescent="0.15">
      <c r="A7" s="366" t="s">
        <v>776</v>
      </c>
      <c r="B7" s="564">
        <v>1</v>
      </c>
      <c r="C7" s="549" t="s">
        <v>770</v>
      </c>
      <c r="D7" s="550" t="s">
        <v>770</v>
      </c>
      <c r="E7" s="397" t="s">
        <v>715</v>
      </c>
      <c r="F7" s="421" t="s">
        <v>614</v>
      </c>
      <c r="G7" s="398" t="s">
        <v>775</v>
      </c>
      <c r="H7" s="398" t="s">
        <v>774</v>
      </c>
      <c r="I7" s="551">
        <v>77440000</v>
      </c>
      <c r="J7" s="551">
        <v>0</v>
      </c>
      <c r="K7" s="399">
        <f>IF(I7="","",I7-J7)</f>
        <v>77440000</v>
      </c>
      <c r="L7" s="552">
        <v>180</v>
      </c>
      <c r="M7" s="399">
        <f>IF(N7="","",IF(L7="","",N7/L7))</f>
        <v>484000</v>
      </c>
      <c r="N7" s="551">
        <v>87120000</v>
      </c>
      <c r="O7" s="552">
        <v>160</v>
      </c>
      <c r="P7" s="551">
        <v>484000</v>
      </c>
      <c r="Q7" s="399">
        <f>IF(P7="","",IF(O7="","",O7*P7))</f>
        <v>77440000</v>
      </c>
      <c r="R7" s="399">
        <f>IF(Q7="","",IF(N7&gt;Q7,Q7,N7))</f>
        <v>77440000</v>
      </c>
      <c r="S7" s="419">
        <v>38720000</v>
      </c>
      <c r="T7" s="399">
        <f>IF(I7="","",IF(S7="-",MIN(K7,R7),IF(Z7="a",MIN(K7,R7,S7),IF(Z7="b",MIN(MIN(K7,R7)*AA7,S7)))))</f>
        <v>38720000</v>
      </c>
      <c r="U7" s="399">
        <f t="shared" ref="U7:U8" si="0">IF(I7="","",ROUNDDOWN(IF(I7="","",IF(AB7="B",T7,IF(S7="-",T7*AC7,T7*AD7))),-3))</f>
        <v>25813000</v>
      </c>
      <c r="V7" s="401" t="s">
        <v>771</v>
      </c>
      <c r="W7" s="411" t="s">
        <v>678</v>
      </c>
      <c r="X7" s="412" t="s">
        <v>772</v>
      </c>
      <c r="Z7" s="15" t="str">
        <f>VLOOKUP(E7,'管理用（このシートは削除しないでください）'!$H$25:$M$39,2,FALSE)</f>
        <v>b</v>
      </c>
      <c r="AA7" s="289">
        <f>VLOOKUP(E7,'管理用（このシートは削除しないでください）'!$H$25:$M$39,3,FALSE)</f>
        <v>0.5</v>
      </c>
      <c r="AB7" s="15" t="str">
        <f>VLOOKUP(E7,'管理用（このシートは削除しないでください）'!$H$25:$M$39,4,FALSE)</f>
        <v>A</v>
      </c>
      <c r="AC7" s="289">
        <f>VLOOKUP(E7,'管理用（このシートは削除しないでください）'!$H$25:$M$39,5,FALSE)</f>
        <v>0.33333333333333331</v>
      </c>
      <c r="AD7" s="289">
        <f>VLOOKUP(E7,'管理用（このシートは削除しないでください）'!$H$25:$M$39,6,FALSE)</f>
        <v>0.66666666666666663</v>
      </c>
      <c r="AE7" s="15">
        <f>IF(I7="","",IF(S7="-",MIN(K7,R7),IF(Z7="a",MIN(K7,R7,S7),IF(Z7="b",MIN(K7,R7)*AA7))))</f>
        <v>38720000</v>
      </c>
      <c r="AF7" s="15">
        <f>IF(I7="","",IF(S7="-",MIN(K7,R7),IF(Z7="a",MIN(K7,R7,S7),IF(Z7="b",MIN(K7,R7)))))</f>
        <v>77440000</v>
      </c>
    </row>
    <row r="8" spans="1:32" s="15" customFormat="1" ht="39.75" customHeight="1" x14ac:dyDescent="0.15">
      <c r="A8" s="366" t="s">
        <v>776</v>
      </c>
      <c r="B8" s="564" t="s">
        <v>778</v>
      </c>
      <c r="C8" s="553" t="s">
        <v>770</v>
      </c>
      <c r="D8" s="554" t="s">
        <v>770</v>
      </c>
      <c r="E8" s="382" t="s">
        <v>715</v>
      </c>
      <c r="F8" s="422" t="s">
        <v>614</v>
      </c>
      <c r="G8" s="383" t="s">
        <v>777</v>
      </c>
      <c r="H8" s="383" t="s">
        <v>781</v>
      </c>
      <c r="I8" s="384">
        <v>100000000</v>
      </c>
      <c r="J8" s="384">
        <v>3200000</v>
      </c>
      <c r="K8" s="385">
        <f t="shared" ref="K8:K10" si="1">IF(I8="","",I8-J8)</f>
        <v>96800000</v>
      </c>
      <c r="L8" s="555">
        <v>200</v>
      </c>
      <c r="M8" s="385">
        <f t="shared" ref="M8:M10" si="2">IF(N8="","",IF(L8="","",N8/L8))</f>
        <v>484000</v>
      </c>
      <c r="N8" s="384">
        <v>96800000</v>
      </c>
      <c r="O8" s="555">
        <v>200</v>
      </c>
      <c r="P8" s="384">
        <v>484000</v>
      </c>
      <c r="Q8" s="385">
        <f t="shared" ref="Q8" si="3">IF(P8="","",IF(O8="","",O8*P8))</f>
        <v>96800000</v>
      </c>
      <c r="R8" s="385">
        <f t="shared" ref="R8" si="4">IF(Q8="","",IF(N8&gt;Q8,Q8,N8))</f>
        <v>96800000</v>
      </c>
      <c r="S8" s="384">
        <v>48400000</v>
      </c>
      <c r="T8" s="385">
        <f t="shared" ref="T8" si="5">IF(I8="","",IF(S8="-",MIN(K8,R8),IF(Z8="a",MIN(K8,R8,S8),IF(Z8="b",MIN(MIN(K8,R8)*AA8,S8)))))</f>
        <v>48400000</v>
      </c>
      <c r="U8" s="385">
        <f t="shared" si="0"/>
        <v>32266000</v>
      </c>
      <c r="V8" s="402" t="s">
        <v>782</v>
      </c>
      <c r="W8" s="413" t="s">
        <v>115</v>
      </c>
      <c r="X8" s="414" t="s">
        <v>773</v>
      </c>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f t="shared" ref="AE8:AE10" si="6">IF(I8="","",IF(S8="-",MIN(K8,R8),IF(Z8="a",MIN(K8,R8,S8),IF(Z8="b",MIN(K8,R8)*AA8))))</f>
        <v>48400000</v>
      </c>
      <c r="AF8" s="15">
        <f t="shared" ref="AF8:AF10" si="7">IF(I8="","",IF(S8="-",MIN(K8,R8),IF(Z8="a",MIN(K8,R8,S8),IF(Z8="b",MIN(K8,R8)))))</f>
        <v>96800000</v>
      </c>
    </row>
    <row r="9" spans="1:32" s="15" customFormat="1" ht="39.75" customHeight="1" x14ac:dyDescent="0.15">
      <c r="A9" s="366" t="s">
        <v>776</v>
      </c>
      <c r="B9" s="564" t="s">
        <v>780</v>
      </c>
      <c r="C9" s="553" t="s">
        <v>770</v>
      </c>
      <c r="D9" s="554" t="s">
        <v>770</v>
      </c>
      <c r="E9" s="382" t="s">
        <v>715</v>
      </c>
      <c r="F9" s="422" t="s">
        <v>607</v>
      </c>
      <c r="G9" s="383" t="s">
        <v>777</v>
      </c>
      <c r="H9" s="383" t="s">
        <v>781</v>
      </c>
      <c r="I9" s="384">
        <v>9680000</v>
      </c>
      <c r="J9" s="384">
        <v>320000</v>
      </c>
      <c r="K9" s="385">
        <f t="shared" si="1"/>
        <v>9360000</v>
      </c>
      <c r="L9" s="555">
        <v>20</v>
      </c>
      <c r="M9" s="385">
        <f t="shared" si="2"/>
        <v>484000</v>
      </c>
      <c r="N9" s="384">
        <v>9680000</v>
      </c>
      <c r="O9" s="555">
        <v>20</v>
      </c>
      <c r="P9" s="384">
        <v>484000</v>
      </c>
      <c r="Q9" s="385">
        <f t="shared" ref="Q9:Q10" si="8">IF(P9="","",IF(O9="","",O9*P9))</f>
        <v>9680000</v>
      </c>
      <c r="R9" s="385">
        <f t="shared" ref="R9:R10" si="9">IF(Q9="","",IF(N9&gt;Q9,Q9,N9))</f>
        <v>9680000</v>
      </c>
      <c r="S9" s="384">
        <v>4680000</v>
      </c>
      <c r="T9" s="385">
        <f t="shared" ref="T9:T10" si="10">IF(I9="","",IF(S9="-",MIN(K9,R9),IF(Z9="a",MIN(K9,R9,S9),IF(Z9="b",MIN(MIN(K9,R9)*AA9,S9)))))</f>
        <v>4680000</v>
      </c>
      <c r="U9" s="385">
        <f t="shared" ref="U9:U10" si="11">IF(I9="","",ROUNDDOWN(IF(I9="","",IF(AB9="B",T9,IF(S9="-",T9*AC9,T9*AD9))),-3))</f>
        <v>3120000</v>
      </c>
      <c r="V9" s="402" t="s">
        <v>782</v>
      </c>
      <c r="W9" s="413" t="s">
        <v>678</v>
      </c>
      <c r="X9" s="414" t="s">
        <v>773</v>
      </c>
      <c r="Z9" s="15" t="str">
        <f>VLOOKUP(E9,'管理用（このシートは削除しないでください）'!$H$25:$M$39,2,FALSE)</f>
        <v>b</v>
      </c>
      <c r="AA9" s="289">
        <f>VLOOKUP(E9,'管理用（このシートは削除しないでください）'!$H$25:$M$39,3,FALSE)</f>
        <v>0.5</v>
      </c>
      <c r="AB9" s="15" t="str">
        <f>VLOOKUP(E9,'管理用（このシートは削除しないでください）'!$H$25:$M$39,4,FALSE)</f>
        <v>A</v>
      </c>
      <c r="AC9" s="289">
        <f>VLOOKUP(E9,'管理用（このシートは削除しないでください）'!$H$25:$M$39,5,FALSE)</f>
        <v>0.33333333333333331</v>
      </c>
      <c r="AD9" s="289">
        <f>VLOOKUP(E9,'管理用（このシートは削除しないでください）'!$H$25:$M$39,6,FALSE)</f>
        <v>0.66666666666666663</v>
      </c>
      <c r="AE9" s="15">
        <f t="shared" si="6"/>
        <v>4680000</v>
      </c>
      <c r="AF9" s="15">
        <f t="shared" si="7"/>
        <v>9360000</v>
      </c>
    </row>
    <row r="10" spans="1:32" s="15" customFormat="1" ht="39.75" customHeight="1" thickBot="1" x14ac:dyDescent="0.2">
      <c r="A10" s="366" t="s">
        <v>776</v>
      </c>
      <c r="B10" s="564" t="s">
        <v>779</v>
      </c>
      <c r="C10" s="558" t="s">
        <v>770</v>
      </c>
      <c r="D10" s="556" t="s">
        <v>770</v>
      </c>
      <c r="E10" s="537" t="s">
        <v>715</v>
      </c>
      <c r="F10" s="538" t="s">
        <v>252</v>
      </c>
      <c r="G10" s="539" t="s">
        <v>777</v>
      </c>
      <c r="H10" s="539" t="s">
        <v>781</v>
      </c>
      <c r="I10" s="389">
        <v>14520000</v>
      </c>
      <c r="J10" s="389">
        <v>480000</v>
      </c>
      <c r="K10" s="388">
        <f t="shared" si="1"/>
        <v>14040000</v>
      </c>
      <c r="L10" s="557">
        <v>30</v>
      </c>
      <c r="M10" s="388">
        <f t="shared" si="2"/>
        <v>484000</v>
      </c>
      <c r="N10" s="389">
        <v>14520000</v>
      </c>
      <c r="O10" s="557">
        <v>30</v>
      </c>
      <c r="P10" s="389">
        <v>355000</v>
      </c>
      <c r="Q10" s="388">
        <f t="shared" si="8"/>
        <v>10650000</v>
      </c>
      <c r="R10" s="388">
        <f t="shared" si="9"/>
        <v>10650000</v>
      </c>
      <c r="S10" s="389">
        <v>10650000</v>
      </c>
      <c r="T10" s="388">
        <f t="shared" si="10"/>
        <v>5325000</v>
      </c>
      <c r="U10" s="388">
        <f t="shared" si="11"/>
        <v>3550000</v>
      </c>
      <c r="V10" s="544" t="s">
        <v>782</v>
      </c>
      <c r="W10" s="545" t="s">
        <v>678</v>
      </c>
      <c r="X10" s="546" t="s">
        <v>773</v>
      </c>
      <c r="Z10" s="15" t="str">
        <f>VLOOKUP(E10,'管理用（このシートは削除しないでください）'!$H$25:$M$39,2,FALSE)</f>
        <v>b</v>
      </c>
      <c r="AA10" s="289">
        <f>VLOOKUP(E10,'管理用（このシートは削除しないでください）'!$H$25:$M$39,3,FALSE)</f>
        <v>0.5</v>
      </c>
      <c r="AB10" s="15" t="str">
        <f>VLOOKUP(E10,'管理用（このシートは削除しないでください）'!$H$25:$M$39,4,FALSE)</f>
        <v>A</v>
      </c>
      <c r="AC10" s="289">
        <f>VLOOKUP(E10,'管理用（このシートは削除しないでください）'!$H$25:$M$39,5,FALSE)</f>
        <v>0.33333333333333331</v>
      </c>
      <c r="AD10" s="289">
        <f>VLOOKUP(E10,'管理用（このシートは削除しないでください）'!$H$25:$M$39,6,FALSE)</f>
        <v>0.66666666666666663</v>
      </c>
      <c r="AE10" s="15">
        <f t="shared" si="6"/>
        <v>5325000</v>
      </c>
      <c r="AF10" s="15">
        <f t="shared" si="7"/>
        <v>10650000</v>
      </c>
    </row>
    <row r="11" spans="1:32" s="15" customFormat="1" ht="39.75" customHeight="1" thickTop="1" thickBot="1" x14ac:dyDescent="0.2">
      <c r="A11" s="366"/>
      <c r="B11" s="564"/>
      <c r="C11" s="540"/>
      <c r="D11" s="540"/>
      <c r="E11" s="541"/>
      <c r="F11" s="542"/>
      <c r="G11" s="543"/>
      <c r="H11" s="404" t="s">
        <v>254</v>
      </c>
      <c r="I11" s="390">
        <f>IF(I7="","",SUM(I7:I10))</f>
        <v>201640000</v>
      </c>
      <c r="J11" s="390">
        <f t="shared" ref="J11:K11" si="12">IF(J7="","",SUM(J7:J10))</f>
        <v>4000000</v>
      </c>
      <c r="K11" s="390">
        <f t="shared" si="12"/>
        <v>197640000</v>
      </c>
      <c r="L11" s="406" t="s">
        <v>700</v>
      </c>
      <c r="M11" s="403" t="s">
        <v>616</v>
      </c>
      <c r="N11" s="390">
        <f>IF(N7="","",SUM(N7:N10))</f>
        <v>208120000</v>
      </c>
      <c r="O11" s="406" t="s">
        <v>700</v>
      </c>
      <c r="P11" s="403" t="s">
        <v>616</v>
      </c>
      <c r="Q11" s="403">
        <f t="shared" ref="Q11:U11" si="13">IF(Q7="","",SUM(Q7:Q10))</f>
        <v>194570000</v>
      </c>
      <c r="R11" s="390">
        <f t="shared" si="13"/>
        <v>194570000</v>
      </c>
      <c r="S11" s="390">
        <f t="shared" si="13"/>
        <v>102450000</v>
      </c>
      <c r="T11" s="390">
        <f t="shared" si="13"/>
        <v>97125000</v>
      </c>
      <c r="U11" s="391">
        <f t="shared" si="13"/>
        <v>64749000</v>
      </c>
      <c r="V11" s="547"/>
      <c r="W11" s="548"/>
      <c r="X11" s="548"/>
      <c r="AA11" s="289"/>
      <c r="AC11" s="289"/>
      <c r="AD11" s="289"/>
    </row>
    <row r="12" spans="1:32" ht="17.25" customHeight="1" x14ac:dyDescent="0.15">
      <c r="S12" s="565" t="s">
        <v>783</v>
      </c>
    </row>
    <row r="13" spans="1:32" ht="17.25" customHeight="1" x14ac:dyDescent="0.15">
      <c r="S13" s="566" t="s">
        <v>784</v>
      </c>
    </row>
    <row r="15" spans="1:32" ht="17.25" x14ac:dyDescent="0.2">
      <c r="C15" s="275" t="s">
        <v>601</v>
      </c>
    </row>
    <row r="17" spans="3:3" x14ac:dyDescent="0.15">
      <c r="C17" s="418" t="s">
        <v>602</v>
      </c>
    </row>
    <row r="18" spans="3:3" x14ac:dyDescent="0.15">
      <c r="C18" s="418" t="s">
        <v>603</v>
      </c>
    </row>
    <row r="19" spans="3:3" x14ac:dyDescent="0.15">
      <c r="C19" s="418" t="s">
        <v>701</v>
      </c>
    </row>
    <row r="20" spans="3:3" x14ac:dyDescent="0.15">
      <c r="C20" s="418" t="s">
        <v>702</v>
      </c>
    </row>
    <row r="21" spans="3:3" x14ac:dyDescent="0.15">
      <c r="C21" s="418" t="s">
        <v>703</v>
      </c>
    </row>
    <row r="22" spans="3:3" x14ac:dyDescent="0.15">
      <c r="C22" s="418" t="s">
        <v>704</v>
      </c>
    </row>
    <row r="23" spans="3:3" x14ac:dyDescent="0.15">
      <c r="C23" s="418" t="s">
        <v>705</v>
      </c>
    </row>
    <row r="24" spans="3:3" x14ac:dyDescent="0.15">
      <c r="C24" s="418" t="s">
        <v>706</v>
      </c>
    </row>
    <row r="25" spans="3:3" x14ac:dyDescent="0.15">
      <c r="C25" s="418" t="s">
        <v>604</v>
      </c>
    </row>
    <row r="26" spans="3:3" x14ac:dyDescent="0.15">
      <c r="C26" s="418" t="s">
        <v>707</v>
      </c>
    </row>
    <row r="27" spans="3:3" x14ac:dyDescent="0.15">
      <c r="C27" s="418" t="s">
        <v>708</v>
      </c>
    </row>
    <row r="28" spans="3:3" x14ac:dyDescent="0.15">
      <c r="C28" s="418" t="s">
        <v>709</v>
      </c>
    </row>
    <row r="29" spans="3:3" x14ac:dyDescent="0.15">
      <c r="C29" s="418" t="s">
        <v>710</v>
      </c>
    </row>
  </sheetData>
  <mergeCells count="2">
    <mergeCell ref="L4:N4"/>
    <mergeCell ref="O4:Q4"/>
  </mergeCells>
  <phoneticPr fontId="8"/>
  <conditionalFormatting sqref="S7:S10">
    <cfRule type="expression" dxfId="1" priority="1">
      <formula>AND(0&lt;S7,AF7&lt;S7)</formula>
    </cfRule>
    <cfRule type="expression" dxfId="0" priority="2">
      <formula>AND(0&lt;S7,S7&lt;AE7)</formula>
    </cfRule>
  </conditionalFormatting>
  <dataValidations count="7">
    <dataValidation type="list" allowBlank="1" showInputMessage="1" showErrorMessage="1" sqref="F7:F10">
      <formula1>重点医師偏在対策支援区域における診療所の承継・開業支援事業</formula1>
    </dataValidation>
    <dataValidation type="list" allowBlank="1" showInputMessage="1" showErrorMessage="1" sqref="E7:E10">
      <formula1>"重点医師偏在対策支援区域における診療所の承継・開業支援事業"</formula1>
    </dataValidation>
    <dataValidation type="list" allowBlank="1" showInputMessage="1" showErrorMessage="1" sqref="P7:P10">
      <formula1>"484000,214000,355000"</formula1>
    </dataValidation>
    <dataValidation type="list" allowBlank="1" showInputMessage="1" showErrorMessage="1" sqref="W7:W10">
      <formula1>"無,有"</formula1>
    </dataValidation>
    <dataValidation type="list" allowBlank="1" showInputMessage="1" showErrorMessage="1" sqref="X7:X10">
      <formula1>"単年,複数年"</formula1>
    </dataValidation>
    <dataValidation type="list" allowBlank="1" showInputMessage="1" showErrorMessage="1" sqref="F11">
      <formula1>INDIRECT(E11)</formula1>
    </dataValidation>
    <dataValidation type="list" allowBlank="1" showInputMessage="1" showErrorMessage="1" sqref="E11">
      <formula1>補助事業名</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377</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x14ac:dyDescent="0.15">
      <c r="A18" s="683" t="s">
        <v>264</v>
      </c>
      <c r="B18" s="706" t="s">
        <v>378</v>
      </c>
      <c r="C18" s="706"/>
      <c r="D18" s="706"/>
      <c r="E18" s="706"/>
      <c r="F18" s="706"/>
      <c r="G18" s="706" t="s">
        <v>379</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228"/>
      <c r="F22" s="652"/>
      <c r="G22" s="652"/>
      <c r="H22" s="117" t="s">
        <v>272</v>
      </c>
      <c r="I22" s="229"/>
      <c r="J22" s="117" t="s">
        <v>273</v>
      </c>
      <c r="K22" s="230"/>
    </row>
    <row r="23" spans="1:11" ht="18.75" customHeight="1" x14ac:dyDescent="0.15">
      <c r="A23" s="705"/>
      <c r="B23" s="689"/>
      <c r="C23" s="226"/>
      <c r="D23" s="227"/>
      <c r="E23" s="228"/>
      <c r="F23" s="652"/>
      <c r="G23" s="652"/>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670" t="s">
        <v>46</v>
      </c>
      <c r="B28" s="709" t="s">
        <v>477</v>
      </c>
      <c r="C28" s="710"/>
      <c r="D28" s="710"/>
      <c r="E28" s="710"/>
      <c r="F28" s="710"/>
      <c r="G28" s="710"/>
      <c r="H28" s="710"/>
      <c r="I28" s="710"/>
      <c r="J28" s="710"/>
      <c r="K28" s="711"/>
    </row>
    <row r="29" spans="1:11" x14ac:dyDescent="0.15">
      <c r="A29" s="729"/>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592</v>
      </c>
      <c r="B30" s="232"/>
      <c r="C30" s="232"/>
      <c r="D30" s="232"/>
      <c r="E30" s="232"/>
      <c r="F30" s="232"/>
      <c r="G30" s="241"/>
      <c r="H30" s="232"/>
      <c r="I30" s="227"/>
      <c r="J30" s="227"/>
      <c r="K30" s="227"/>
    </row>
    <row r="31" spans="1:11" ht="15" customHeight="1" x14ac:dyDescent="0.15">
      <c r="A31" s="706" t="s">
        <v>593</v>
      </c>
      <c r="B31" s="231"/>
      <c r="C31" s="231"/>
      <c r="D31" s="231"/>
      <c r="E31" s="231"/>
      <c r="F31" s="231"/>
      <c r="G31" s="231"/>
      <c r="H31" s="231"/>
      <c r="I31" s="231"/>
      <c r="J31" s="231"/>
      <c r="K31" s="231"/>
    </row>
    <row r="32" spans="1:11" ht="15" customHeight="1" x14ac:dyDescent="0.15">
      <c r="A32" s="706"/>
      <c r="B32" s="232"/>
      <c r="C32" s="232"/>
      <c r="D32" s="232"/>
      <c r="E32" s="236"/>
      <c r="F32" s="236"/>
      <c r="G32" s="236"/>
      <c r="H32" s="236"/>
      <c r="I32" s="236"/>
      <c r="J32" s="236"/>
      <c r="K32" s="236"/>
    </row>
    <row r="33" spans="1:11" x14ac:dyDescent="0.15">
      <c r="A33" s="670" t="s">
        <v>46</v>
      </c>
      <c r="B33" s="130"/>
      <c r="C33" s="130" t="s">
        <v>391</v>
      </c>
      <c r="D33" s="130" t="s">
        <v>392</v>
      </c>
      <c r="E33" s="130" t="s">
        <v>393</v>
      </c>
      <c r="F33" s="694" t="s">
        <v>394</v>
      </c>
      <c r="G33" s="694" t="s">
        <v>251</v>
      </c>
      <c r="H33" s="694" t="s">
        <v>254</v>
      </c>
      <c r="I33" s="670" t="s">
        <v>367</v>
      </c>
      <c r="J33" s="772"/>
      <c r="K33" s="671"/>
    </row>
    <row r="34" spans="1:11" ht="24" x14ac:dyDescent="0.15">
      <c r="A34" s="729"/>
      <c r="B34" s="175" t="s">
        <v>390</v>
      </c>
      <c r="C34" s="175" t="s">
        <v>395</v>
      </c>
      <c r="D34" s="175" t="s">
        <v>396</v>
      </c>
      <c r="E34" s="175" t="s">
        <v>397</v>
      </c>
      <c r="F34" s="695"/>
      <c r="G34" s="695"/>
      <c r="H34" s="695"/>
      <c r="I34" s="729"/>
      <c r="J34" s="773"/>
      <c r="K34" s="730"/>
    </row>
    <row r="35" spans="1:11" ht="18.75" customHeight="1" x14ac:dyDescent="0.15">
      <c r="A35" s="113" t="s">
        <v>592</v>
      </c>
      <c r="B35" s="232"/>
      <c r="C35" s="232"/>
      <c r="D35" s="232"/>
      <c r="E35" s="232"/>
      <c r="F35" s="232"/>
      <c r="G35" s="241"/>
      <c r="H35" s="123" t="str">
        <f>IF(SUM(B30:K30)+SUM(B35:G35)=0,"",SUM((B30:K30)+SUM(B35:G35)))</f>
        <v/>
      </c>
      <c r="I35" s="763"/>
      <c r="J35" s="764"/>
      <c r="K35" s="765"/>
    </row>
    <row r="36" spans="1:11" ht="15" customHeight="1" x14ac:dyDescent="0.15">
      <c r="A36" s="706" t="s">
        <v>593</v>
      </c>
      <c r="B36" s="294"/>
      <c r="C36" s="294"/>
      <c r="D36" s="294"/>
      <c r="E36" s="294"/>
      <c r="F36" s="294"/>
      <c r="G36" s="294"/>
      <c r="H36" s="122" t="str">
        <f t="shared" ref="H36:H37" si="0">IF(SUM(B31:K31)+SUM(B36:G36)=0,"",SUM((B31:K31)+SUM(B36:G36)))</f>
        <v/>
      </c>
      <c r="I36" s="766"/>
      <c r="J36" s="767"/>
      <c r="K36" s="768"/>
    </row>
    <row r="37" spans="1:11" ht="15" customHeight="1" x14ac:dyDescent="0.15">
      <c r="A37" s="706"/>
      <c r="B37" s="232"/>
      <c r="C37" s="232"/>
      <c r="D37" s="232"/>
      <c r="E37" s="232"/>
      <c r="F37" s="232"/>
      <c r="G37" s="232"/>
      <c r="H37" s="123" t="str">
        <f t="shared" si="0"/>
        <v/>
      </c>
      <c r="I37" s="769"/>
      <c r="J37" s="770"/>
      <c r="K37" s="771"/>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756" t="s">
        <v>399</v>
      </c>
      <c r="B42" s="757"/>
      <c r="C42" s="757"/>
      <c r="D42" s="757"/>
      <c r="E42" s="757"/>
      <c r="F42" s="757"/>
      <c r="G42" s="757"/>
      <c r="H42" s="757"/>
      <c r="I42" s="758"/>
      <c r="J42" s="160"/>
    </row>
    <row r="43" spans="1:11" ht="15" customHeight="1" x14ac:dyDescent="0.15">
      <c r="A43" s="756" t="s">
        <v>401</v>
      </c>
      <c r="B43" s="757"/>
      <c r="C43" s="757"/>
      <c r="D43" s="757"/>
      <c r="E43" s="757"/>
      <c r="F43" s="757"/>
      <c r="G43" s="757"/>
      <c r="H43" s="757"/>
      <c r="I43" s="758"/>
    </row>
    <row r="44" spans="1:11" ht="15" customHeight="1" x14ac:dyDescent="0.15">
      <c r="A44" s="690" t="s">
        <v>400</v>
      </c>
      <c r="B44" s="759"/>
      <c r="C44" s="242"/>
      <c r="D44" s="690" t="s">
        <v>381</v>
      </c>
      <c r="E44" s="759"/>
      <c r="F44" s="243"/>
      <c r="G44" s="690" t="s">
        <v>382</v>
      </c>
      <c r="H44" s="691"/>
      <c r="I44" s="243"/>
    </row>
    <row r="45" spans="1:11" ht="15" customHeight="1" x14ac:dyDescent="0.15">
      <c r="A45" s="690" t="s">
        <v>383</v>
      </c>
      <c r="B45" s="759"/>
      <c r="C45" s="242"/>
      <c r="D45" s="690" t="s">
        <v>384</v>
      </c>
      <c r="E45" s="759"/>
      <c r="F45" s="243"/>
      <c r="G45" s="690" t="s">
        <v>385</v>
      </c>
      <c r="H45" s="691"/>
      <c r="I45" s="243"/>
    </row>
    <row r="46" spans="1:11" ht="15" customHeight="1" x14ac:dyDescent="0.15">
      <c r="A46" s="690" t="s">
        <v>386</v>
      </c>
      <c r="B46" s="759"/>
      <c r="C46" s="242"/>
      <c r="D46" s="760" t="s">
        <v>387</v>
      </c>
      <c r="E46" s="760"/>
      <c r="F46" s="243"/>
      <c r="G46" s="759" t="s">
        <v>388</v>
      </c>
      <c r="H46" s="760"/>
      <c r="I46" s="243"/>
    </row>
    <row r="47" spans="1:11" ht="15" customHeight="1" x14ac:dyDescent="0.15">
      <c r="A47" s="690" t="s">
        <v>389</v>
      </c>
      <c r="B47" s="759"/>
      <c r="C47" s="242"/>
      <c r="D47" s="760" t="s">
        <v>390</v>
      </c>
      <c r="E47" s="760"/>
      <c r="F47" s="243"/>
      <c r="G47" s="762"/>
      <c r="H47" s="762"/>
      <c r="I47" s="168"/>
    </row>
    <row r="48" spans="1:11" ht="15" customHeight="1" x14ac:dyDescent="0.15">
      <c r="A48" s="722" t="s">
        <v>402</v>
      </c>
      <c r="B48" s="761"/>
      <c r="C48" s="230"/>
      <c r="I48" s="176"/>
    </row>
    <row r="49" spans="1:11" ht="15" customHeight="1" x14ac:dyDescent="0.15">
      <c r="A49" s="722" t="s">
        <v>403</v>
      </c>
      <c r="B49" s="761"/>
      <c r="C49" s="230"/>
      <c r="I49" s="176"/>
    </row>
    <row r="50" spans="1:11" ht="15" customHeight="1" x14ac:dyDescent="0.15">
      <c r="A50" s="722" t="s">
        <v>404</v>
      </c>
      <c r="B50" s="761"/>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696"/>
      <c r="B55" s="697"/>
      <c r="C55" s="697"/>
      <c r="D55" s="697"/>
      <c r="E55" s="697"/>
      <c r="F55" s="697"/>
      <c r="G55" s="697"/>
      <c r="H55" s="697"/>
      <c r="I55" s="697"/>
      <c r="J55" s="697"/>
      <c r="K55" s="698"/>
    </row>
    <row r="56" spans="1:11" ht="18.75" customHeight="1" x14ac:dyDescent="0.15">
      <c r="A56" s="699"/>
      <c r="B56" s="700"/>
      <c r="C56" s="700"/>
      <c r="D56" s="700"/>
      <c r="E56" s="700"/>
      <c r="F56" s="700"/>
      <c r="G56" s="700"/>
      <c r="H56" s="700"/>
      <c r="I56" s="700"/>
      <c r="J56" s="700"/>
      <c r="K56" s="701"/>
    </row>
    <row r="57" spans="1:11" ht="18.75" customHeight="1" x14ac:dyDescent="0.15">
      <c r="A57" s="699"/>
      <c r="B57" s="700"/>
      <c r="C57" s="700"/>
      <c r="D57" s="700"/>
      <c r="E57" s="700"/>
      <c r="F57" s="700"/>
      <c r="G57" s="700"/>
      <c r="H57" s="700"/>
      <c r="I57" s="700"/>
      <c r="J57" s="700"/>
      <c r="K57" s="701"/>
    </row>
    <row r="58" spans="1:11" ht="18.75" customHeight="1" x14ac:dyDescent="0.15">
      <c r="A58" s="702"/>
      <c r="B58" s="703"/>
      <c r="C58" s="703"/>
      <c r="D58" s="703"/>
      <c r="E58" s="703"/>
      <c r="F58" s="703"/>
      <c r="G58" s="703"/>
      <c r="H58" s="703"/>
      <c r="I58" s="703"/>
      <c r="J58" s="703"/>
      <c r="K58" s="704"/>
    </row>
    <row r="61" spans="1:11" ht="18.75" customHeight="1" x14ac:dyDescent="0.15"/>
    <row r="62" spans="1:11" ht="18.75" customHeight="1" x14ac:dyDescent="0.15"/>
  </sheetData>
  <mergeCells count="53">
    <mergeCell ref="I35:K37"/>
    <mergeCell ref="A36:A37"/>
    <mergeCell ref="I33:K34"/>
    <mergeCell ref="F33:F34"/>
    <mergeCell ref="G33:G34"/>
    <mergeCell ref="A45:B45"/>
    <mergeCell ref="D44:E44"/>
    <mergeCell ref="D45:E45"/>
    <mergeCell ref="G44:H44"/>
    <mergeCell ref="G45:H45"/>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B16:F16"/>
    <mergeCell ref="G16:K16"/>
    <mergeCell ref="A2:K2"/>
    <mergeCell ref="B5:F5"/>
    <mergeCell ref="A8:C8"/>
    <mergeCell ref="D8:F8"/>
    <mergeCell ref="G8:K8"/>
    <mergeCell ref="A9:C9"/>
    <mergeCell ref="D9:F9"/>
    <mergeCell ref="G9:K9"/>
    <mergeCell ref="A14:A15"/>
    <mergeCell ref="B14:F14"/>
    <mergeCell ref="G14:K14"/>
  </mergeCells>
  <phoneticPr fontId="8"/>
  <dataValidations count="5">
    <dataValidation type="list" allowBlank="1" showInputMessage="1" showErrorMessage="1" sqref="B16:K16">
      <formula1>"新築,移転新築,増築,改築"</formula1>
    </dataValidation>
    <dataValidation type="list" allowBlank="1" showInputMessage="1" showErrorMessage="1" sqref="B21:B23">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 type="list" allowBlank="1"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'管理用（このシートは削除しないでください）'!$F$3:$F$7</xm:f>
          </x14:formula1>
          <xm:sqref>B19:K19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406</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713"/>
      <c r="H16" s="774"/>
      <c r="I16" s="774"/>
      <c r="J16" s="774"/>
      <c r="K16" s="714"/>
    </row>
    <row r="17" spans="1:11" ht="18.75" customHeight="1" x14ac:dyDescent="0.15">
      <c r="A17" s="221" t="s">
        <v>353</v>
      </c>
      <c r="B17" s="215" t="s">
        <v>580</v>
      </c>
      <c r="C17" s="253"/>
      <c r="D17" s="216" t="s">
        <v>581</v>
      </c>
      <c r="E17" s="254"/>
      <c r="F17" s="218" t="s">
        <v>582</v>
      </c>
      <c r="G17" s="254"/>
      <c r="H17" s="217" t="s">
        <v>583</v>
      </c>
      <c r="I17" s="254"/>
      <c r="J17" s="217" t="s">
        <v>584</v>
      </c>
      <c r="K17" s="350">
        <f>C17+E17+G17+I17</f>
        <v>0</v>
      </c>
    </row>
    <row r="18" spans="1:11" x14ac:dyDescent="0.15">
      <c r="A18" s="683" t="s">
        <v>264</v>
      </c>
      <c r="B18" s="706" t="s">
        <v>262</v>
      </c>
      <c r="C18" s="706"/>
      <c r="D18" s="706"/>
      <c r="E18" s="706"/>
      <c r="F18" s="706"/>
      <c r="G18" s="706" t="s">
        <v>263</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228"/>
      <c r="F22" s="652"/>
      <c r="G22" s="652"/>
      <c r="H22" s="117" t="s">
        <v>272</v>
      </c>
      <c r="I22" s="229"/>
      <c r="J22" s="117" t="s">
        <v>273</v>
      </c>
      <c r="K22" s="230"/>
    </row>
    <row r="23" spans="1:11" ht="18.75" customHeight="1" x14ac:dyDescent="0.15">
      <c r="A23" s="705"/>
      <c r="B23" s="689"/>
      <c r="C23" s="226"/>
      <c r="D23" s="227"/>
      <c r="E23" s="228"/>
      <c r="F23" s="652"/>
      <c r="G23" s="652"/>
      <c r="H23" s="117" t="s">
        <v>272</v>
      </c>
      <c r="I23" s="229"/>
      <c r="J23" s="117" t="s">
        <v>273</v>
      </c>
      <c r="K23" s="230"/>
    </row>
    <row r="26" spans="1:11" x14ac:dyDescent="0.15">
      <c r="A26" s="111" t="s">
        <v>288</v>
      </c>
    </row>
    <row r="27" spans="1:11" ht="3.75" customHeight="1" x14ac:dyDescent="0.15"/>
    <row r="28" spans="1:11" ht="15" customHeight="1" x14ac:dyDescent="0.15">
      <c r="A28" s="694" t="s">
        <v>46</v>
      </c>
      <c r="B28" s="709" t="s">
        <v>478</v>
      </c>
      <c r="C28" s="710"/>
      <c r="D28" s="710"/>
      <c r="E28" s="711"/>
      <c r="F28" s="710" t="s">
        <v>479</v>
      </c>
      <c r="G28" s="710"/>
      <c r="H28" s="710"/>
      <c r="I28" s="711"/>
      <c r="J28" s="775" t="s">
        <v>407</v>
      </c>
      <c r="K28" s="694" t="s">
        <v>254</v>
      </c>
    </row>
    <row r="29" spans="1:11" ht="58.5" customHeight="1" x14ac:dyDescent="0.15">
      <c r="A29" s="695"/>
      <c r="B29" s="112"/>
      <c r="C29" s="112" t="s">
        <v>409</v>
      </c>
      <c r="D29" s="112" t="s">
        <v>410</v>
      </c>
      <c r="E29" s="206" t="s">
        <v>573</v>
      </c>
      <c r="F29" s="112" t="s">
        <v>411</v>
      </c>
      <c r="G29" s="112" t="s">
        <v>412</v>
      </c>
      <c r="H29" s="116" t="s">
        <v>413</v>
      </c>
      <c r="I29" s="114" t="s">
        <v>251</v>
      </c>
      <c r="J29" s="776"/>
      <c r="K29" s="695"/>
    </row>
    <row r="30" spans="1:11" ht="18.75" customHeight="1" x14ac:dyDescent="0.15">
      <c r="A30" s="113" t="s">
        <v>592</v>
      </c>
      <c r="B30" s="227"/>
      <c r="C30" s="227"/>
      <c r="D30" s="227"/>
      <c r="E30" s="235"/>
      <c r="F30" s="227"/>
      <c r="G30" s="227"/>
      <c r="H30" s="227"/>
      <c r="I30" s="227"/>
      <c r="J30" s="227"/>
      <c r="K30" s="121" t="str">
        <f>IF(SUM(B30:J30)=0,"",SUM(B30:J30))</f>
        <v/>
      </c>
    </row>
    <row r="31" spans="1:11" ht="15" customHeight="1" x14ac:dyDescent="0.15">
      <c r="A31" s="706" t="s">
        <v>593</v>
      </c>
      <c r="B31" s="294"/>
      <c r="C31" s="294"/>
      <c r="D31" s="294"/>
      <c r="E31" s="295"/>
      <c r="F31" s="294"/>
      <c r="G31" s="294"/>
      <c r="H31" s="294"/>
      <c r="I31" s="294"/>
      <c r="J31" s="294"/>
      <c r="K31" s="122" t="str">
        <f t="shared" ref="K31:K32" si="0">IF(SUM(B31:J31)=0,"",SUM(B31:J31))</f>
        <v/>
      </c>
    </row>
    <row r="32" spans="1:11" ht="15" customHeight="1" x14ac:dyDescent="0.15">
      <c r="A32" s="706"/>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696"/>
      <c r="B37" s="697"/>
      <c r="C37" s="697"/>
      <c r="D37" s="697"/>
      <c r="E37" s="697"/>
      <c r="F37" s="697"/>
      <c r="G37" s="697"/>
      <c r="H37" s="697"/>
      <c r="I37" s="697"/>
      <c r="J37" s="697"/>
      <c r="K37" s="698"/>
    </row>
    <row r="38" spans="1:11" ht="18.75" customHeight="1" x14ac:dyDescent="0.15">
      <c r="A38" s="699"/>
      <c r="B38" s="700"/>
      <c r="C38" s="700"/>
      <c r="D38" s="700"/>
      <c r="E38" s="700"/>
      <c r="F38" s="700"/>
      <c r="G38" s="700"/>
      <c r="H38" s="700"/>
      <c r="I38" s="700"/>
      <c r="J38" s="700"/>
      <c r="K38" s="701"/>
    </row>
    <row r="39" spans="1:11" ht="18.75" customHeight="1" x14ac:dyDescent="0.15">
      <c r="A39" s="699"/>
      <c r="B39" s="700"/>
      <c r="C39" s="700"/>
      <c r="D39" s="700"/>
      <c r="E39" s="700"/>
      <c r="F39" s="700"/>
      <c r="G39" s="700"/>
      <c r="H39" s="700"/>
      <c r="I39" s="700"/>
      <c r="J39" s="700"/>
      <c r="K39" s="701"/>
    </row>
    <row r="40" spans="1:11" ht="18.75" customHeight="1" x14ac:dyDescent="0.15">
      <c r="A40" s="702"/>
      <c r="B40" s="703"/>
      <c r="C40" s="703"/>
      <c r="D40" s="703"/>
      <c r="E40" s="703"/>
      <c r="F40" s="703"/>
      <c r="G40" s="703"/>
      <c r="H40" s="703"/>
      <c r="I40" s="703"/>
      <c r="J40" s="703"/>
      <c r="K40" s="704"/>
    </row>
    <row r="43" spans="1:11" x14ac:dyDescent="0.15">
      <c r="A43" s="111" t="s">
        <v>414</v>
      </c>
    </row>
    <row r="44" spans="1:11" ht="3.75" customHeight="1" x14ac:dyDescent="0.15"/>
    <row r="45" spans="1:11" ht="18.75" customHeight="1" x14ac:dyDescent="0.15">
      <c r="A45" s="137" t="s">
        <v>415</v>
      </c>
    </row>
    <row r="46" spans="1:11" ht="18.75" customHeight="1" x14ac:dyDescent="0.15">
      <c r="A46" s="756" t="s">
        <v>416</v>
      </c>
      <c r="B46" s="757"/>
      <c r="C46" s="758"/>
      <c r="D46" s="244"/>
      <c r="E46" s="135" t="s">
        <v>426</v>
      </c>
      <c r="F46" s="722"/>
      <c r="G46" s="723"/>
      <c r="H46" s="723"/>
      <c r="I46" s="761"/>
    </row>
    <row r="47" spans="1:11" ht="18.75" customHeight="1" x14ac:dyDescent="0.15">
      <c r="A47" s="756" t="s">
        <v>417</v>
      </c>
      <c r="B47" s="757"/>
      <c r="C47" s="758"/>
      <c r="D47" s="649" t="s">
        <v>427</v>
      </c>
      <c r="E47" s="650"/>
      <c r="F47" s="650"/>
      <c r="G47" s="651"/>
      <c r="H47" s="722"/>
      <c r="I47" s="761"/>
    </row>
    <row r="48" spans="1:11" ht="18.75" customHeight="1" x14ac:dyDescent="0.15">
      <c r="A48" s="777" t="s">
        <v>418</v>
      </c>
      <c r="B48" s="778"/>
      <c r="C48" s="778"/>
      <c r="D48" s="778"/>
      <c r="E48" s="778"/>
      <c r="F48" s="778"/>
      <c r="G48" s="778"/>
      <c r="H48" s="778"/>
      <c r="I48" s="779"/>
    </row>
    <row r="49" spans="1:9" ht="18.75" customHeight="1" x14ac:dyDescent="0.15">
      <c r="A49" s="132"/>
      <c r="B49" s="756" t="s">
        <v>422</v>
      </c>
      <c r="C49" s="758"/>
      <c r="D49" s="131" t="s">
        <v>420</v>
      </c>
      <c r="E49" s="245"/>
      <c r="F49" s="177" t="s">
        <v>421</v>
      </c>
      <c r="G49" s="245"/>
      <c r="H49" s="177" t="s">
        <v>424</v>
      </c>
      <c r="I49" s="115"/>
    </row>
    <row r="50" spans="1:9" ht="18.75" customHeight="1" x14ac:dyDescent="0.15">
      <c r="A50" s="132"/>
      <c r="B50" s="756" t="s">
        <v>668</v>
      </c>
      <c r="C50" s="758"/>
      <c r="D50" s="131" t="s">
        <v>425</v>
      </c>
      <c r="E50" s="245"/>
      <c r="F50" s="177" t="s">
        <v>421</v>
      </c>
      <c r="G50" s="245"/>
      <c r="H50" s="177" t="s">
        <v>424</v>
      </c>
      <c r="I50" s="115"/>
    </row>
    <row r="51" spans="1:9" ht="18.75" customHeight="1" x14ac:dyDescent="0.15">
      <c r="A51" s="132"/>
      <c r="B51" s="756" t="s">
        <v>423</v>
      </c>
      <c r="C51" s="758"/>
      <c r="D51" s="131" t="s">
        <v>425</v>
      </c>
      <c r="E51" s="245"/>
      <c r="F51" s="177" t="s">
        <v>421</v>
      </c>
      <c r="G51" s="245"/>
      <c r="H51" s="177" t="s">
        <v>424</v>
      </c>
      <c r="I51" s="115"/>
    </row>
    <row r="52" spans="1:9" ht="18.75" customHeight="1" x14ac:dyDescent="0.15">
      <c r="A52" s="136"/>
      <c r="B52" s="756" t="s">
        <v>419</v>
      </c>
      <c r="C52" s="758"/>
      <c r="D52" s="649"/>
      <c r="E52" s="650"/>
      <c r="F52" s="650"/>
      <c r="G52" s="651"/>
      <c r="H52" s="137"/>
      <c r="I52" s="142"/>
    </row>
    <row r="53" spans="1:9" ht="11.25" customHeight="1" x14ac:dyDescent="0.15">
      <c r="A53" s="181"/>
    </row>
    <row r="54" spans="1:9" ht="11.25" customHeight="1" x14ac:dyDescent="0.15"/>
    <row r="55" spans="1:9" ht="11.25" customHeight="1" x14ac:dyDescent="0.15"/>
  </sheetData>
  <mergeCells count="43">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B16:F16"/>
    <mergeCell ref="G16:K16"/>
    <mergeCell ref="A2:K2"/>
    <mergeCell ref="B5:F5"/>
    <mergeCell ref="A8:C8"/>
    <mergeCell ref="D8:F8"/>
    <mergeCell ref="G8:K8"/>
    <mergeCell ref="A9:C9"/>
    <mergeCell ref="D9:F9"/>
    <mergeCell ref="G9:K9"/>
    <mergeCell ref="A14:A15"/>
    <mergeCell ref="B14:F14"/>
    <mergeCell ref="G14:K14"/>
  </mergeCells>
  <phoneticPr fontId="8"/>
  <dataValidations count="4">
    <dataValidation type="list" allowBlank="1" showInputMessage="1" showErrorMessage="1" sqref="B16:K16">
      <formula1>"新築,移転新築,増築,改築"</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B19:K19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429</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706"/>
      <c r="C16" s="706"/>
      <c r="D16" s="706"/>
      <c r="E16" s="706"/>
      <c r="F16" s="706"/>
      <c r="G16" s="713"/>
      <c r="H16" s="774"/>
      <c r="I16" s="774"/>
      <c r="J16" s="774"/>
      <c r="K16" s="714"/>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ht="12" customHeight="1" x14ac:dyDescent="0.15">
      <c r="A18" s="706" t="s">
        <v>520</v>
      </c>
      <c r="B18" s="781"/>
      <c r="C18" s="782"/>
      <c r="D18" s="782"/>
      <c r="E18" s="782"/>
      <c r="F18" s="783"/>
      <c r="G18" s="722" t="s">
        <v>460</v>
      </c>
      <c r="H18" s="723"/>
      <c r="I18" s="723"/>
      <c r="J18" s="723"/>
      <c r="K18" s="761"/>
    </row>
    <row r="19" spans="1:11" ht="19.5" customHeight="1" x14ac:dyDescent="0.15">
      <c r="A19" s="706"/>
      <c r="B19" s="784"/>
      <c r="C19" s="785"/>
      <c r="D19" s="785"/>
      <c r="E19" s="785"/>
      <c r="F19" s="786"/>
      <c r="G19" s="690" t="s">
        <v>521</v>
      </c>
      <c r="H19" s="759"/>
      <c r="I19" s="787"/>
      <c r="J19" s="788"/>
      <c r="K19" s="789"/>
    </row>
    <row r="20" spans="1:11" x14ac:dyDescent="0.15">
      <c r="A20" s="683" t="s">
        <v>264</v>
      </c>
      <c r="B20" s="706" t="s">
        <v>23</v>
      </c>
      <c r="C20" s="706"/>
      <c r="D20" s="706"/>
      <c r="E20" s="706"/>
      <c r="F20" s="706"/>
      <c r="G20" s="716"/>
      <c r="H20" s="716"/>
      <c r="I20" s="716"/>
      <c r="J20" s="716"/>
      <c r="K20" s="716"/>
    </row>
    <row r="21" spans="1:11" ht="18.75" customHeight="1" x14ac:dyDescent="0.15">
      <c r="A21" s="707"/>
      <c r="B21" s="689"/>
      <c r="C21" s="689"/>
      <c r="D21" s="689"/>
      <c r="E21" s="689"/>
      <c r="F21" s="689"/>
      <c r="G21" s="707"/>
      <c r="H21" s="707"/>
      <c r="I21" s="707"/>
      <c r="J21" s="707"/>
      <c r="K21" s="707"/>
    </row>
    <row r="22" spans="1:11" ht="12" customHeight="1" x14ac:dyDescent="0.15">
      <c r="A22" s="705" t="s">
        <v>265</v>
      </c>
      <c r="B22" s="113" t="s">
        <v>266</v>
      </c>
      <c r="C22" s="712" t="s">
        <v>267</v>
      </c>
      <c r="D22" s="712"/>
      <c r="E22" s="712"/>
      <c r="F22" s="712"/>
      <c r="G22" s="712"/>
      <c r="H22" s="712"/>
      <c r="I22" s="712"/>
      <c r="J22" s="712"/>
      <c r="K22" s="712"/>
    </row>
    <row r="23" spans="1:11" x14ac:dyDescent="0.15">
      <c r="A23" s="705"/>
      <c r="B23" s="689"/>
      <c r="C23" s="113" t="s">
        <v>268</v>
      </c>
      <c r="D23" s="113" t="s">
        <v>269</v>
      </c>
      <c r="E23" s="113" t="s">
        <v>270</v>
      </c>
      <c r="F23" s="713" t="s">
        <v>263</v>
      </c>
      <c r="G23" s="714"/>
      <c r="H23" s="706" t="s">
        <v>271</v>
      </c>
      <c r="I23" s="706"/>
      <c r="J23" s="706"/>
      <c r="K23" s="706"/>
    </row>
    <row r="24" spans="1:11" ht="18.75" customHeight="1" x14ac:dyDescent="0.15">
      <c r="A24" s="705"/>
      <c r="B24" s="689"/>
      <c r="C24" s="226"/>
      <c r="D24" s="227"/>
      <c r="E24" s="228"/>
      <c r="F24" s="652"/>
      <c r="G24" s="652"/>
      <c r="H24" s="117" t="s">
        <v>272</v>
      </c>
      <c r="I24" s="229"/>
      <c r="J24" s="117" t="s">
        <v>273</v>
      </c>
      <c r="K24" s="230"/>
    </row>
    <row r="25" spans="1:11" ht="18.75" customHeight="1" x14ac:dyDescent="0.15">
      <c r="A25" s="705"/>
      <c r="B25" s="689"/>
      <c r="C25" s="226"/>
      <c r="D25" s="227"/>
      <c r="E25" s="228"/>
      <c r="F25" s="652"/>
      <c r="G25" s="652"/>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694" t="s">
        <v>46</v>
      </c>
      <c r="B30" s="720" t="s">
        <v>472</v>
      </c>
      <c r="C30" s="721"/>
      <c r="D30" s="674"/>
      <c r="E30" s="709" t="s">
        <v>473</v>
      </c>
      <c r="F30" s="710"/>
      <c r="G30" s="711"/>
      <c r="H30" s="694" t="s">
        <v>254</v>
      </c>
      <c r="I30" s="737" t="s">
        <v>367</v>
      </c>
      <c r="J30" s="737"/>
      <c r="K30" s="737"/>
    </row>
    <row r="31" spans="1:11" ht="18.75" customHeight="1" x14ac:dyDescent="0.15">
      <c r="A31" s="780"/>
      <c r="B31" s="790" t="s">
        <v>466</v>
      </c>
      <c r="C31" s="180"/>
      <c r="D31" s="180"/>
      <c r="E31" s="708" t="s">
        <v>468</v>
      </c>
      <c r="F31" s="694" t="s">
        <v>548</v>
      </c>
      <c r="G31" s="671" t="s">
        <v>251</v>
      </c>
      <c r="H31" s="780"/>
      <c r="I31" s="737"/>
      <c r="J31" s="737"/>
      <c r="K31" s="737"/>
    </row>
    <row r="32" spans="1:11" ht="18.75" customHeight="1" x14ac:dyDescent="0.15">
      <c r="A32" s="695"/>
      <c r="B32" s="791"/>
      <c r="C32" s="112" t="s">
        <v>467</v>
      </c>
      <c r="D32" s="112" t="s">
        <v>547</v>
      </c>
      <c r="E32" s="792"/>
      <c r="F32" s="695"/>
      <c r="G32" s="730"/>
      <c r="H32" s="695"/>
      <c r="I32" s="737"/>
      <c r="J32" s="737"/>
      <c r="K32" s="737"/>
    </row>
    <row r="33" spans="1:11" ht="30" customHeight="1" x14ac:dyDescent="0.15">
      <c r="A33" s="259" t="s">
        <v>595</v>
      </c>
      <c r="B33" s="227"/>
      <c r="C33" s="227"/>
      <c r="D33" s="227"/>
      <c r="E33" s="227"/>
      <c r="F33" s="227"/>
      <c r="G33" s="227"/>
      <c r="H33" s="121" t="str">
        <f>IF(SUM(B33+E33+F33+G33)=0,"",SUM(B33+E33+F33+G33))</f>
        <v/>
      </c>
      <c r="I33" s="763"/>
      <c r="J33" s="764"/>
      <c r="K33" s="765"/>
    </row>
    <row r="34" spans="1:11" ht="15" customHeight="1" x14ac:dyDescent="0.15">
      <c r="A34" s="793" t="s">
        <v>596</v>
      </c>
      <c r="B34" s="294"/>
      <c r="C34" s="294"/>
      <c r="D34" s="294"/>
      <c r="E34" s="294"/>
      <c r="F34" s="294"/>
      <c r="G34" s="294"/>
      <c r="H34" s="122" t="str">
        <f t="shared" ref="H34:H35" si="0">IF(SUM(B34+E34+F34+G34)=0,"",SUM(B34+E34+F34+G34))</f>
        <v/>
      </c>
      <c r="I34" s="766"/>
      <c r="J34" s="767"/>
      <c r="K34" s="768"/>
    </row>
    <row r="35" spans="1:11" ht="15" customHeight="1" x14ac:dyDescent="0.15">
      <c r="A35" s="689"/>
      <c r="B35" s="232"/>
      <c r="C35" s="232"/>
      <c r="D35" s="232"/>
      <c r="E35" s="232"/>
      <c r="F35" s="232"/>
      <c r="G35" s="232"/>
      <c r="H35" s="123" t="str">
        <f t="shared" si="0"/>
        <v/>
      </c>
      <c r="I35" s="769"/>
      <c r="J35" s="770"/>
      <c r="K35" s="771"/>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749" t="s">
        <v>549</v>
      </c>
      <c r="B40" s="751"/>
      <c r="C40" s="741" t="s">
        <v>586</v>
      </c>
      <c r="D40" s="742"/>
      <c r="E40" s="742"/>
      <c r="F40" s="743"/>
      <c r="G40" s="741" t="s">
        <v>587</v>
      </c>
      <c r="H40" s="742"/>
      <c r="I40" s="742"/>
      <c r="J40" s="743"/>
      <c r="K40" s="126"/>
    </row>
    <row r="41" spans="1:11" ht="12" customHeight="1" x14ac:dyDescent="0.15">
      <c r="A41" s="752"/>
      <c r="B41" s="754"/>
      <c r="C41" s="794" t="s">
        <v>554</v>
      </c>
      <c r="D41" s="735" t="s">
        <v>555</v>
      </c>
      <c r="E41" s="195"/>
      <c r="F41" s="196"/>
      <c r="G41" s="794" t="s">
        <v>554</v>
      </c>
      <c r="H41" s="735" t="s">
        <v>555</v>
      </c>
      <c r="I41" s="195"/>
      <c r="J41" s="196"/>
      <c r="K41" s="126"/>
    </row>
    <row r="42" spans="1:11" ht="12" customHeight="1" x14ac:dyDescent="0.15">
      <c r="A42" s="752"/>
      <c r="B42" s="754"/>
      <c r="C42" s="795"/>
      <c r="D42" s="797"/>
      <c r="E42" s="741" t="s">
        <v>556</v>
      </c>
      <c r="F42" s="743"/>
      <c r="G42" s="795"/>
      <c r="H42" s="797"/>
      <c r="I42" s="741" t="s">
        <v>556</v>
      </c>
      <c r="J42" s="743"/>
      <c r="K42" s="126"/>
    </row>
    <row r="43" spans="1:11" ht="12" customHeight="1" x14ac:dyDescent="0.15">
      <c r="A43" s="655"/>
      <c r="B43" s="656"/>
      <c r="C43" s="796"/>
      <c r="D43" s="736"/>
      <c r="E43" s="197" t="s">
        <v>554</v>
      </c>
      <c r="F43" s="197" t="s">
        <v>557</v>
      </c>
      <c r="G43" s="796"/>
      <c r="H43" s="736"/>
      <c r="I43" s="197" t="s">
        <v>554</v>
      </c>
      <c r="J43" s="197" t="s">
        <v>557</v>
      </c>
      <c r="K43" s="126"/>
    </row>
    <row r="44" spans="1:11" ht="15" customHeight="1" x14ac:dyDescent="0.15">
      <c r="A44" s="706" t="s">
        <v>550</v>
      </c>
      <c r="B44" s="197" t="s">
        <v>552</v>
      </c>
      <c r="C44" s="351"/>
      <c r="D44" s="351"/>
      <c r="E44" s="351"/>
      <c r="F44" s="351"/>
      <c r="G44" s="351"/>
      <c r="H44" s="351"/>
      <c r="I44" s="351"/>
      <c r="J44" s="351"/>
      <c r="K44" s="126"/>
    </row>
    <row r="45" spans="1:11" ht="15" customHeight="1" x14ac:dyDescent="0.15">
      <c r="A45" s="706"/>
      <c r="B45" s="197" t="s">
        <v>553</v>
      </c>
      <c r="C45" s="351"/>
      <c r="D45" s="351"/>
      <c r="E45" s="351"/>
      <c r="F45" s="351"/>
      <c r="G45" s="351"/>
      <c r="H45" s="351"/>
      <c r="I45" s="351"/>
      <c r="J45" s="351"/>
      <c r="K45" s="126"/>
    </row>
    <row r="46" spans="1:11" ht="15" customHeight="1" x14ac:dyDescent="0.15">
      <c r="A46" s="752" t="s">
        <v>551</v>
      </c>
      <c r="B46" s="197" t="s">
        <v>552</v>
      </c>
      <c r="C46" s="351"/>
      <c r="D46" s="351"/>
      <c r="E46" s="351"/>
      <c r="F46" s="351"/>
      <c r="G46" s="351"/>
      <c r="H46" s="351"/>
      <c r="I46" s="351"/>
      <c r="J46" s="351"/>
      <c r="K46" s="126"/>
    </row>
    <row r="47" spans="1:11" ht="15" customHeight="1" x14ac:dyDescent="0.15">
      <c r="A47" s="655"/>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749" t="s">
        <v>369</v>
      </c>
      <c r="B52" s="750"/>
      <c r="C52" s="750"/>
      <c r="D52" s="751"/>
      <c r="E52" s="741" t="s">
        <v>373</v>
      </c>
      <c r="F52" s="742"/>
      <c r="G52" s="742"/>
      <c r="H52" s="743"/>
      <c r="I52" s="732" t="s">
        <v>254</v>
      </c>
      <c r="J52" s="160"/>
    </row>
    <row r="53" spans="1:13" ht="15" customHeight="1" x14ac:dyDescent="0.15">
      <c r="A53" s="752"/>
      <c r="B53" s="753"/>
      <c r="C53" s="753"/>
      <c r="D53" s="754"/>
      <c r="E53" s="735" t="s">
        <v>370</v>
      </c>
      <c r="F53" s="159"/>
      <c r="G53" s="735" t="s">
        <v>371</v>
      </c>
      <c r="H53" s="163"/>
      <c r="I53" s="733"/>
      <c r="J53" s="160"/>
    </row>
    <row r="54" spans="1:13" ht="27" customHeight="1" x14ac:dyDescent="0.15">
      <c r="A54" s="655"/>
      <c r="B54" s="755"/>
      <c r="C54" s="755"/>
      <c r="D54" s="656"/>
      <c r="E54" s="736"/>
      <c r="F54" s="165" t="s">
        <v>374</v>
      </c>
      <c r="G54" s="736"/>
      <c r="H54" s="173" t="s">
        <v>374</v>
      </c>
      <c r="I54" s="734"/>
      <c r="J54" s="160"/>
    </row>
    <row r="55" spans="1:13" ht="15" customHeight="1" x14ac:dyDescent="0.15">
      <c r="A55" s="744"/>
      <c r="B55" s="744"/>
      <c r="C55" s="744"/>
      <c r="D55" s="744"/>
      <c r="E55" s="239"/>
      <c r="F55" s="166" t="str">
        <f>L55</f>
        <v/>
      </c>
      <c r="G55" s="353"/>
      <c r="H55" s="169" t="str">
        <f>M55</f>
        <v/>
      </c>
      <c r="I55" s="172" t="str">
        <f>IF(E55+G55=0,"",F55+H55)</f>
        <v/>
      </c>
      <c r="L55" s="111" t="str">
        <f>IF(E55="","",ROUND(E55/12,2))</f>
        <v/>
      </c>
      <c r="M55" s="111" t="str">
        <f>IF(G55="","",ROUND(G55/12,2))</f>
        <v/>
      </c>
    </row>
    <row r="56" spans="1:13" ht="15" customHeight="1" x14ac:dyDescent="0.15">
      <c r="A56" s="744"/>
      <c r="B56" s="744"/>
      <c r="C56" s="744"/>
      <c r="D56" s="744"/>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744"/>
      <c r="B57" s="744"/>
      <c r="C57" s="744"/>
      <c r="D57" s="744"/>
      <c r="E57" s="239"/>
      <c r="F57" s="166" t="str">
        <f t="shared" si="1"/>
        <v/>
      </c>
      <c r="G57" s="353"/>
      <c r="H57" s="169" t="str">
        <f t="shared" si="2"/>
        <v/>
      </c>
      <c r="I57" s="172" t="str">
        <f t="shared" si="3"/>
        <v/>
      </c>
      <c r="L57" s="111" t="str">
        <f t="shared" si="4"/>
        <v/>
      </c>
      <c r="M57" s="111" t="str">
        <f t="shared" si="5"/>
        <v/>
      </c>
    </row>
    <row r="58" spans="1:13" ht="15" customHeight="1" x14ac:dyDescent="0.15">
      <c r="A58" s="744"/>
      <c r="B58" s="744"/>
      <c r="C58" s="744"/>
      <c r="D58" s="744"/>
      <c r="E58" s="239"/>
      <c r="F58" s="166" t="str">
        <f t="shared" si="1"/>
        <v/>
      </c>
      <c r="G58" s="353"/>
      <c r="H58" s="169" t="str">
        <f t="shared" si="2"/>
        <v/>
      </c>
      <c r="I58" s="172" t="str">
        <f t="shared" si="3"/>
        <v/>
      </c>
      <c r="L58" s="111" t="str">
        <f t="shared" si="4"/>
        <v/>
      </c>
      <c r="M58" s="111" t="str">
        <f t="shared" si="5"/>
        <v/>
      </c>
    </row>
    <row r="59" spans="1:13" ht="15" customHeight="1" thickBot="1" x14ac:dyDescent="0.2">
      <c r="A59" s="745"/>
      <c r="B59" s="745"/>
      <c r="C59" s="745"/>
      <c r="D59" s="745"/>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746" t="s">
        <v>254</v>
      </c>
      <c r="B60" s="747"/>
      <c r="C60" s="747"/>
      <c r="D60" s="748"/>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740" t="s">
        <v>375</v>
      </c>
      <c r="G61" s="740"/>
      <c r="H61" s="740"/>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696"/>
      <c r="B66" s="697"/>
      <c r="C66" s="697"/>
      <c r="D66" s="697"/>
      <c r="E66" s="697"/>
      <c r="F66" s="697"/>
      <c r="G66" s="697"/>
      <c r="H66" s="697"/>
      <c r="I66" s="697"/>
      <c r="J66" s="697"/>
      <c r="K66" s="698"/>
    </row>
    <row r="67" spans="1:11" ht="18.75" customHeight="1" x14ac:dyDescent="0.15">
      <c r="A67" s="699"/>
      <c r="B67" s="700"/>
      <c r="C67" s="700"/>
      <c r="D67" s="700"/>
      <c r="E67" s="700"/>
      <c r="F67" s="700"/>
      <c r="G67" s="700"/>
      <c r="H67" s="700"/>
      <c r="I67" s="700"/>
      <c r="J67" s="700"/>
      <c r="K67" s="701"/>
    </row>
    <row r="68" spans="1:11" ht="18.75" customHeight="1" x14ac:dyDescent="0.15">
      <c r="A68" s="702"/>
      <c r="B68" s="703"/>
      <c r="C68" s="703"/>
      <c r="D68" s="703"/>
      <c r="E68" s="703"/>
      <c r="F68" s="703"/>
      <c r="G68" s="703"/>
      <c r="H68" s="703"/>
      <c r="I68" s="703"/>
      <c r="J68" s="703"/>
      <c r="K68" s="704"/>
    </row>
    <row r="70" spans="1:11" ht="18.75" customHeight="1" x14ac:dyDescent="0.15"/>
  </sheetData>
  <mergeCells count="65">
    <mergeCell ref="G40:J40"/>
    <mergeCell ref="G41:G43"/>
    <mergeCell ref="H41:H43"/>
    <mergeCell ref="I42:J42"/>
    <mergeCell ref="A52:D54"/>
    <mergeCell ref="A40:B43"/>
    <mergeCell ref="E42:F42"/>
    <mergeCell ref="A44:A45"/>
    <mergeCell ref="A46:A47"/>
    <mergeCell ref="C40:F40"/>
    <mergeCell ref="C41:C43"/>
    <mergeCell ref="D41:D43"/>
    <mergeCell ref="F61:H61"/>
    <mergeCell ref="A66:K68"/>
    <mergeCell ref="A57:D57"/>
    <mergeCell ref="A58:D58"/>
    <mergeCell ref="A59:D59"/>
    <mergeCell ref="A60:D60"/>
    <mergeCell ref="A55:D55"/>
    <mergeCell ref="A56:D56"/>
    <mergeCell ref="E52:H52"/>
    <mergeCell ref="I52:I54"/>
    <mergeCell ref="E53:E54"/>
    <mergeCell ref="G53:G5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B16:F16"/>
    <mergeCell ref="G16:K16"/>
    <mergeCell ref="A2:K2"/>
    <mergeCell ref="B5:F5"/>
    <mergeCell ref="A8:C8"/>
    <mergeCell ref="D8:F8"/>
    <mergeCell ref="G8:K8"/>
    <mergeCell ref="A9:C9"/>
    <mergeCell ref="D9:F9"/>
    <mergeCell ref="G9:K9"/>
    <mergeCell ref="A14:A15"/>
    <mergeCell ref="B14:F14"/>
    <mergeCell ref="G14:K14"/>
    <mergeCell ref="E30:G30"/>
    <mergeCell ref="H30:H32"/>
    <mergeCell ref="A18:A19"/>
    <mergeCell ref="B18:F19"/>
    <mergeCell ref="G18:K18"/>
    <mergeCell ref="G19:H19"/>
    <mergeCell ref="I19:K19"/>
    <mergeCell ref="A20:A21"/>
    <mergeCell ref="B20:F20"/>
    <mergeCell ref="G20:K20"/>
    <mergeCell ref="B21:F21"/>
    <mergeCell ref="G21:K21"/>
  </mergeCells>
  <phoneticPr fontId="8"/>
  <dataValidations count="5">
    <dataValidation type="list" allowBlank="1" showInputMessage="1" showErrorMessage="1" sqref="B16:K16">
      <formula1>"新築,移転新築,増築,改築,改修"</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'管理用（このシートは削除しないでください）'!$F$3:$F$10</xm:f>
          </x14:formula1>
          <xm:sqref>G21:K21</xm:sqref>
        </x14:dataValidation>
        <x14:dataValidation type="list" allowBlank="1" showInputMessage="1" showErrorMessage="1">
          <x14:formula1>
            <xm:f>'管理用（このシートは削除しないでください）'!$F$3:$F$9</xm:f>
          </x14:formula1>
          <xm:sqref>B21:F21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431</v>
      </c>
      <c r="C5" s="712"/>
      <c r="D5" s="712"/>
      <c r="E5" s="712"/>
      <c r="F5" s="712"/>
    </row>
    <row r="6" spans="1:11" ht="12" customHeight="1" x14ac:dyDescent="0.15">
      <c r="A6" s="119"/>
      <c r="B6" s="120"/>
      <c r="C6" s="120"/>
      <c r="D6" s="120"/>
      <c r="E6" s="120"/>
      <c r="F6" s="120"/>
    </row>
    <row r="8" spans="1:11" x14ac:dyDescent="0.15">
      <c r="A8" s="712" t="s">
        <v>433</v>
      </c>
      <c r="B8" s="712"/>
      <c r="C8" s="712"/>
      <c r="D8" s="712" t="s">
        <v>434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x14ac:dyDescent="0.15">
      <c r="A10" s="712" t="s">
        <v>435</v>
      </c>
      <c r="B10" s="712"/>
      <c r="C10" s="712"/>
      <c r="D10" s="712" t="s">
        <v>436</v>
      </c>
      <c r="E10" s="712"/>
      <c r="F10" s="712"/>
      <c r="G10" s="712" t="s">
        <v>244</v>
      </c>
      <c r="H10" s="712"/>
      <c r="I10" s="712"/>
      <c r="J10" s="712"/>
      <c r="K10" s="712"/>
    </row>
    <row r="11" spans="1:11" ht="18.75" customHeight="1" x14ac:dyDescent="0.15">
      <c r="A11" s="717"/>
      <c r="B11" s="717"/>
      <c r="C11" s="717"/>
      <c r="D11" s="717"/>
      <c r="E11" s="717"/>
      <c r="F11" s="717"/>
      <c r="G11" s="717"/>
      <c r="H11" s="717"/>
      <c r="I11" s="717"/>
      <c r="J11" s="717"/>
      <c r="K11" s="71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716" t="s">
        <v>245</v>
      </c>
      <c r="B16" s="706" t="s">
        <v>258</v>
      </c>
      <c r="C16" s="706"/>
      <c r="D16" s="706"/>
      <c r="E16" s="706"/>
      <c r="F16" s="706"/>
      <c r="G16" s="706" t="s">
        <v>259</v>
      </c>
      <c r="H16" s="706"/>
      <c r="I16" s="706"/>
      <c r="J16" s="706"/>
      <c r="K16" s="706"/>
    </row>
    <row r="17" spans="1:11" ht="18.75" customHeight="1" x14ac:dyDescent="0.15">
      <c r="A17" s="707"/>
      <c r="B17" s="208" t="s">
        <v>575</v>
      </c>
      <c r="C17" s="223" t="s">
        <v>576</v>
      </c>
      <c r="D17" s="209" t="s">
        <v>577</v>
      </c>
      <c r="E17" s="209" t="s">
        <v>578</v>
      </c>
      <c r="F17" s="224" t="s">
        <v>576</v>
      </c>
      <c r="G17" s="208" t="s">
        <v>575</v>
      </c>
      <c r="H17" s="223" t="s">
        <v>576</v>
      </c>
      <c r="I17" s="209" t="s">
        <v>577</v>
      </c>
      <c r="J17" s="209" t="s">
        <v>578</v>
      </c>
      <c r="K17" s="224" t="s">
        <v>576</v>
      </c>
    </row>
    <row r="18" spans="1:11" ht="18.75" customHeight="1" x14ac:dyDescent="0.15">
      <c r="A18" s="113" t="s">
        <v>274</v>
      </c>
      <c r="B18" s="689"/>
      <c r="C18" s="689"/>
      <c r="D18" s="689"/>
      <c r="E18" s="689"/>
      <c r="F18" s="689"/>
      <c r="G18" s="713"/>
      <c r="H18" s="774"/>
      <c r="I18" s="774"/>
      <c r="J18" s="774"/>
      <c r="K18" s="714"/>
    </row>
    <row r="19" spans="1:11" ht="12" customHeight="1" x14ac:dyDescent="0.15">
      <c r="A19" s="706" t="s">
        <v>520</v>
      </c>
      <c r="B19" s="781"/>
      <c r="C19" s="782"/>
      <c r="D19" s="782"/>
      <c r="E19" s="782"/>
      <c r="F19" s="783"/>
      <c r="G19" s="722" t="s">
        <v>460</v>
      </c>
      <c r="H19" s="723"/>
      <c r="I19" s="723"/>
      <c r="J19" s="723"/>
      <c r="K19" s="761"/>
    </row>
    <row r="20" spans="1:11" ht="19.5" customHeight="1" x14ac:dyDescent="0.15">
      <c r="A20" s="706"/>
      <c r="B20" s="667"/>
      <c r="C20" s="668"/>
      <c r="D20" s="668"/>
      <c r="E20" s="668"/>
      <c r="F20" s="669"/>
      <c r="G20" s="690" t="s">
        <v>461</v>
      </c>
      <c r="H20" s="759"/>
      <c r="I20" s="807"/>
      <c r="J20" s="808"/>
      <c r="K20" s="809"/>
    </row>
    <row r="21" spans="1:11" ht="22.5" customHeight="1" x14ac:dyDescent="0.15">
      <c r="A21" s="706"/>
      <c r="B21" s="784"/>
      <c r="C21" s="785"/>
      <c r="D21" s="785"/>
      <c r="E21" s="785"/>
      <c r="F21" s="786"/>
      <c r="G21" s="690" t="s">
        <v>462</v>
      </c>
      <c r="H21" s="759"/>
      <c r="I21" s="810"/>
      <c r="J21" s="810"/>
      <c r="K21" s="811"/>
    </row>
    <row r="22" spans="1:11" x14ac:dyDescent="0.15">
      <c r="A22" s="683" t="s">
        <v>264</v>
      </c>
      <c r="B22" s="706" t="s">
        <v>262</v>
      </c>
      <c r="C22" s="706"/>
      <c r="D22" s="706"/>
      <c r="E22" s="706"/>
      <c r="F22" s="706"/>
      <c r="G22" s="706" t="s">
        <v>263</v>
      </c>
      <c r="H22" s="706"/>
      <c r="I22" s="706"/>
      <c r="J22" s="706"/>
      <c r="K22" s="706"/>
    </row>
    <row r="23" spans="1:11" ht="18.75" customHeight="1" x14ac:dyDescent="0.15">
      <c r="A23" s="707"/>
      <c r="B23" s="689"/>
      <c r="C23" s="689"/>
      <c r="D23" s="689"/>
      <c r="E23" s="689"/>
      <c r="F23" s="689"/>
      <c r="G23" s="689"/>
      <c r="H23" s="689"/>
      <c r="I23" s="689"/>
      <c r="J23" s="689"/>
      <c r="K23" s="689"/>
    </row>
    <row r="24" spans="1:11" ht="12" customHeight="1" x14ac:dyDescent="0.15">
      <c r="A24" s="705" t="s">
        <v>265</v>
      </c>
      <c r="B24" s="113" t="s">
        <v>266</v>
      </c>
      <c r="C24" s="712" t="s">
        <v>267</v>
      </c>
      <c r="D24" s="712"/>
      <c r="E24" s="712"/>
      <c r="F24" s="712"/>
      <c r="G24" s="712"/>
      <c r="H24" s="712"/>
      <c r="I24" s="712"/>
      <c r="J24" s="712"/>
      <c r="K24" s="712"/>
    </row>
    <row r="25" spans="1:11" x14ac:dyDescent="0.15">
      <c r="A25" s="705"/>
      <c r="B25" s="689"/>
      <c r="C25" s="113" t="s">
        <v>268</v>
      </c>
      <c r="D25" s="113" t="s">
        <v>269</v>
      </c>
      <c r="E25" s="113" t="s">
        <v>270</v>
      </c>
      <c r="F25" s="713" t="s">
        <v>263</v>
      </c>
      <c r="G25" s="714"/>
      <c r="H25" s="706" t="s">
        <v>271</v>
      </c>
      <c r="I25" s="706"/>
      <c r="J25" s="706"/>
      <c r="K25" s="706"/>
    </row>
    <row r="26" spans="1:11" ht="18.75" customHeight="1" x14ac:dyDescent="0.15">
      <c r="A26" s="705"/>
      <c r="B26" s="689"/>
      <c r="C26" s="124"/>
      <c r="D26" s="121"/>
      <c r="E26" s="125"/>
      <c r="F26" s="666"/>
      <c r="G26" s="666"/>
      <c r="H26" s="117" t="s">
        <v>272</v>
      </c>
      <c r="I26" s="128"/>
      <c r="J26" s="117" t="s">
        <v>273</v>
      </c>
      <c r="K26" s="113"/>
    </row>
    <row r="27" spans="1:11" ht="18.75" customHeight="1" x14ac:dyDescent="0.15">
      <c r="A27" s="705"/>
      <c r="B27" s="689"/>
      <c r="C27" s="124"/>
      <c r="D27" s="121"/>
      <c r="E27" s="125"/>
      <c r="F27" s="666"/>
      <c r="G27" s="666"/>
      <c r="H27" s="117" t="s">
        <v>272</v>
      </c>
      <c r="I27" s="128"/>
      <c r="J27" s="117" t="s">
        <v>273</v>
      </c>
      <c r="K27" s="113"/>
    </row>
    <row r="30" spans="1:11" x14ac:dyDescent="0.15">
      <c r="A30" s="111" t="s">
        <v>288</v>
      </c>
    </row>
    <row r="31" spans="1:11" ht="3.75" customHeight="1" x14ac:dyDescent="0.15"/>
    <row r="32" spans="1:11" x14ac:dyDescent="0.15">
      <c r="A32" s="694" t="s">
        <v>46</v>
      </c>
      <c r="B32" s="720" t="s">
        <v>472</v>
      </c>
      <c r="C32" s="721"/>
      <c r="D32" s="674"/>
      <c r="E32" s="709" t="s">
        <v>473</v>
      </c>
      <c r="F32" s="710"/>
      <c r="G32" s="711"/>
      <c r="H32" s="694" t="s">
        <v>254</v>
      </c>
      <c r="I32" s="737" t="s">
        <v>367</v>
      </c>
      <c r="J32" s="737"/>
      <c r="K32" s="737"/>
    </row>
    <row r="33" spans="1:11" ht="18.75" customHeight="1" x14ac:dyDescent="0.15">
      <c r="A33" s="780"/>
      <c r="B33" s="790" t="s">
        <v>466</v>
      </c>
      <c r="C33" s="180"/>
      <c r="D33" s="180"/>
      <c r="E33" s="708" t="s">
        <v>468</v>
      </c>
      <c r="F33" s="694" t="s">
        <v>548</v>
      </c>
      <c r="G33" s="671" t="s">
        <v>251</v>
      </c>
      <c r="H33" s="780"/>
      <c r="I33" s="737"/>
      <c r="J33" s="737"/>
      <c r="K33" s="737"/>
    </row>
    <row r="34" spans="1:11" ht="18.75" customHeight="1" x14ac:dyDescent="0.15">
      <c r="A34" s="695"/>
      <c r="B34" s="791"/>
      <c r="C34" s="112" t="s">
        <v>467</v>
      </c>
      <c r="D34" s="112" t="s">
        <v>574</v>
      </c>
      <c r="E34" s="792"/>
      <c r="F34" s="695"/>
      <c r="G34" s="730"/>
      <c r="H34" s="695"/>
      <c r="I34" s="737"/>
      <c r="J34" s="737"/>
      <c r="K34" s="737"/>
    </row>
    <row r="35" spans="1:11" ht="30" customHeight="1" x14ac:dyDescent="0.15">
      <c r="A35" s="259" t="s">
        <v>595</v>
      </c>
      <c r="B35" s="227"/>
      <c r="C35" s="227"/>
      <c r="D35" s="227"/>
      <c r="E35" s="227"/>
      <c r="F35" s="227"/>
      <c r="G35" s="227"/>
      <c r="H35" s="121" t="str">
        <f>IF(SUM(B35+E35+F35+G35)=0,"",SUM(B35+E35+F35+G35))</f>
        <v/>
      </c>
      <c r="I35" s="763"/>
      <c r="J35" s="764"/>
      <c r="K35" s="765"/>
    </row>
    <row r="36" spans="1:11" ht="15" customHeight="1" x14ac:dyDescent="0.15">
      <c r="A36" s="793" t="s">
        <v>596</v>
      </c>
      <c r="B36" s="294"/>
      <c r="C36" s="294"/>
      <c r="D36" s="294"/>
      <c r="E36" s="294"/>
      <c r="F36" s="294"/>
      <c r="G36" s="294"/>
      <c r="H36" s="122" t="str">
        <f t="shared" ref="H36:H37" si="0">IF(SUM(B36+E36+F36+G36)=0,"",SUM(B36+E36+F36+G36))</f>
        <v/>
      </c>
      <c r="I36" s="766"/>
      <c r="J36" s="767"/>
      <c r="K36" s="768"/>
    </row>
    <row r="37" spans="1:11" ht="15" customHeight="1" x14ac:dyDescent="0.15">
      <c r="A37" s="689"/>
      <c r="B37" s="232"/>
      <c r="C37" s="232"/>
      <c r="D37" s="232"/>
      <c r="E37" s="232"/>
      <c r="F37" s="232"/>
      <c r="G37" s="232"/>
      <c r="H37" s="123" t="str">
        <f t="shared" si="0"/>
        <v/>
      </c>
      <c r="I37" s="769"/>
      <c r="J37" s="770"/>
      <c r="K37" s="771"/>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696"/>
      <c r="B42" s="697"/>
      <c r="C42" s="697"/>
      <c r="D42" s="697"/>
      <c r="E42" s="697"/>
      <c r="F42" s="697"/>
      <c r="G42" s="697"/>
      <c r="H42" s="697"/>
      <c r="I42" s="697"/>
      <c r="J42" s="697"/>
      <c r="K42" s="698"/>
    </row>
    <row r="43" spans="1:11" ht="18.75" customHeight="1" x14ac:dyDescent="0.15">
      <c r="A43" s="699"/>
      <c r="B43" s="700"/>
      <c r="C43" s="700"/>
      <c r="D43" s="700"/>
      <c r="E43" s="700"/>
      <c r="F43" s="700"/>
      <c r="G43" s="700"/>
      <c r="H43" s="700"/>
      <c r="I43" s="700"/>
      <c r="J43" s="700"/>
      <c r="K43" s="701"/>
    </row>
    <row r="44" spans="1:11" ht="18.75" customHeight="1" x14ac:dyDescent="0.15">
      <c r="A44" s="699"/>
      <c r="B44" s="700"/>
      <c r="C44" s="700"/>
      <c r="D44" s="700"/>
      <c r="E44" s="700"/>
      <c r="F44" s="700"/>
      <c r="G44" s="700"/>
      <c r="H44" s="700"/>
      <c r="I44" s="700"/>
      <c r="J44" s="700"/>
      <c r="K44" s="701"/>
    </row>
    <row r="45" spans="1:11" ht="18.75" customHeight="1" x14ac:dyDescent="0.15">
      <c r="A45" s="702"/>
      <c r="B45" s="703"/>
      <c r="C45" s="703"/>
      <c r="D45" s="703"/>
      <c r="E45" s="703"/>
      <c r="F45" s="703"/>
      <c r="G45" s="703"/>
      <c r="H45" s="703"/>
      <c r="I45" s="703"/>
      <c r="J45" s="703"/>
      <c r="K45" s="704"/>
    </row>
    <row r="48" spans="1:11" x14ac:dyDescent="0.15">
      <c r="A48" s="111" t="s">
        <v>414</v>
      </c>
    </row>
    <row r="49" spans="1:11" ht="3.75" customHeight="1" x14ac:dyDescent="0.15"/>
    <row r="50" spans="1:11" ht="18.75" customHeight="1" x14ac:dyDescent="0.15">
      <c r="A50" s="670" t="s">
        <v>465</v>
      </c>
      <c r="B50" s="671"/>
      <c r="C50" s="798"/>
      <c r="D50" s="799"/>
      <c r="E50" s="800"/>
    </row>
    <row r="51" spans="1:11" ht="18.75" customHeight="1" x14ac:dyDescent="0.15">
      <c r="A51" s="151" t="s">
        <v>469</v>
      </c>
      <c r="B51" s="181"/>
      <c r="C51" s="181"/>
      <c r="D51" s="181"/>
      <c r="E51" s="181"/>
      <c r="F51" s="181"/>
      <c r="G51" s="181"/>
      <c r="H51" s="181"/>
      <c r="I51" s="181"/>
      <c r="J51" s="181"/>
      <c r="K51" s="135"/>
    </row>
    <row r="52" spans="1:11" ht="18.75" customHeight="1" x14ac:dyDescent="0.15">
      <c r="A52" s="804" t="s">
        <v>463</v>
      </c>
      <c r="B52" s="805"/>
      <c r="C52" s="805"/>
      <c r="D52" s="805"/>
      <c r="E52" s="805"/>
      <c r="F52" s="805"/>
      <c r="G52" s="805"/>
      <c r="H52" s="805"/>
      <c r="I52" s="805"/>
      <c r="J52" s="805"/>
      <c r="K52" s="806"/>
    </row>
    <row r="53" spans="1:11" ht="18.75" customHeight="1" x14ac:dyDescent="0.15">
      <c r="A53" s="152"/>
      <c r="B53" s="696"/>
      <c r="C53" s="697"/>
      <c r="D53" s="697"/>
      <c r="E53" s="697"/>
      <c r="F53" s="697"/>
      <c r="G53" s="697"/>
      <c r="H53" s="697"/>
      <c r="I53" s="697"/>
      <c r="J53" s="697"/>
      <c r="K53" s="698"/>
    </row>
    <row r="54" spans="1:11" ht="18.75" customHeight="1" x14ac:dyDescent="0.15">
      <c r="A54" s="152"/>
      <c r="B54" s="699"/>
      <c r="C54" s="700"/>
      <c r="D54" s="700"/>
      <c r="E54" s="700"/>
      <c r="F54" s="700"/>
      <c r="G54" s="700"/>
      <c r="H54" s="700"/>
      <c r="I54" s="700"/>
      <c r="J54" s="700"/>
      <c r="K54" s="701"/>
    </row>
    <row r="55" spans="1:11" ht="18.75" customHeight="1" x14ac:dyDescent="0.15">
      <c r="A55" s="152"/>
      <c r="B55" s="702"/>
      <c r="C55" s="703"/>
      <c r="D55" s="703"/>
      <c r="E55" s="703"/>
      <c r="F55" s="703"/>
      <c r="G55" s="703"/>
      <c r="H55" s="703"/>
      <c r="I55" s="703"/>
      <c r="J55" s="703"/>
      <c r="K55" s="704"/>
    </row>
    <row r="56" spans="1:11" ht="8.25" customHeight="1" x14ac:dyDescent="0.15">
      <c r="A56" s="132"/>
      <c r="K56" s="176"/>
    </row>
    <row r="57" spans="1:11" ht="30" customHeight="1" x14ac:dyDescent="0.15">
      <c r="A57" s="801" t="s">
        <v>464</v>
      </c>
      <c r="B57" s="802"/>
      <c r="C57" s="802"/>
      <c r="D57" s="802"/>
      <c r="E57" s="802"/>
      <c r="F57" s="802"/>
      <c r="G57" s="802"/>
      <c r="H57" s="802"/>
      <c r="I57" s="802"/>
      <c r="J57" s="802"/>
      <c r="K57" s="803"/>
    </row>
    <row r="58" spans="1:11" ht="18.75" customHeight="1" x14ac:dyDescent="0.15">
      <c r="A58" s="152"/>
      <c r="B58" s="696"/>
      <c r="C58" s="697"/>
      <c r="D58" s="697"/>
      <c r="E58" s="697"/>
      <c r="F58" s="697"/>
      <c r="G58" s="697"/>
      <c r="H58" s="697"/>
      <c r="I58" s="697"/>
      <c r="J58" s="697"/>
      <c r="K58" s="698"/>
    </row>
    <row r="59" spans="1:11" ht="18.75" customHeight="1" x14ac:dyDescent="0.15">
      <c r="A59" s="152"/>
      <c r="B59" s="699"/>
      <c r="C59" s="700"/>
      <c r="D59" s="700"/>
      <c r="E59" s="700"/>
      <c r="F59" s="700"/>
      <c r="G59" s="700"/>
      <c r="H59" s="700"/>
      <c r="I59" s="700"/>
      <c r="J59" s="700"/>
      <c r="K59" s="701"/>
    </row>
    <row r="60" spans="1:11" ht="18.75" customHeight="1" x14ac:dyDescent="0.15">
      <c r="A60" s="153"/>
      <c r="B60" s="702"/>
      <c r="C60" s="703"/>
      <c r="D60" s="703"/>
      <c r="E60" s="703"/>
      <c r="F60" s="703"/>
      <c r="G60" s="703"/>
      <c r="H60" s="703"/>
      <c r="I60" s="703"/>
      <c r="J60" s="703"/>
      <c r="K60" s="704"/>
    </row>
  </sheetData>
  <mergeCells count="56">
    <mergeCell ref="A2:K2"/>
    <mergeCell ref="B5:F5"/>
    <mergeCell ref="A10:C10"/>
    <mergeCell ref="D10:F10"/>
    <mergeCell ref="G10:K10"/>
    <mergeCell ref="A9:C9"/>
    <mergeCell ref="D9:F9"/>
    <mergeCell ref="G9:K9"/>
    <mergeCell ref="A8:C8"/>
    <mergeCell ref="D8:F8"/>
    <mergeCell ref="G8:K8"/>
    <mergeCell ref="A22:A23"/>
    <mergeCell ref="B22:F22"/>
    <mergeCell ref="G22:K22"/>
    <mergeCell ref="B23:F23"/>
    <mergeCell ref="G23:K23"/>
    <mergeCell ref="F26:G26"/>
    <mergeCell ref="F27:G27"/>
    <mergeCell ref="A32:A34"/>
    <mergeCell ref="E32:G32"/>
    <mergeCell ref="B32:D32"/>
    <mergeCell ref="A24:A27"/>
    <mergeCell ref="C24:K24"/>
    <mergeCell ref="B25:B27"/>
    <mergeCell ref="F25:G25"/>
    <mergeCell ref="H25:K25"/>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s>
  <phoneticPr fontId="8"/>
  <dataValidations count="4">
    <dataValidation type="list" allowBlank="1" showInputMessage="1" showErrorMessage="1" sqref="K26:K27">
      <formula1>"転用,譲渡,交換,貸付,取壊し"</formula1>
    </dataValidation>
    <dataValidation type="list" allowBlank="1" showInputMessage="1" showErrorMessage="1" sqref="I26:I27">
      <formula1>"有（承認済）,有（申請済）,有（申請予定）,無"</formula1>
    </dataValidation>
    <dataValidation type="list" allowBlank="1" showInputMessage="1" showErrorMessage="1" sqref="B25:B27">
      <formula1>"有,無"</formula1>
    </dataValidation>
    <dataValidation type="list" allowBlank="1"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B18:K18</xm:sqref>
        </x14:dataValidation>
        <x14:dataValidation type="list" allowBlank="1" showInputMessage="1" showErrorMessage="1">
          <x14:formula1>
            <xm:f>'管理用（このシートは削除しないでください）'!$F$3:$F$9</xm:f>
          </x14:formula1>
          <xm:sqref>B23:K23</xm:sqref>
        </x14:dataValidation>
        <x14:dataValidation type="list" allowBlank="1" showInputMessage="1" showErrorMessage="1">
          <x14:formula1>
            <xm:f>'管理用（このシートは削除しないでください）'!$D$24:$D$45</xm:f>
          </x14:formula1>
          <xm:sqref>D9:F9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471</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49"/>
      <c r="C16" s="650"/>
      <c r="D16" s="650"/>
      <c r="E16" s="650"/>
      <c r="F16" s="651"/>
      <c r="G16" s="713"/>
      <c r="H16" s="774"/>
      <c r="I16" s="774"/>
      <c r="J16" s="774"/>
      <c r="K16" s="714"/>
    </row>
    <row r="17" spans="1:11" ht="18.75" customHeight="1" x14ac:dyDescent="0.15">
      <c r="A17" s="221" t="s">
        <v>353</v>
      </c>
      <c r="B17" s="215" t="s">
        <v>580</v>
      </c>
      <c r="C17" s="253"/>
      <c r="D17" s="216" t="s">
        <v>590</v>
      </c>
      <c r="E17" s="254"/>
      <c r="F17" s="218" t="s">
        <v>591</v>
      </c>
      <c r="G17" s="255">
        <f>C17+E17</f>
        <v>0</v>
      </c>
      <c r="H17" s="217"/>
      <c r="I17" s="220"/>
      <c r="J17" s="217"/>
      <c r="K17" s="256"/>
    </row>
    <row r="18" spans="1:11" x14ac:dyDescent="0.15">
      <c r="A18" s="683" t="s">
        <v>264</v>
      </c>
      <c r="B18" s="706" t="s">
        <v>262</v>
      </c>
      <c r="C18" s="706"/>
      <c r="D18" s="706"/>
      <c r="E18" s="706"/>
      <c r="F18" s="706"/>
      <c r="G18" s="706" t="s">
        <v>263</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228"/>
      <c r="F22" s="652"/>
      <c r="G22" s="652"/>
      <c r="H22" s="117" t="s">
        <v>272</v>
      </c>
      <c r="I22" s="229"/>
      <c r="J22" s="117" t="s">
        <v>273</v>
      </c>
      <c r="K22" s="230"/>
    </row>
    <row r="23" spans="1:11" ht="18.75" customHeight="1" x14ac:dyDescent="0.15">
      <c r="A23" s="705"/>
      <c r="B23" s="689"/>
      <c r="C23" s="226"/>
      <c r="D23" s="227"/>
      <c r="E23" s="228"/>
      <c r="F23" s="652"/>
      <c r="G23" s="652"/>
      <c r="H23" s="117" t="s">
        <v>272</v>
      </c>
      <c r="I23" s="229"/>
      <c r="J23" s="117" t="s">
        <v>273</v>
      </c>
      <c r="K23" s="230"/>
    </row>
    <row r="26" spans="1:11" x14ac:dyDescent="0.15">
      <c r="A26" s="111" t="s">
        <v>288</v>
      </c>
    </row>
    <row r="27" spans="1:11" ht="3.75" customHeight="1" x14ac:dyDescent="0.15"/>
    <row r="28" spans="1:11" x14ac:dyDescent="0.15">
      <c r="A28" s="694" t="s">
        <v>46</v>
      </c>
      <c r="B28" s="720" t="s">
        <v>332</v>
      </c>
      <c r="C28" s="721"/>
      <c r="D28" s="721"/>
      <c r="E28" s="674"/>
      <c r="F28" s="720" t="s">
        <v>481</v>
      </c>
      <c r="G28" s="721"/>
      <c r="H28" s="721"/>
      <c r="I28" s="721"/>
      <c r="J28" s="674"/>
      <c r="K28" s="694" t="s">
        <v>254</v>
      </c>
    </row>
    <row r="29" spans="1:11" ht="13.5" customHeight="1" x14ac:dyDescent="0.15">
      <c r="A29" s="780"/>
      <c r="B29" s="825" t="s">
        <v>395</v>
      </c>
      <c r="C29" s="825" t="s">
        <v>480</v>
      </c>
      <c r="D29" s="825" t="s">
        <v>411</v>
      </c>
      <c r="E29" s="825" t="s">
        <v>251</v>
      </c>
      <c r="F29" s="828" t="s">
        <v>482</v>
      </c>
      <c r="G29" s="184"/>
      <c r="H29" s="708" t="s">
        <v>468</v>
      </c>
      <c r="I29" s="708" t="s">
        <v>548</v>
      </c>
      <c r="J29" s="826" t="s">
        <v>251</v>
      </c>
      <c r="K29" s="780"/>
    </row>
    <row r="30" spans="1:11" ht="24" x14ac:dyDescent="0.15">
      <c r="A30" s="695"/>
      <c r="B30" s="825"/>
      <c r="C30" s="825"/>
      <c r="D30" s="825"/>
      <c r="E30" s="825"/>
      <c r="F30" s="829"/>
      <c r="G30" s="116" t="s">
        <v>540</v>
      </c>
      <c r="H30" s="792"/>
      <c r="I30" s="792"/>
      <c r="J30" s="827"/>
      <c r="K30" s="695"/>
    </row>
    <row r="31" spans="1:11" ht="18.75" customHeight="1" x14ac:dyDescent="0.15">
      <c r="A31" s="113" t="s">
        <v>592</v>
      </c>
      <c r="B31" s="227"/>
      <c r="C31" s="227"/>
      <c r="D31" s="227"/>
      <c r="E31" s="227"/>
      <c r="F31" s="235"/>
      <c r="G31" s="227"/>
      <c r="H31" s="227"/>
      <c r="I31" s="227"/>
      <c r="J31" s="227"/>
      <c r="K31" s="121" t="str">
        <f>IF(SUM(B31+C31+D31+E31+F31+H31+I31+J31)=0,"",SUM(B31+C31+D31+E31+F31+H31+I31+J31))</f>
        <v/>
      </c>
    </row>
    <row r="32" spans="1:11" ht="15" customHeight="1" x14ac:dyDescent="0.15">
      <c r="A32" s="706" t="s">
        <v>593</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706"/>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696"/>
      <c r="B40" s="697"/>
      <c r="C40" s="697"/>
      <c r="D40" s="697"/>
      <c r="E40" s="697"/>
      <c r="F40" s="697"/>
      <c r="G40" s="697"/>
      <c r="H40" s="697"/>
      <c r="I40" s="697"/>
      <c r="J40" s="697"/>
      <c r="K40" s="698"/>
    </row>
    <row r="41" spans="1:11" ht="18.75" customHeight="1" x14ac:dyDescent="0.15">
      <c r="A41" s="699"/>
      <c r="B41" s="700"/>
      <c r="C41" s="700"/>
      <c r="D41" s="700"/>
      <c r="E41" s="700"/>
      <c r="F41" s="700"/>
      <c r="G41" s="700"/>
      <c r="H41" s="700"/>
      <c r="I41" s="700"/>
      <c r="J41" s="700"/>
      <c r="K41" s="701"/>
    </row>
    <row r="42" spans="1:11" ht="18.75" customHeight="1" x14ac:dyDescent="0.15">
      <c r="A42" s="702"/>
      <c r="B42" s="703"/>
      <c r="C42" s="703"/>
      <c r="D42" s="703"/>
      <c r="E42" s="703"/>
      <c r="F42" s="703"/>
      <c r="G42" s="703"/>
      <c r="H42" s="703"/>
      <c r="I42" s="703"/>
      <c r="J42" s="703"/>
      <c r="K42" s="704"/>
    </row>
    <row r="45" spans="1:11" x14ac:dyDescent="0.15">
      <c r="A45" s="111" t="s">
        <v>414</v>
      </c>
    </row>
    <row r="46" spans="1:11" ht="3.75" customHeight="1" x14ac:dyDescent="0.15"/>
    <row r="47" spans="1:11" ht="18.75" customHeight="1" x14ac:dyDescent="0.15">
      <c r="A47" s="692" t="s">
        <v>487</v>
      </c>
      <c r="B47" s="731"/>
      <c r="C47" s="248" t="s">
        <v>589</v>
      </c>
      <c r="D47" s="220" t="s">
        <v>588</v>
      </c>
      <c r="E47" s="247" t="s">
        <v>589</v>
      </c>
      <c r="F47" s="222"/>
      <c r="G47" s="737" t="s">
        <v>499</v>
      </c>
      <c r="H47" s="737"/>
      <c r="I47" s="812"/>
      <c r="J47" s="812"/>
      <c r="K47" s="812"/>
    </row>
    <row r="48" spans="1:11" ht="18.75" customHeight="1" x14ac:dyDescent="0.15">
      <c r="A48" s="692" t="s">
        <v>498</v>
      </c>
      <c r="B48" s="731"/>
      <c r="C48" s="248"/>
      <c r="D48" s="128" t="s">
        <v>509</v>
      </c>
      <c r="E48" s="817"/>
      <c r="F48" s="819"/>
      <c r="G48" s="737" t="s">
        <v>500</v>
      </c>
      <c r="H48" s="737"/>
      <c r="I48" s="813"/>
      <c r="J48" s="813"/>
      <c r="K48" s="813"/>
    </row>
    <row r="49" spans="1:11" ht="18.75" customHeight="1" x14ac:dyDescent="0.15">
      <c r="A49" s="670" t="s">
        <v>501</v>
      </c>
      <c r="B49" s="731"/>
      <c r="C49" s="717"/>
      <c r="D49" s="717"/>
      <c r="E49" s="717"/>
      <c r="F49" s="717"/>
      <c r="G49" s="717"/>
      <c r="H49" s="717"/>
      <c r="I49" s="717"/>
      <c r="J49" s="717"/>
      <c r="K49" s="717"/>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744"/>
      <c r="E51" s="744"/>
      <c r="F51" s="744"/>
      <c r="G51" s="744"/>
      <c r="H51" s="744"/>
      <c r="I51" s="744"/>
      <c r="J51" s="744"/>
      <c r="K51" s="744"/>
    </row>
    <row r="52" spans="1:11" ht="18.75" customHeight="1" x14ac:dyDescent="0.15">
      <c r="A52" s="290"/>
      <c r="B52" s="133"/>
      <c r="C52" s="113" t="s">
        <v>425</v>
      </c>
      <c r="D52" s="744"/>
      <c r="E52" s="744"/>
      <c r="F52" s="744"/>
      <c r="G52" s="744"/>
      <c r="H52" s="744"/>
      <c r="I52" s="744"/>
      <c r="J52" s="744"/>
      <c r="K52" s="744"/>
    </row>
    <row r="53" spans="1:11" ht="18.75" customHeight="1" x14ac:dyDescent="0.15">
      <c r="A53" s="183"/>
      <c r="B53" s="346" t="s">
        <v>493</v>
      </c>
      <c r="C53" s="146"/>
      <c r="D53" s="115"/>
      <c r="E53" s="817"/>
      <c r="F53" s="818"/>
      <c r="G53" s="818"/>
      <c r="H53" s="818"/>
      <c r="I53" s="818"/>
      <c r="J53" s="818"/>
      <c r="K53" s="819"/>
    </row>
    <row r="54" spans="1:11" ht="18.75" customHeight="1" x14ac:dyDescent="0.15">
      <c r="A54" s="151" t="s">
        <v>494</v>
      </c>
      <c r="B54" s="181"/>
      <c r="C54" s="181"/>
      <c r="D54" s="162"/>
      <c r="E54" s="820"/>
      <c r="F54" s="820"/>
      <c r="G54" s="820"/>
      <c r="H54" s="820"/>
      <c r="I54" s="181"/>
      <c r="J54" s="181"/>
      <c r="K54" s="135"/>
    </row>
    <row r="55" spans="1:11" ht="18.75" customHeight="1" x14ac:dyDescent="0.15">
      <c r="A55" s="138"/>
      <c r="B55" s="113" t="s">
        <v>310</v>
      </c>
      <c r="C55" s="653"/>
      <c r="D55" s="654"/>
      <c r="E55" s="654"/>
      <c r="F55" s="824"/>
      <c r="G55" s="113" t="s">
        <v>244</v>
      </c>
      <c r="H55" s="653"/>
      <c r="I55" s="654"/>
      <c r="J55" s="654"/>
      <c r="K55" s="824"/>
    </row>
    <row r="56" spans="1:11" ht="18.75" customHeight="1" x14ac:dyDescent="0.15">
      <c r="A56" s="132"/>
      <c r="B56" s="127" t="s">
        <v>260</v>
      </c>
      <c r="C56" s="653"/>
      <c r="D56" s="824"/>
      <c r="E56" s="111" t="s">
        <v>313</v>
      </c>
      <c r="F56" s="113" t="s">
        <v>311</v>
      </c>
      <c r="G56" s="653"/>
      <c r="H56" s="654"/>
      <c r="I56" s="115" t="s">
        <v>312</v>
      </c>
      <c r="K56" s="176"/>
    </row>
    <row r="57" spans="1:11" ht="18.75" customHeight="1" x14ac:dyDescent="0.15">
      <c r="A57" s="132"/>
      <c r="B57" s="666" t="s">
        <v>496</v>
      </c>
      <c r="C57" s="666"/>
      <c r="D57" s="666"/>
      <c r="E57" s="666"/>
      <c r="F57" s="787"/>
      <c r="G57" s="788"/>
      <c r="H57" s="788"/>
      <c r="I57" s="789"/>
      <c r="K57" s="176"/>
    </row>
    <row r="58" spans="1:11" ht="18.75" customHeight="1" x14ac:dyDescent="0.15">
      <c r="A58" s="132"/>
      <c r="B58" s="822" t="s">
        <v>497</v>
      </c>
      <c r="C58" s="823"/>
      <c r="D58" s="823"/>
      <c r="E58" s="823"/>
      <c r="F58" s="672" t="s">
        <v>305</v>
      </c>
      <c r="G58" s="673"/>
      <c r="H58" s="814"/>
      <c r="I58" s="815"/>
      <c r="J58" s="816"/>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675"/>
      <c r="E60" s="676"/>
      <c r="F60" s="821" t="s">
        <v>304</v>
      </c>
      <c r="G60" s="676"/>
      <c r="H60" s="680"/>
      <c r="I60" s="680"/>
      <c r="J60" s="681"/>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30"/>
    <mergeCell ref="C29:C30"/>
    <mergeCell ref="D29:D30"/>
    <mergeCell ref="E29:E30"/>
    <mergeCell ref="A20:A23"/>
    <mergeCell ref="C20:K20"/>
    <mergeCell ref="B21:B23"/>
    <mergeCell ref="F21:G21"/>
    <mergeCell ref="H21:K21"/>
    <mergeCell ref="K28:K30"/>
    <mergeCell ref="A32:A33"/>
    <mergeCell ref="A40:K42"/>
    <mergeCell ref="A47:B47"/>
    <mergeCell ref="B28:E28"/>
    <mergeCell ref="F28:J28"/>
    <mergeCell ref="B29:B30"/>
    <mergeCell ref="H29:H30"/>
    <mergeCell ref="I29:I30"/>
    <mergeCell ref="J29:J30"/>
    <mergeCell ref="F29:F30"/>
    <mergeCell ref="F60:G60"/>
    <mergeCell ref="H60:J60"/>
    <mergeCell ref="B58:E58"/>
    <mergeCell ref="D60:E60"/>
    <mergeCell ref="C55:F55"/>
    <mergeCell ref="H55:K55"/>
    <mergeCell ref="F57:I57"/>
    <mergeCell ref="C56:D56"/>
    <mergeCell ref="G56:H56"/>
    <mergeCell ref="B57:E57"/>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s>
  <phoneticPr fontId="8"/>
  <dataValidations count="4">
    <dataValidation type="list" allowBlank="1" showInputMessage="1" showErrorMessage="1" sqref="H59:J59">
      <formula1>"バス,鉄道,船舶"</formula1>
    </dataValidation>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'管理用（このシートは削除しないでください）'!$F$3:$F$10</xm:f>
          </x14:formula1>
          <xm:sqref>B19:K19</xm:sqref>
        </x14:dataValidation>
        <x14:dataValidation type="list" allowBlank="1" showInputMessage="1" showErrorMessage="1">
          <x14:formula1>
            <xm:f>'管理用（このシートは削除しないでください）'!$B$49:$B$50</xm:f>
          </x14:formula1>
          <xm:sqref>C49:K49</xm:sqref>
        </x14:dataValidation>
        <x14:dataValidation type="list" allowBlank="1" showInputMessage="1" showErrorMessage="1">
          <x14:formula1>
            <xm:f>'管理用（このシートは削除しないでください）'!$B$51:$B$54</xm:f>
          </x14:formula1>
          <xm:sqref>E53:K53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506</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713"/>
      <c r="H16" s="774"/>
      <c r="I16" s="774"/>
      <c r="J16" s="774"/>
      <c r="K16" s="714"/>
    </row>
    <row r="17" spans="1:11" ht="18.75" customHeight="1" x14ac:dyDescent="0.15">
      <c r="A17" s="221" t="s">
        <v>353</v>
      </c>
      <c r="B17" s="215" t="s">
        <v>580</v>
      </c>
      <c r="C17" s="253"/>
      <c r="D17" s="216" t="s">
        <v>590</v>
      </c>
      <c r="E17" s="254"/>
      <c r="F17" s="218" t="s">
        <v>591</v>
      </c>
      <c r="G17" s="255">
        <f>C17+E17</f>
        <v>0</v>
      </c>
      <c r="H17" s="217"/>
      <c r="I17" s="220"/>
      <c r="J17" s="217"/>
      <c r="K17" s="256"/>
    </row>
    <row r="18" spans="1:11" x14ac:dyDescent="0.15">
      <c r="A18" s="683" t="s">
        <v>264</v>
      </c>
      <c r="B18" s="706" t="s">
        <v>262</v>
      </c>
      <c r="C18" s="706"/>
      <c r="D18" s="706"/>
      <c r="E18" s="706"/>
      <c r="F18" s="706"/>
      <c r="G18" s="706" t="s">
        <v>263</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228"/>
      <c r="F22" s="652"/>
      <c r="G22" s="652"/>
      <c r="H22" s="117" t="s">
        <v>272</v>
      </c>
      <c r="I22" s="229"/>
      <c r="J22" s="117" t="s">
        <v>273</v>
      </c>
      <c r="K22" s="230"/>
    </row>
    <row r="23" spans="1:11" ht="18.75" customHeight="1" x14ac:dyDescent="0.15">
      <c r="A23" s="705"/>
      <c r="B23" s="689"/>
      <c r="C23" s="226"/>
      <c r="D23" s="227"/>
      <c r="E23" s="228"/>
      <c r="F23" s="652"/>
      <c r="G23" s="652"/>
      <c r="H23" s="117" t="s">
        <v>272</v>
      </c>
      <c r="I23" s="229"/>
      <c r="J23" s="117" t="s">
        <v>273</v>
      </c>
      <c r="K23" s="230"/>
    </row>
    <row r="26" spans="1:11" x14ac:dyDescent="0.15">
      <c r="A26" s="111" t="s">
        <v>288</v>
      </c>
    </row>
    <row r="27" spans="1:11" ht="3.75" customHeight="1" x14ac:dyDescent="0.15"/>
    <row r="28" spans="1:11" x14ac:dyDescent="0.15">
      <c r="A28" s="694" t="s">
        <v>46</v>
      </c>
      <c r="B28" s="720" t="s">
        <v>332</v>
      </c>
      <c r="C28" s="721"/>
      <c r="D28" s="721"/>
      <c r="E28" s="674"/>
      <c r="F28" s="720" t="s">
        <v>481</v>
      </c>
      <c r="G28" s="721"/>
      <c r="H28" s="721"/>
      <c r="I28" s="721"/>
      <c r="J28" s="674"/>
      <c r="K28" s="694" t="s">
        <v>254</v>
      </c>
    </row>
    <row r="29" spans="1:11" ht="13.5" customHeight="1" x14ac:dyDescent="0.15">
      <c r="A29" s="780"/>
      <c r="B29" s="825" t="s">
        <v>395</v>
      </c>
      <c r="C29" s="825" t="s">
        <v>480</v>
      </c>
      <c r="D29" s="825" t="s">
        <v>411</v>
      </c>
      <c r="E29" s="825" t="s">
        <v>251</v>
      </c>
      <c r="F29" s="828" t="s">
        <v>482</v>
      </c>
      <c r="G29" s="184"/>
      <c r="H29" s="708" t="s">
        <v>468</v>
      </c>
      <c r="I29" s="708" t="s">
        <v>548</v>
      </c>
      <c r="J29" s="826" t="s">
        <v>251</v>
      </c>
      <c r="K29" s="780"/>
    </row>
    <row r="30" spans="1:11" ht="24" x14ac:dyDescent="0.15">
      <c r="A30" s="695"/>
      <c r="B30" s="825"/>
      <c r="C30" s="825"/>
      <c r="D30" s="825"/>
      <c r="E30" s="825"/>
      <c r="F30" s="829"/>
      <c r="G30" s="116" t="s">
        <v>540</v>
      </c>
      <c r="H30" s="792"/>
      <c r="I30" s="792"/>
      <c r="J30" s="827"/>
      <c r="K30" s="695"/>
    </row>
    <row r="31" spans="1:11" ht="18.75" customHeight="1" x14ac:dyDescent="0.15">
      <c r="A31" s="113" t="s">
        <v>592</v>
      </c>
      <c r="B31" s="227"/>
      <c r="C31" s="227"/>
      <c r="D31" s="227"/>
      <c r="E31" s="227"/>
      <c r="F31" s="235"/>
      <c r="G31" s="227"/>
      <c r="H31" s="227"/>
      <c r="I31" s="227"/>
      <c r="J31" s="227"/>
      <c r="K31" s="121" t="str">
        <f>IF(SUM(B31+C31+D31+E31+F31+H31+I31+J31)=0,"",SUM(B31+C31+D31+E31+F31+H31+I31+J31))</f>
        <v/>
      </c>
    </row>
    <row r="32" spans="1:11" ht="15" customHeight="1" x14ac:dyDescent="0.15">
      <c r="A32" s="706" t="s">
        <v>593</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706"/>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696"/>
      <c r="B40" s="697"/>
      <c r="C40" s="697"/>
      <c r="D40" s="697"/>
      <c r="E40" s="697"/>
      <c r="F40" s="697"/>
      <c r="G40" s="697"/>
      <c r="H40" s="697"/>
      <c r="I40" s="697"/>
      <c r="J40" s="697"/>
      <c r="K40" s="698"/>
    </row>
    <row r="41" spans="1:11" ht="18.75" customHeight="1" x14ac:dyDescent="0.15">
      <c r="A41" s="699"/>
      <c r="B41" s="700"/>
      <c r="C41" s="700"/>
      <c r="D41" s="700"/>
      <c r="E41" s="700"/>
      <c r="F41" s="700"/>
      <c r="G41" s="700"/>
      <c r="H41" s="700"/>
      <c r="I41" s="700"/>
      <c r="J41" s="700"/>
      <c r="K41" s="701"/>
    </row>
    <row r="42" spans="1:11" ht="18.75" customHeight="1" x14ac:dyDescent="0.15">
      <c r="A42" s="702"/>
      <c r="B42" s="703"/>
      <c r="C42" s="703"/>
      <c r="D42" s="703"/>
      <c r="E42" s="703"/>
      <c r="F42" s="703"/>
      <c r="G42" s="703"/>
      <c r="H42" s="703"/>
      <c r="I42" s="703"/>
      <c r="J42" s="703"/>
      <c r="K42" s="704"/>
    </row>
    <row r="45" spans="1:11" x14ac:dyDescent="0.15">
      <c r="A45" s="111" t="s">
        <v>414</v>
      </c>
    </row>
    <row r="46" spans="1:11" ht="3.75" customHeight="1" x14ac:dyDescent="0.15"/>
    <row r="47" spans="1:11" ht="18.75" customHeight="1" x14ac:dyDescent="0.15">
      <c r="A47" s="692" t="s">
        <v>487</v>
      </c>
      <c r="B47" s="731"/>
      <c r="C47" s="248" t="s">
        <v>589</v>
      </c>
      <c r="D47" s="220" t="s">
        <v>588</v>
      </c>
      <c r="E47" s="247" t="s">
        <v>589</v>
      </c>
      <c r="F47" s="222"/>
      <c r="G47" s="737" t="s">
        <v>499</v>
      </c>
      <c r="H47" s="737"/>
      <c r="I47" s="812"/>
      <c r="J47" s="812"/>
      <c r="K47" s="812"/>
    </row>
    <row r="48" spans="1:11" ht="18.75" customHeight="1" x14ac:dyDescent="0.15">
      <c r="A48" s="692" t="s">
        <v>498</v>
      </c>
      <c r="B48" s="731"/>
      <c r="C48" s="248"/>
      <c r="D48" s="128" t="s">
        <v>509</v>
      </c>
      <c r="E48" s="817"/>
      <c r="F48" s="819"/>
      <c r="G48" s="737" t="s">
        <v>500</v>
      </c>
      <c r="H48" s="737"/>
      <c r="I48" s="813"/>
      <c r="J48" s="813"/>
      <c r="K48" s="813"/>
    </row>
    <row r="49" spans="1:11" ht="18.75" customHeight="1" x14ac:dyDescent="0.15">
      <c r="A49" s="672" t="s">
        <v>515</v>
      </c>
      <c r="B49" s="830"/>
      <c r="C49" s="830"/>
      <c r="D49" s="830"/>
      <c r="E49" s="830"/>
      <c r="F49" s="830"/>
      <c r="G49" s="830"/>
      <c r="H49" s="830"/>
      <c r="I49" s="830"/>
      <c r="J49" s="830"/>
      <c r="K49" s="673"/>
    </row>
    <row r="50" spans="1:11" ht="18.75" customHeight="1" x14ac:dyDescent="0.15">
      <c r="A50" s="132"/>
      <c r="B50" s="706" t="s">
        <v>510</v>
      </c>
      <c r="C50" s="706"/>
      <c r="D50" s="190" t="s">
        <v>512</v>
      </c>
      <c r="E50" s="251"/>
      <c r="F50" s="190" t="s">
        <v>513</v>
      </c>
      <c r="G50" s="251"/>
      <c r="H50" s="190" t="s">
        <v>514</v>
      </c>
      <c r="I50" s="251"/>
      <c r="J50" s="181"/>
      <c r="K50" s="135"/>
    </row>
    <row r="51" spans="1:11" ht="18.75" customHeight="1" x14ac:dyDescent="0.15">
      <c r="A51" s="132"/>
      <c r="B51" s="706" t="s">
        <v>511</v>
      </c>
      <c r="C51" s="706"/>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653"/>
      <c r="D53" s="654"/>
      <c r="E53" s="654"/>
      <c r="F53" s="824"/>
      <c r="G53" s="113" t="s">
        <v>244</v>
      </c>
      <c r="H53" s="653"/>
      <c r="I53" s="654"/>
      <c r="J53" s="654"/>
      <c r="K53" s="824"/>
    </row>
    <row r="54" spans="1:11" ht="18.75" customHeight="1" x14ac:dyDescent="0.15">
      <c r="A54" s="132"/>
      <c r="B54" s="127" t="s">
        <v>260</v>
      </c>
      <c r="C54" s="653"/>
      <c r="D54" s="824"/>
      <c r="E54" s="111" t="s">
        <v>313</v>
      </c>
      <c r="F54" s="113" t="s">
        <v>311</v>
      </c>
      <c r="G54" s="653"/>
      <c r="H54" s="654"/>
      <c r="I54" s="115" t="s">
        <v>312</v>
      </c>
      <c r="K54" s="176"/>
    </row>
    <row r="55" spans="1:11" ht="18.75" customHeight="1" x14ac:dyDescent="0.15">
      <c r="A55" s="136"/>
      <c r="B55" s="666" t="s">
        <v>496</v>
      </c>
      <c r="C55" s="666"/>
      <c r="D55" s="666"/>
      <c r="E55" s="666"/>
      <c r="F55" s="787"/>
      <c r="G55" s="788"/>
      <c r="H55" s="788"/>
      <c r="I55" s="789"/>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F29:F30"/>
    <mergeCell ref="H29:H30"/>
    <mergeCell ref="I29:I30"/>
    <mergeCell ref="J29:J30"/>
    <mergeCell ref="A32:A33"/>
    <mergeCell ref="A47:B47"/>
    <mergeCell ref="G47:H47"/>
    <mergeCell ref="I47:K47"/>
    <mergeCell ref="A48:B48"/>
    <mergeCell ref="G48:H48"/>
    <mergeCell ref="I48:K48"/>
    <mergeCell ref="E48:F48"/>
    <mergeCell ref="B55:E55"/>
    <mergeCell ref="F55:I55"/>
    <mergeCell ref="B50:C50"/>
    <mergeCell ref="B51:C51"/>
    <mergeCell ref="A49:K49"/>
    <mergeCell ref="C53:F53"/>
    <mergeCell ref="H53:K53"/>
    <mergeCell ref="C54:D54"/>
    <mergeCell ref="G54:H54"/>
  </mergeCells>
  <phoneticPr fontId="8"/>
  <dataValidations count="3">
    <dataValidation type="list" allowBlank="1" showInputMessage="1" showErrorMessage="1" sqref="B21:B23 C48">
      <formula1>"有,無"</formula1>
    </dataValidation>
    <dataValidation type="list" allowBlank="1" showInputMessage="1" showErrorMessage="1" sqref="I22:I23">
      <formula1>"有（承認済）,有（申請済）,有（申請予定）,無"</formula1>
    </dataValidation>
    <dataValidation type="list" allowBlank="1"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'管理用（このシートは削除しないでください）'!$F$3:$F$9</xm:f>
          </x14:formula1>
          <xm:sqref>B19:K19</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518</v>
      </c>
      <c r="C5" s="712"/>
      <c r="D5" s="712"/>
      <c r="E5" s="712"/>
      <c r="F5" s="712"/>
    </row>
    <row r="6" spans="1:11" ht="12" customHeight="1" x14ac:dyDescent="0.15">
      <c r="A6" s="119"/>
      <c r="B6" s="120"/>
      <c r="C6" s="120"/>
      <c r="D6" s="120"/>
      <c r="E6" s="120"/>
      <c r="F6" s="120"/>
    </row>
    <row r="8" spans="1:11" x14ac:dyDescent="0.15">
      <c r="A8" s="712" t="s">
        <v>310</v>
      </c>
      <c r="B8" s="712"/>
      <c r="C8" s="712"/>
      <c r="D8" s="712" t="s">
        <v>436</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ht="18.75" customHeight="1" x14ac:dyDescent="0.15">
      <c r="A17" s="113" t="s">
        <v>519</v>
      </c>
      <c r="B17" s="689"/>
      <c r="C17" s="689"/>
      <c r="D17" s="689"/>
      <c r="E17" s="689"/>
      <c r="F17" s="689"/>
      <c r="G17" s="713"/>
      <c r="H17" s="774"/>
      <c r="I17" s="774"/>
      <c r="J17" s="774"/>
      <c r="K17" s="714"/>
    </row>
    <row r="18" spans="1:11" ht="12" customHeight="1" x14ac:dyDescent="0.15">
      <c r="A18" s="706" t="s">
        <v>520</v>
      </c>
      <c r="B18" s="781"/>
      <c r="C18" s="782"/>
      <c r="D18" s="782"/>
      <c r="E18" s="782"/>
      <c r="F18" s="783"/>
      <c r="G18" s="722" t="s">
        <v>460</v>
      </c>
      <c r="H18" s="723"/>
      <c r="I18" s="723"/>
      <c r="J18" s="723"/>
      <c r="K18" s="761"/>
    </row>
    <row r="19" spans="1:11" ht="19.5" customHeight="1" x14ac:dyDescent="0.15">
      <c r="A19" s="706"/>
      <c r="B19" s="667"/>
      <c r="C19" s="668"/>
      <c r="D19" s="668"/>
      <c r="E19" s="668"/>
      <c r="F19" s="669"/>
      <c r="G19" s="690" t="s">
        <v>521</v>
      </c>
      <c r="H19" s="759"/>
      <c r="I19" s="787"/>
      <c r="J19" s="788"/>
      <c r="K19" s="789"/>
    </row>
    <row r="20" spans="1:11" x14ac:dyDescent="0.15">
      <c r="A20" s="683" t="s">
        <v>264</v>
      </c>
      <c r="B20" s="706" t="s">
        <v>262</v>
      </c>
      <c r="C20" s="706"/>
      <c r="D20" s="706"/>
      <c r="E20" s="706"/>
      <c r="F20" s="706"/>
      <c r="G20" s="706" t="s">
        <v>263</v>
      </c>
      <c r="H20" s="706"/>
      <c r="I20" s="706"/>
      <c r="J20" s="706"/>
      <c r="K20" s="706"/>
    </row>
    <row r="21" spans="1:11" ht="18.75" customHeight="1" x14ac:dyDescent="0.15">
      <c r="A21" s="707"/>
      <c r="B21" s="689"/>
      <c r="C21" s="689"/>
      <c r="D21" s="689"/>
      <c r="E21" s="689"/>
      <c r="F21" s="689"/>
      <c r="G21" s="689"/>
      <c r="H21" s="689"/>
      <c r="I21" s="689"/>
      <c r="J21" s="689"/>
      <c r="K21" s="689"/>
    </row>
    <row r="22" spans="1:11" ht="12" customHeight="1" x14ac:dyDescent="0.15">
      <c r="A22" s="705" t="s">
        <v>265</v>
      </c>
      <c r="B22" s="113" t="s">
        <v>266</v>
      </c>
      <c r="C22" s="712" t="s">
        <v>267</v>
      </c>
      <c r="D22" s="712"/>
      <c r="E22" s="712"/>
      <c r="F22" s="712"/>
      <c r="G22" s="712"/>
      <c r="H22" s="712"/>
      <c r="I22" s="712"/>
      <c r="J22" s="712"/>
      <c r="K22" s="712"/>
    </row>
    <row r="23" spans="1:11" x14ac:dyDescent="0.15">
      <c r="A23" s="705"/>
      <c r="B23" s="689"/>
      <c r="C23" s="113" t="s">
        <v>268</v>
      </c>
      <c r="D23" s="113" t="s">
        <v>269</v>
      </c>
      <c r="E23" s="113" t="s">
        <v>270</v>
      </c>
      <c r="F23" s="713" t="s">
        <v>263</v>
      </c>
      <c r="G23" s="714"/>
      <c r="H23" s="706" t="s">
        <v>271</v>
      </c>
      <c r="I23" s="706"/>
      <c r="J23" s="706"/>
      <c r="K23" s="706"/>
    </row>
    <row r="24" spans="1:11" ht="18.75" customHeight="1" x14ac:dyDescent="0.15">
      <c r="A24" s="705"/>
      <c r="B24" s="689"/>
      <c r="C24" s="226"/>
      <c r="D24" s="227"/>
      <c r="E24" s="228"/>
      <c r="F24" s="652"/>
      <c r="G24" s="652"/>
      <c r="H24" s="117" t="s">
        <v>272</v>
      </c>
      <c r="I24" s="229"/>
      <c r="J24" s="117" t="s">
        <v>273</v>
      </c>
      <c r="K24" s="230"/>
    </row>
    <row r="25" spans="1:11" ht="18.75" customHeight="1" x14ac:dyDescent="0.15">
      <c r="A25" s="705"/>
      <c r="B25" s="689"/>
      <c r="C25" s="226"/>
      <c r="D25" s="227"/>
      <c r="E25" s="228"/>
      <c r="F25" s="652"/>
      <c r="G25" s="652"/>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831"/>
      <c r="J30" s="831"/>
      <c r="K30" s="831"/>
    </row>
    <row r="31" spans="1:11" ht="19.5" customHeight="1" x14ac:dyDescent="0.15">
      <c r="A31" s="179" t="s">
        <v>592</v>
      </c>
      <c r="B31" s="227"/>
      <c r="C31" s="227"/>
      <c r="D31" s="227"/>
      <c r="E31" s="227"/>
      <c r="F31" s="121" t="str">
        <f>IF(SUM(B31:E31)=0,"",SUM(B31:E31))</f>
        <v/>
      </c>
      <c r="G31" s="126"/>
      <c r="H31" s="126"/>
      <c r="I31" s="832"/>
      <c r="J31" s="832"/>
      <c r="K31" s="832"/>
    </row>
    <row r="32" spans="1:11" ht="15" customHeight="1" x14ac:dyDescent="0.15">
      <c r="A32" s="705" t="s">
        <v>593</v>
      </c>
      <c r="B32" s="294"/>
      <c r="C32" s="294"/>
      <c r="D32" s="294"/>
      <c r="E32" s="294"/>
      <c r="F32" s="122" t="str">
        <f t="shared" ref="F32:F33" si="0">IF(SUM(B32:E32)=0,"",SUM(B32:E32))</f>
        <v/>
      </c>
      <c r="G32" s="192"/>
      <c r="H32" s="192"/>
      <c r="I32" s="832"/>
      <c r="J32" s="832"/>
      <c r="K32" s="832"/>
    </row>
    <row r="33" spans="1:11" ht="15" customHeight="1" x14ac:dyDescent="0.15">
      <c r="A33" s="706"/>
      <c r="B33" s="232"/>
      <c r="C33" s="232"/>
      <c r="D33" s="232"/>
      <c r="E33" s="232"/>
      <c r="F33" s="123" t="str">
        <f t="shared" si="0"/>
        <v/>
      </c>
      <c r="G33" s="126"/>
      <c r="H33" s="126"/>
      <c r="I33" s="832"/>
      <c r="J33" s="832"/>
      <c r="K33" s="832"/>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96"/>
      <c r="B38" s="697"/>
      <c r="C38" s="697"/>
      <c r="D38" s="697"/>
      <c r="E38" s="697"/>
      <c r="F38" s="697"/>
      <c r="G38" s="697"/>
      <c r="H38" s="697"/>
      <c r="I38" s="697"/>
      <c r="J38" s="697"/>
      <c r="K38" s="698"/>
    </row>
    <row r="39" spans="1:11" ht="18.75" customHeight="1" x14ac:dyDescent="0.15">
      <c r="A39" s="699"/>
      <c r="B39" s="700"/>
      <c r="C39" s="700"/>
      <c r="D39" s="700"/>
      <c r="E39" s="700"/>
      <c r="F39" s="700"/>
      <c r="G39" s="700"/>
      <c r="H39" s="700"/>
      <c r="I39" s="700"/>
      <c r="J39" s="700"/>
      <c r="K39" s="701"/>
    </row>
    <row r="40" spans="1:11" ht="18.75" customHeight="1" x14ac:dyDescent="0.15">
      <c r="A40" s="699"/>
      <c r="B40" s="700"/>
      <c r="C40" s="700"/>
      <c r="D40" s="700"/>
      <c r="E40" s="700"/>
      <c r="F40" s="700"/>
      <c r="G40" s="700"/>
      <c r="H40" s="700"/>
      <c r="I40" s="700"/>
      <c r="J40" s="700"/>
      <c r="K40" s="701"/>
    </row>
    <row r="41" spans="1:11" ht="18.75" customHeight="1" x14ac:dyDescent="0.15">
      <c r="A41" s="702"/>
      <c r="B41" s="703"/>
      <c r="C41" s="703"/>
      <c r="D41" s="703"/>
      <c r="E41" s="703"/>
      <c r="F41" s="703"/>
      <c r="G41" s="703"/>
      <c r="H41" s="703"/>
      <c r="I41" s="703"/>
      <c r="J41" s="703"/>
      <c r="K41" s="704"/>
    </row>
    <row r="44" spans="1:11" x14ac:dyDescent="0.15">
      <c r="A44" s="111" t="s">
        <v>530</v>
      </c>
    </row>
    <row r="45" spans="1:11" ht="3.75" customHeight="1" x14ac:dyDescent="0.15"/>
    <row r="46" spans="1:11" ht="18.75" customHeight="1" x14ac:dyDescent="0.15">
      <c r="A46" s="709" t="s">
        <v>527</v>
      </c>
      <c r="B46" s="710"/>
      <c r="C46" s="710"/>
      <c r="D46" s="710"/>
      <c r="E46" s="710"/>
      <c r="F46" s="710"/>
      <c r="G46" s="710"/>
      <c r="H46" s="710"/>
      <c r="I46" s="710"/>
      <c r="J46" s="710"/>
      <c r="K46" s="230"/>
    </row>
    <row r="47" spans="1:11" ht="19.5" customHeight="1" x14ac:dyDescent="0.15">
      <c r="A47" s="709" t="s">
        <v>528</v>
      </c>
      <c r="B47" s="710"/>
      <c r="C47" s="710"/>
      <c r="D47" s="710"/>
      <c r="E47" s="710"/>
      <c r="F47" s="710"/>
      <c r="G47" s="710"/>
      <c r="H47" s="710"/>
      <c r="I47" s="710"/>
      <c r="J47" s="710"/>
      <c r="K47" s="230"/>
    </row>
    <row r="48" spans="1:11" ht="19.5" customHeight="1" x14ac:dyDescent="0.15">
      <c r="A48" s="709" t="s">
        <v>529</v>
      </c>
      <c r="B48" s="710"/>
      <c r="C48" s="710"/>
      <c r="D48" s="710"/>
      <c r="E48" s="710"/>
      <c r="F48" s="710"/>
      <c r="G48" s="710"/>
      <c r="H48" s="710"/>
      <c r="I48" s="710"/>
      <c r="J48" s="710"/>
      <c r="K48" s="230"/>
    </row>
  </sheetData>
  <mergeCells count="39">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B20:F20"/>
    <mergeCell ref="I30:K30"/>
    <mergeCell ref="A32:A33"/>
    <mergeCell ref="A38:K41"/>
    <mergeCell ref="I31:K33"/>
    <mergeCell ref="F24:G24"/>
    <mergeCell ref="F25:G25"/>
  </mergeCells>
  <phoneticPr fontId="8"/>
  <dataValidations count="6">
    <dataValidation type="list" allowBlank="1" showInputMessage="1" showErrorMessage="1" sqref="B18:F19">
      <formula1>"病院と同一敷地内,病院隣接地,それ以外の場所"</formula1>
    </dataValidation>
    <dataValidation type="list" allowBlank="1" showInputMessage="1" showErrorMessage="1" sqref="B23:B2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7:K17">
      <formula1>"解剖室,薬物検査室,CT室,MRI室"</formula1>
    </dataValidation>
    <dataValidation type="list" allowBlank="1"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'管理用（このシートは削除しないでください）'!$F$3:$F$5</xm:f>
          </x14:formula1>
          <xm:sqref>B21:K21</xm:sqref>
        </x14:dataValidation>
        <x14:dataValidation type="list" allowBlank="1" showInputMessage="1" showErrorMessage="1">
          <x14:formula1>
            <xm:f>'管理用（このシートは削除しないでください）'!$D$3:$D$8</xm:f>
          </x14:formula1>
          <xm:sqref>B16:K16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852" t="s">
        <v>122</v>
      </c>
      <c r="B1" s="852"/>
      <c r="C1" s="852"/>
      <c r="D1" s="852"/>
      <c r="E1" s="852"/>
      <c r="F1" s="852"/>
      <c r="G1" s="852"/>
      <c r="H1" s="852"/>
      <c r="I1" s="852"/>
      <c r="J1" s="852"/>
      <c r="K1" s="40"/>
      <c r="L1" s="40"/>
      <c r="M1" s="40"/>
      <c r="N1" s="40"/>
      <c r="O1" s="40"/>
      <c r="P1" s="40"/>
      <c r="Q1" s="41"/>
      <c r="R1" s="42"/>
      <c r="S1" s="853" t="s">
        <v>123</v>
      </c>
      <c r="T1" s="853"/>
      <c r="U1" s="853"/>
      <c r="V1" s="853"/>
      <c r="W1" s="853"/>
      <c r="X1" s="853"/>
      <c r="Y1" s="853"/>
      <c r="Z1" s="853"/>
      <c r="AA1" s="853"/>
      <c r="AB1" s="853"/>
      <c r="AC1" s="853"/>
      <c r="AD1" s="853"/>
      <c r="AE1" s="853"/>
      <c r="AF1" s="853"/>
      <c r="AG1" s="853"/>
      <c r="AH1" s="853"/>
      <c r="AI1" s="853"/>
    </row>
    <row r="2" spans="1:35" ht="40.5" customHeight="1" thickBot="1" x14ac:dyDescent="0.35">
      <c r="B2" s="854" t="s">
        <v>124</v>
      </c>
      <c r="C2" s="854"/>
      <c r="D2" s="854"/>
      <c r="E2" s="854"/>
      <c r="F2" s="854"/>
      <c r="G2" s="854"/>
      <c r="H2" s="854"/>
      <c r="I2" s="854"/>
      <c r="J2" s="854"/>
      <c r="K2" s="854"/>
      <c r="L2" s="854"/>
      <c r="M2" s="854"/>
      <c r="N2" s="854"/>
      <c r="O2" s="854"/>
      <c r="P2" s="854"/>
      <c r="Q2" s="854"/>
      <c r="R2" s="854"/>
      <c r="S2" s="853"/>
      <c r="T2" s="853"/>
      <c r="U2" s="853"/>
      <c r="V2" s="853"/>
      <c r="W2" s="853"/>
      <c r="X2" s="853"/>
      <c r="Y2" s="853"/>
      <c r="Z2" s="853"/>
      <c r="AA2" s="853"/>
      <c r="AB2" s="853"/>
      <c r="AC2" s="853"/>
      <c r="AD2" s="853"/>
      <c r="AE2" s="853"/>
      <c r="AF2" s="853"/>
      <c r="AG2" s="853"/>
      <c r="AH2" s="853"/>
      <c r="AI2" s="853"/>
    </row>
    <row r="3" spans="1:35" ht="20.100000000000001" customHeight="1" x14ac:dyDescent="0.15">
      <c r="B3" s="855" t="s">
        <v>125</v>
      </c>
      <c r="C3" s="850" t="s">
        <v>126</v>
      </c>
      <c r="D3" s="850" t="s">
        <v>127</v>
      </c>
      <c r="E3" s="850" t="s">
        <v>128</v>
      </c>
      <c r="F3" s="857" t="s">
        <v>129</v>
      </c>
      <c r="G3" s="850" t="s">
        <v>130</v>
      </c>
      <c r="H3" s="850" t="s">
        <v>131</v>
      </c>
      <c r="I3" s="850" t="s">
        <v>132</v>
      </c>
      <c r="J3" s="850" t="s">
        <v>133</v>
      </c>
      <c r="K3" s="850" t="s">
        <v>134</v>
      </c>
      <c r="L3" s="43" t="s">
        <v>0</v>
      </c>
      <c r="M3" s="43" t="s">
        <v>1</v>
      </c>
      <c r="N3" s="43" t="s">
        <v>2</v>
      </c>
      <c r="O3" s="44" t="s">
        <v>3</v>
      </c>
      <c r="P3" s="45"/>
      <c r="Q3" s="46"/>
      <c r="R3" s="47" t="s">
        <v>4</v>
      </c>
      <c r="S3" s="43" t="s">
        <v>5</v>
      </c>
      <c r="T3" s="43" t="s">
        <v>6</v>
      </c>
      <c r="U3" s="43" t="s">
        <v>7</v>
      </c>
      <c r="V3" s="48" t="s">
        <v>8</v>
      </c>
      <c r="W3" s="860" t="s">
        <v>135</v>
      </c>
      <c r="X3" s="860" t="s">
        <v>136</v>
      </c>
      <c r="Y3" s="833" t="s">
        <v>137</v>
      </c>
      <c r="Z3" s="850" t="s">
        <v>138</v>
      </c>
      <c r="AA3" s="850" t="s">
        <v>139</v>
      </c>
      <c r="AB3" s="833" t="s">
        <v>140</v>
      </c>
      <c r="AC3" s="833" t="s">
        <v>141</v>
      </c>
      <c r="AD3" s="833" t="s">
        <v>142</v>
      </c>
      <c r="AE3" s="833" t="s">
        <v>143</v>
      </c>
      <c r="AF3" s="833" t="s">
        <v>144</v>
      </c>
      <c r="AG3" s="833" t="s">
        <v>145</v>
      </c>
      <c r="AH3" s="833" t="s">
        <v>146</v>
      </c>
      <c r="AI3" s="835" t="s">
        <v>147</v>
      </c>
    </row>
    <row r="4" spans="1:35" ht="64.5" customHeight="1" x14ac:dyDescent="0.15">
      <c r="B4" s="856"/>
      <c r="C4" s="851"/>
      <c r="D4" s="851"/>
      <c r="E4" s="851"/>
      <c r="F4" s="858"/>
      <c r="G4" s="851"/>
      <c r="H4" s="851"/>
      <c r="I4" s="851"/>
      <c r="J4" s="851"/>
      <c r="K4" s="851"/>
      <c r="L4" s="49" t="s">
        <v>12</v>
      </c>
      <c r="M4" s="50" t="s">
        <v>13</v>
      </c>
      <c r="N4" s="49" t="s">
        <v>14</v>
      </c>
      <c r="O4" s="837" t="s">
        <v>148</v>
      </c>
      <c r="P4" s="839" t="s">
        <v>16</v>
      </c>
      <c r="Q4" s="840"/>
      <c r="R4" s="841"/>
      <c r="S4" s="842" t="s">
        <v>25</v>
      </c>
      <c r="T4" s="844" t="s">
        <v>17</v>
      </c>
      <c r="U4" s="846" t="s">
        <v>149</v>
      </c>
      <c r="V4" s="848" t="s">
        <v>150</v>
      </c>
      <c r="W4" s="861"/>
      <c r="X4" s="861"/>
      <c r="Y4" s="834"/>
      <c r="Z4" s="851"/>
      <c r="AA4" s="851"/>
      <c r="AB4" s="834"/>
      <c r="AC4" s="834"/>
      <c r="AD4" s="834"/>
      <c r="AE4" s="834"/>
      <c r="AF4" s="834"/>
      <c r="AG4" s="834"/>
      <c r="AH4" s="834"/>
      <c r="AI4" s="836"/>
    </row>
    <row r="5" spans="1:35" ht="39" customHeight="1" x14ac:dyDescent="0.15">
      <c r="B5" s="856"/>
      <c r="C5" s="851"/>
      <c r="D5" s="851"/>
      <c r="E5" s="851"/>
      <c r="F5" s="859"/>
      <c r="G5" s="851"/>
      <c r="H5" s="851"/>
      <c r="I5" s="851"/>
      <c r="J5" s="851"/>
      <c r="K5" s="851"/>
      <c r="L5" s="51"/>
      <c r="M5" s="51"/>
      <c r="N5" s="52"/>
      <c r="O5" s="838"/>
      <c r="P5" s="53" t="s">
        <v>151</v>
      </c>
      <c r="Q5" s="53" t="s">
        <v>19</v>
      </c>
      <c r="R5" s="53" t="s">
        <v>20</v>
      </c>
      <c r="S5" s="843"/>
      <c r="T5" s="845"/>
      <c r="U5" s="847"/>
      <c r="V5" s="849"/>
      <c r="W5" s="861"/>
      <c r="X5" s="861"/>
      <c r="Y5" s="834"/>
      <c r="Z5" s="851"/>
      <c r="AA5" s="851"/>
      <c r="AB5" s="834"/>
      <c r="AC5" s="834"/>
      <c r="AD5" s="834"/>
      <c r="AE5" s="834"/>
      <c r="AF5" s="834"/>
      <c r="AG5" s="834"/>
      <c r="AH5" s="834"/>
      <c r="AI5" s="836"/>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8"/>
  <dataValidations count="4">
    <dataValidation type="list" allowBlank="1" showInputMessage="1" showErrorMessage="1" sqref="AD7:AD42">
      <formula1>"1,2,3"</formula1>
    </dataValidation>
    <dataValidation type="list" allowBlank="1" showInputMessage="1" showErrorMessage="1" sqref="K7:K42">
      <formula1>"1,2,3,-"</formula1>
    </dataValidation>
    <dataValidation type="list" allowBlank="1" showInputMessage="1" showErrorMessage="1" sqref="AG7:AI42">
      <formula1>"1,2"</formula1>
    </dataValidation>
    <dataValidation type="list" allowBlank="1" showInputMessage="1" showErrorMessage="1" sqref="AE7:AE42 I7:J42">
      <formula1>"1,2,3,4"</formula1>
    </dataValidation>
  </dataValidations>
  <printOptions horizontalCentered="1"/>
  <pageMargins left="0.47244094488188981" right="0.43307086614173229" top="0.62" bottom="0.43307086614173229" header="0.42" footer="0.27559055118110237"/>
  <pageSetup paperSize="9" scale="35"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962" t="s">
        <v>177</v>
      </c>
      <c r="C2" s="962"/>
      <c r="D2" s="962"/>
      <c r="E2" s="962"/>
      <c r="F2" s="962"/>
      <c r="G2" s="962"/>
      <c r="H2" s="962"/>
      <c r="I2" s="962"/>
      <c r="J2" s="962"/>
      <c r="K2" s="962"/>
      <c r="L2" s="962"/>
      <c r="M2" s="962"/>
      <c r="N2" s="962"/>
      <c r="O2" s="962"/>
      <c r="P2" s="962"/>
      <c r="Q2" s="962"/>
      <c r="R2" s="962"/>
      <c r="S2" s="962"/>
      <c r="T2" s="962"/>
      <c r="U2" s="962"/>
      <c r="V2" s="962"/>
      <c r="W2" s="962"/>
      <c r="X2" s="962"/>
      <c r="Y2" s="962"/>
      <c r="Z2" s="962"/>
      <c r="AA2" s="962"/>
      <c r="AB2" s="962"/>
      <c r="AC2" s="962"/>
      <c r="AD2" s="962"/>
      <c r="AE2" s="962"/>
      <c r="AF2" s="962"/>
      <c r="AG2" s="962"/>
      <c r="AH2" s="962"/>
      <c r="AI2" s="962"/>
      <c r="AJ2" s="962"/>
      <c r="AK2" s="962"/>
      <c r="AL2" s="962"/>
      <c r="AM2" s="962"/>
      <c r="AN2" s="962"/>
      <c r="AO2" s="962"/>
      <c r="AP2" s="962"/>
      <c r="AQ2" s="962"/>
      <c r="AR2" s="962"/>
      <c r="AS2" s="962"/>
      <c r="AT2" s="962"/>
      <c r="AU2" s="962"/>
      <c r="AV2" s="962"/>
      <c r="AW2" s="962"/>
      <c r="AX2" s="962"/>
      <c r="AY2" s="962"/>
      <c r="AZ2" s="962"/>
      <c r="BA2" s="962"/>
      <c r="BB2" s="962"/>
      <c r="BC2" s="962"/>
      <c r="BD2" s="962"/>
      <c r="BE2" s="962"/>
      <c r="BF2" s="962"/>
      <c r="BG2" s="962"/>
      <c r="BH2" s="962"/>
      <c r="BI2" s="962"/>
      <c r="BJ2" s="962"/>
      <c r="BK2" s="962"/>
      <c r="BL2" s="962"/>
      <c r="BM2" s="962"/>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963" t="s">
        <v>114</v>
      </c>
      <c r="BA4" s="964"/>
      <c r="BB4" s="964"/>
      <c r="BC4" s="964"/>
      <c r="BD4" s="964"/>
      <c r="BE4" s="964"/>
      <c r="BF4" s="964"/>
      <c r="BG4" s="964"/>
      <c r="BH4" s="965"/>
      <c r="BI4" s="964" t="s">
        <v>178</v>
      </c>
      <c r="BJ4" s="964"/>
      <c r="BK4" s="964"/>
      <c r="BL4" s="964"/>
      <c r="BM4" s="965"/>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966"/>
      <c r="AG5" s="966"/>
      <c r="AH5" s="966"/>
      <c r="AI5" s="966"/>
      <c r="AJ5" s="966"/>
      <c r="AK5" s="966"/>
      <c r="AL5" s="966"/>
      <c r="AM5" s="966"/>
      <c r="AN5" s="966"/>
      <c r="AO5" s="966"/>
      <c r="AP5" s="966"/>
      <c r="AQ5" s="966"/>
      <c r="AR5" s="966"/>
      <c r="AS5" s="966"/>
      <c r="AT5" s="966"/>
      <c r="AU5" s="966"/>
      <c r="AV5" s="966"/>
      <c r="AW5" s="966"/>
      <c r="AX5" s="966"/>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966"/>
      <c r="AG6" s="966"/>
      <c r="AH6" s="966"/>
      <c r="AI6" s="966"/>
      <c r="AJ6" s="966"/>
      <c r="AK6" s="966"/>
      <c r="AL6" s="966"/>
      <c r="AM6" s="966"/>
      <c r="AN6" s="966"/>
      <c r="AO6" s="966"/>
      <c r="AP6" s="966"/>
      <c r="AQ6" s="966"/>
      <c r="AR6" s="966"/>
      <c r="AS6" s="966"/>
      <c r="AT6" s="966"/>
      <c r="AU6" s="966"/>
      <c r="AV6" s="966"/>
      <c r="AW6" s="966"/>
      <c r="AX6" s="966"/>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966"/>
      <c r="AG7" s="966"/>
      <c r="AH7" s="966"/>
      <c r="AI7" s="966"/>
      <c r="AJ7" s="966"/>
      <c r="AK7" s="966"/>
      <c r="AL7" s="966"/>
      <c r="AM7" s="966"/>
      <c r="AN7" s="966"/>
      <c r="AO7" s="966"/>
      <c r="AP7" s="966"/>
      <c r="AQ7" s="966"/>
      <c r="AR7" s="966"/>
      <c r="AS7" s="966"/>
      <c r="AT7" s="966"/>
      <c r="AU7" s="966"/>
      <c r="AV7" s="966"/>
      <c r="AW7" s="966"/>
      <c r="AX7" s="966"/>
    </row>
    <row r="8" spans="2:65" s="87" customFormat="1" ht="44.25" customHeight="1" thickBot="1" x14ac:dyDescent="0.2">
      <c r="B8" s="925" t="s">
        <v>179</v>
      </c>
      <c r="C8" s="892"/>
      <c r="D8" s="892"/>
      <c r="E8" s="892"/>
      <c r="F8" s="892"/>
      <c r="G8" s="892"/>
      <c r="H8" s="892"/>
      <c r="I8" s="892"/>
      <c r="J8" s="892"/>
      <c r="K8" s="892"/>
      <c r="L8" s="892"/>
      <c r="M8" s="892"/>
      <c r="N8" s="892"/>
      <c r="O8" s="892"/>
      <c r="P8" s="892"/>
      <c r="Q8" s="892"/>
      <c r="R8" s="892"/>
      <c r="S8" s="892"/>
      <c r="T8" s="892"/>
      <c r="U8" s="892"/>
      <c r="V8" s="892"/>
      <c r="W8" s="892"/>
      <c r="X8" s="892"/>
      <c r="Y8" s="893"/>
      <c r="AK8" s="88"/>
      <c r="AL8" s="88"/>
      <c r="AM8" s="88"/>
      <c r="AN8" s="88"/>
    </row>
    <row r="9" spans="2:65" s="87" customFormat="1" ht="44.25" customHeight="1" thickBot="1" x14ac:dyDescent="0.2">
      <c r="B9" s="967" t="s">
        <v>180</v>
      </c>
      <c r="C9" s="968"/>
      <c r="D9" s="968"/>
      <c r="E9" s="968"/>
      <c r="F9" s="969"/>
      <c r="G9" s="897" t="s">
        <v>181</v>
      </c>
      <c r="H9" s="897"/>
      <c r="I9" s="897"/>
      <c r="J9" s="897"/>
      <c r="K9" s="866" t="s">
        <v>182</v>
      </c>
      <c r="L9" s="866"/>
      <c r="M9" s="866"/>
      <c r="N9" s="866"/>
      <c r="O9" s="866"/>
      <c r="P9" s="866" t="s">
        <v>183</v>
      </c>
      <c r="Q9" s="866"/>
      <c r="R9" s="866"/>
      <c r="S9" s="866"/>
      <c r="T9" s="866"/>
      <c r="U9" s="866"/>
      <c r="V9" s="866"/>
      <c r="W9" s="866"/>
      <c r="X9" s="866"/>
      <c r="Y9" s="970"/>
    </row>
    <row r="10" spans="2:65" s="87" customFormat="1" ht="44.25" customHeight="1" thickBot="1" x14ac:dyDescent="0.2">
      <c r="B10" s="925" t="s">
        <v>184</v>
      </c>
      <c r="C10" s="954"/>
      <c r="D10" s="954"/>
      <c r="E10" s="954"/>
      <c r="F10" s="954"/>
      <c r="G10" s="954"/>
      <c r="H10" s="954"/>
      <c r="I10" s="954"/>
      <c r="J10" s="954"/>
      <c r="K10" s="954"/>
      <c r="L10" s="955"/>
      <c r="M10" s="925" t="s">
        <v>117</v>
      </c>
      <c r="N10" s="892"/>
      <c r="O10" s="892"/>
      <c r="P10" s="892"/>
      <c r="Q10" s="892"/>
      <c r="R10" s="892"/>
      <c r="S10" s="892"/>
      <c r="T10" s="892"/>
      <c r="U10" s="892"/>
      <c r="V10" s="892"/>
      <c r="W10" s="892"/>
      <c r="X10" s="892"/>
      <c r="Y10" s="892"/>
      <c r="Z10" s="892"/>
      <c r="AA10" s="893"/>
      <c r="AB10" s="956" t="s">
        <v>118</v>
      </c>
      <c r="AC10" s="957"/>
      <c r="AD10" s="957"/>
      <c r="AE10" s="957"/>
      <c r="AF10" s="957"/>
      <c r="AG10" s="957"/>
      <c r="AH10" s="957"/>
      <c r="AI10" s="957"/>
      <c r="AJ10" s="957"/>
      <c r="AK10" s="957"/>
      <c r="AL10" s="957"/>
      <c r="AM10" s="957"/>
      <c r="AN10" s="957"/>
      <c r="AO10" s="957"/>
      <c r="AP10" s="957"/>
      <c r="AQ10" s="957"/>
      <c r="AR10" s="957"/>
      <c r="AS10" s="957"/>
      <c r="AT10" s="957"/>
      <c r="AU10" s="958"/>
    </row>
    <row r="11" spans="2:65" s="87" customFormat="1" ht="44.25" customHeight="1" thickBot="1" x14ac:dyDescent="0.2">
      <c r="B11" s="925"/>
      <c r="C11" s="892"/>
      <c r="D11" s="892"/>
      <c r="E11" s="892"/>
      <c r="F11" s="892"/>
      <c r="G11" s="892"/>
      <c r="H11" s="892"/>
      <c r="I11" s="892"/>
      <c r="J11" s="892"/>
      <c r="K11" s="892"/>
      <c r="L11" s="893"/>
      <c r="M11" s="925"/>
      <c r="N11" s="892"/>
      <c r="O11" s="892"/>
      <c r="P11" s="892"/>
      <c r="Q11" s="892"/>
      <c r="R11" s="892"/>
      <c r="S11" s="892"/>
      <c r="T11" s="892"/>
      <c r="U11" s="892"/>
      <c r="V11" s="892"/>
      <c r="W11" s="892"/>
      <c r="X11" s="892"/>
      <c r="Y11" s="892"/>
      <c r="Z11" s="892"/>
      <c r="AA11" s="893"/>
      <c r="AB11" s="959"/>
      <c r="AC11" s="960"/>
      <c r="AD11" s="960"/>
      <c r="AE11" s="960"/>
      <c r="AF11" s="960"/>
      <c r="AG11" s="960"/>
      <c r="AH11" s="960"/>
      <c r="AI11" s="960"/>
      <c r="AJ11" s="960"/>
      <c r="AK11" s="960"/>
      <c r="AL11" s="960"/>
      <c r="AM11" s="960"/>
      <c r="AN11" s="960"/>
      <c r="AO11" s="960"/>
      <c r="AP11" s="960"/>
      <c r="AQ11" s="960"/>
      <c r="AR11" s="960"/>
      <c r="AS11" s="960"/>
      <c r="AT11" s="960"/>
      <c r="AU11" s="961"/>
    </row>
    <row r="12" spans="2:65" s="89" customFormat="1" ht="29.25" customHeight="1" x14ac:dyDescent="0.15"/>
    <row r="13" spans="2:65" s="87" customFormat="1" ht="44.25" customHeight="1" thickBot="1" x14ac:dyDescent="0.2">
      <c r="B13" s="87" t="s">
        <v>185</v>
      </c>
    </row>
    <row r="14" spans="2:65" s="87" customFormat="1" ht="44.25" customHeight="1" thickBot="1" x14ac:dyDescent="0.2">
      <c r="B14" s="884" t="s">
        <v>121</v>
      </c>
      <c r="C14" s="874"/>
      <c r="D14" s="874"/>
      <c r="E14" s="874"/>
      <c r="F14" s="874"/>
      <c r="G14" s="874"/>
      <c r="H14" s="882"/>
      <c r="I14" s="925" t="s">
        <v>186</v>
      </c>
      <c r="J14" s="892"/>
      <c r="K14" s="892"/>
      <c r="L14" s="892"/>
      <c r="M14" s="892"/>
      <c r="N14" s="892"/>
      <c r="O14" s="892"/>
      <c r="P14" s="892"/>
      <c r="Q14" s="892"/>
      <c r="R14" s="892"/>
      <c r="S14" s="892"/>
      <c r="T14" s="892"/>
      <c r="U14" s="892"/>
      <c r="V14" s="892"/>
      <c r="W14" s="892"/>
      <c r="X14" s="892"/>
      <c r="Y14" s="892"/>
      <c r="Z14" s="892"/>
      <c r="AA14" s="892"/>
      <c r="AB14" s="892"/>
      <c r="AC14" s="952"/>
      <c r="AD14" s="866"/>
      <c r="AE14" s="866"/>
      <c r="AF14" s="866"/>
      <c r="AG14" s="866"/>
      <c r="AH14" s="866"/>
      <c r="AI14" s="866"/>
      <c r="AJ14" s="866"/>
      <c r="AK14" s="866"/>
      <c r="AL14" s="866"/>
      <c r="AM14" s="866"/>
      <c r="AN14" s="866"/>
      <c r="AO14" s="866"/>
      <c r="AP14" s="866"/>
      <c r="AQ14" s="866"/>
      <c r="AR14" s="866"/>
      <c r="AS14" s="866"/>
      <c r="AT14" s="866"/>
      <c r="AU14" s="866"/>
    </row>
    <row r="15" spans="2:65" s="87" customFormat="1" ht="44.25" customHeight="1" thickBot="1" x14ac:dyDescent="0.2">
      <c r="B15" s="877"/>
      <c r="C15" s="878"/>
      <c r="D15" s="878"/>
      <c r="E15" s="878"/>
      <c r="F15" s="878"/>
      <c r="G15" s="878"/>
      <c r="H15" s="883"/>
      <c r="I15" s="925" t="s">
        <v>187</v>
      </c>
      <c r="J15" s="892"/>
      <c r="K15" s="90" t="s">
        <v>188</v>
      </c>
      <c r="L15" s="90"/>
      <c r="M15" s="90"/>
      <c r="N15" s="90" t="s">
        <v>189</v>
      </c>
      <c r="O15" s="90"/>
      <c r="P15" s="90" t="s">
        <v>190</v>
      </c>
      <c r="Q15" s="90"/>
      <c r="R15" s="91" t="s">
        <v>191</v>
      </c>
      <c r="S15" s="953" t="s">
        <v>192</v>
      </c>
      <c r="T15" s="892"/>
      <c r="U15" s="90" t="s">
        <v>188</v>
      </c>
      <c r="V15" s="90"/>
      <c r="W15" s="90"/>
      <c r="X15" s="90" t="s">
        <v>189</v>
      </c>
      <c r="Y15" s="90"/>
      <c r="Z15" s="90" t="s">
        <v>190</v>
      </c>
      <c r="AA15" s="90"/>
      <c r="AB15" s="92" t="s">
        <v>191</v>
      </c>
      <c r="AC15" s="866"/>
      <c r="AD15" s="866"/>
      <c r="AE15" s="866"/>
      <c r="AF15" s="866"/>
      <c r="AG15" s="866"/>
      <c r="AH15" s="866"/>
      <c r="AI15" s="866"/>
      <c r="AJ15" s="866"/>
      <c r="AK15" s="866"/>
      <c r="AL15" s="866"/>
      <c r="AM15" s="866"/>
      <c r="AN15" s="866"/>
      <c r="AO15" s="866"/>
      <c r="AP15" s="866"/>
      <c r="AQ15" s="866"/>
      <c r="AR15" s="866"/>
      <c r="AS15" s="866"/>
      <c r="AT15" s="866"/>
      <c r="AU15" s="866"/>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918" t="s">
        <v>195</v>
      </c>
      <c r="C18" s="947"/>
      <c r="D18" s="947"/>
      <c r="E18" s="947"/>
      <c r="F18" s="918" t="s">
        <v>196</v>
      </c>
      <c r="G18" s="947"/>
      <c r="H18" s="947"/>
      <c r="I18" s="947"/>
      <c r="J18" s="951" t="s">
        <v>197</v>
      </c>
      <c r="K18" s="951"/>
      <c r="L18" s="951"/>
      <c r="M18" s="951"/>
      <c r="N18" s="918" t="s">
        <v>198</v>
      </c>
      <c r="O18" s="918"/>
      <c r="P18" s="918"/>
      <c r="Q18" s="918"/>
      <c r="R18" s="918" t="s">
        <v>199</v>
      </c>
      <c r="S18" s="918"/>
      <c r="T18" s="918"/>
      <c r="U18" s="918"/>
      <c r="V18" s="918" t="s">
        <v>136</v>
      </c>
      <c r="W18" s="918"/>
      <c r="X18" s="918"/>
      <c r="Y18" s="918"/>
      <c r="Z18" s="918" t="s">
        <v>137</v>
      </c>
      <c r="AA18" s="918"/>
      <c r="AB18" s="918"/>
      <c r="AC18" s="918"/>
      <c r="AD18" s="913" t="s">
        <v>200</v>
      </c>
      <c r="AE18" s="945"/>
      <c r="AF18" s="945"/>
      <c r="AG18" s="946"/>
      <c r="AH18" s="918" t="s">
        <v>139</v>
      </c>
      <c r="AI18" s="918"/>
      <c r="AJ18" s="918"/>
      <c r="AK18" s="918"/>
      <c r="AL18" s="918" t="s">
        <v>201</v>
      </c>
      <c r="AM18" s="918"/>
      <c r="AN18" s="918"/>
      <c r="AO18" s="918"/>
      <c r="AP18" s="918" t="s">
        <v>202</v>
      </c>
      <c r="AQ18" s="918"/>
      <c r="AR18" s="918"/>
      <c r="AS18" s="918"/>
      <c r="AT18" s="947" t="s">
        <v>203</v>
      </c>
      <c r="AU18" s="947"/>
      <c r="AV18" s="947"/>
      <c r="AW18" s="947"/>
      <c r="AX18" s="918" t="s">
        <v>143</v>
      </c>
      <c r="AY18" s="918"/>
      <c r="AZ18" s="918"/>
      <c r="BA18" s="918"/>
      <c r="BB18" s="918" t="s">
        <v>204</v>
      </c>
      <c r="BC18" s="918"/>
      <c r="BD18" s="918"/>
      <c r="BE18" s="918"/>
      <c r="BF18" s="913" t="s">
        <v>205</v>
      </c>
      <c r="BG18" s="945"/>
      <c r="BH18" s="945"/>
      <c r="BI18" s="946"/>
      <c r="BJ18" s="913" t="s">
        <v>146</v>
      </c>
      <c r="BK18" s="945"/>
      <c r="BL18" s="945"/>
      <c r="BM18" s="946"/>
      <c r="BN18" s="913" t="s">
        <v>206</v>
      </c>
      <c r="BO18" s="945"/>
      <c r="BP18" s="945"/>
      <c r="BQ18" s="946"/>
    </row>
    <row r="19" spans="1:69" s="89" customFormat="1" ht="135" customHeight="1" thickBot="1" x14ac:dyDescent="0.2">
      <c r="A19" s="87"/>
      <c r="B19" s="947"/>
      <c r="C19" s="947"/>
      <c r="D19" s="947"/>
      <c r="E19" s="947"/>
      <c r="F19" s="948" t="s">
        <v>207</v>
      </c>
      <c r="G19" s="949"/>
      <c r="H19" s="949"/>
      <c r="I19" s="950"/>
      <c r="J19" s="916" t="s">
        <v>157</v>
      </c>
      <c r="K19" s="916"/>
      <c r="L19" s="916"/>
      <c r="M19" s="916"/>
      <c r="N19" s="916" t="s">
        <v>120</v>
      </c>
      <c r="O19" s="916"/>
      <c r="P19" s="916"/>
      <c r="Q19" s="916"/>
      <c r="R19" s="916" t="s">
        <v>208</v>
      </c>
      <c r="S19" s="917"/>
      <c r="T19" s="917"/>
      <c r="U19" s="917"/>
      <c r="V19" s="916" t="s">
        <v>209</v>
      </c>
      <c r="W19" s="916"/>
      <c r="X19" s="916"/>
      <c r="Y19" s="916"/>
      <c r="Z19" s="916" t="s">
        <v>116</v>
      </c>
      <c r="AA19" s="916"/>
      <c r="AB19" s="916"/>
      <c r="AC19" s="916"/>
      <c r="AD19" s="917" t="s">
        <v>157</v>
      </c>
      <c r="AE19" s="917"/>
      <c r="AF19" s="917"/>
      <c r="AG19" s="917"/>
      <c r="AH19" s="910" t="s">
        <v>158</v>
      </c>
      <c r="AI19" s="910"/>
      <c r="AJ19" s="910"/>
      <c r="AK19" s="910"/>
      <c r="AL19" s="916" t="s">
        <v>210</v>
      </c>
      <c r="AM19" s="916"/>
      <c r="AN19" s="916"/>
      <c r="AO19" s="916"/>
      <c r="AP19" s="916" t="s">
        <v>116</v>
      </c>
      <c r="AQ19" s="916"/>
      <c r="AR19" s="916"/>
      <c r="AS19" s="916"/>
      <c r="AT19" s="913" t="s">
        <v>160</v>
      </c>
      <c r="AU19" s="914"/>
      <c r="AV19" s="914"/>
      <c r="AW19" s="915"/>
      <c r="AX19" s="913" t="s">
        <v>211</v>
      </c>
      <c r="AY19" s="914"/>
      <c r="AZ19" s="914"/>
      <c r="BA19" s="915"/>
      <c r="BB19" s="889" t="s">
        <v>162</v>
      </c>
      <c r="BC19" s="889"/>
      <c r="BD19" s="889"/>
      <c r="BE19" s="889"/>
      <c r="BF19" s="903" t="s">
        <v>163</v>
      </c>
      <c r="BG19" s="904"/>
      <c r="BH19" s="904"/>
      <c r="BI19" s="911"/>
      <c r="BJ19" s="903" t="s">
        <v>163</v>
      </c>
      <c r="BK19" s="904"/>
      <c r="BL19" s="904"/>
      <c r="BM19" s="911"/>
      <c r="BN19" s="903" t="s">
        <v>163</v>
      </c>
      <c r="BO19" s="904"/>
      <c r="BP19" s="904"/>
      <c r="BQ19" s="911"/>
    </row>
    <row r="20" spans="1:69" s="89" customFormat="1" ht="35.25" customHeight="1" thickBot="1" x14ac:dyDescent="0.2">
      <c r="B20" s="94" t="s">
        <v>212</v>
      </c>
      <c r="C20" s="934"/>
      <c r="D20" s="934"/>
      <c r="E20" s="935"/>
      <c r="F20" s="931"/>
      <c r="G20" s="932"/>
      <c r="H20" s="932"/>
      <c r="I20" s="932"/>
      <c r="J20" s="931"/>
      <c r="K20" s="931"/>
      <c r="L20" s="931"/>
      <c r="M20" s="931"/>
      <c r="N20" s="936"/>
      <c r="O20" s="936"/>
      <c r="P20" s="936"/>
      <c r="Q20" s="936"/>
      <c r="R20" s="931"/>
      <c r="S20" s="932"/>
      <c r="T20" s="932"/>
      <c r="U20" s="932"/>
      <c r="V20" s="937"/>
      <c r="W20" s="938"/>
      <c r="X20" s="938"/>
      <c r="Y20" s="939"/>
      <c r="Z20" s="931"/>
      <c r="AA20" s="931"/>
      <c r="AB20" s="931"/>
      <c r="AC20" s="931"/>
      <c r="AD20" s="932"/>
      <c r="AE20" s="932"/>
      <c r="AF20" s="932"/>
      <c r="AG20" s="932"/>
      <c r="AH20" s="931"/>
      <c r="AI20" s="931"/>
      <c r="AJ20" s="931"/>
      <c r="AK20" s="931"/>
      <c r="AL20" s="931"/>
      <c r="AM20" s="931"/>
      <c r="AN20" s="931"/>
      <c r="AO20" s="931"/>
      <c r="AP20" s="931"/>
      <c r="AQ20" s="931"/>
      <c r="AR20" s="931"/>
      <c r="AS20" s="931"/>
      <c r="AT20" s="932"/>
      <c r="AU20" s="932"/>
      <c r="AV20" s="932"/>
      <c r="AW20" s="932"/>
      <c r="AX20" s="932"/>
      <c r="AY20" s="932"/>
      <c r="AZ20" s="932"/>
      <c r="BA20" s="932"/>
      <c r="BB20" s="932"/>
      <c r="BC20" s="932"/>
      <c r="BD20" s="932"/>
      <c r="BE20" s="932"/>
      <c r="BF20" s="933"/>
      <c r="BG20" s="934"/>
      <c r="BH20" s="934"/>
      <c r="BI20" s="935"/>
      <c r="BJ20" s="933"/>
      <c r="BK20" s="934"/>
      <c r="BL20" s="934"/>
      <c r="BM20" s="935"/>
      <c r="BN20" s="933"/>
      <c r="BO20" s="934"/>
      <c r="BP20" s="934"/>
      <c r="BQ20" s="935"/>
    </row>
    <row r="21" spans="1:69" s="89" customFormat="1" ht="35.25" customHeight="1" thickBot="1" x14ac:dyDescent="0.2">
      <c r="B21" s="94" t="s">
        <v>213</v>
      </c>
      <c r="C21" s="934"/>
      <c r="D21" s="934"/>
      <c r="E21" s="935"/>
      <c r="F21" s="931"/>
      <c r="G21" s="932"/>
      <c r="H21" s="932"/>
      <c r="I21" s="932"/>
      <c r="J21" s="931"/>
      <c r="K21" s="931"/>
      <c r="L21" s="931"/>
      <c r="M21" s="931"/>
      <c r="N21" s="931"/>
      <c r="O21" s="931"/>
      <c r="P21" s="931"/>
      <c r="Q21" s="931"/>
      <c r="R21" s="931"/>
      <c r="S21" s="932"/>
      <c r="T21" s="932"/>
      <c r="U21" s="932"/>
      <c r="V21" s="940"/>
      <c r="W21" s="930"/>
      <c r="X21" s="930"/>
      <c r="Y21" s="941"/>
      <c r="Z21" s="931"/>
      <c r="AA21" s="931"/>
      <c r="AB21" s="931"/>
      <c r="AC21" s="931"/>
      <c r="AD21" s="932"/>
      <c r="AE21" s="932"/>
      <c r="AF21" s="932"/>
      <c r="AG21" s="932"/>
      <c r="AH21" s="931"/>
      <c r="AI21" s="931"/>
      <c r="AJ21" s="931"/>
      <c r="AK21" s="931"/>
      <c r="AL21" s="931"/>
      <c r="AM21" s="931"/>
      <c r="AN21" s="931"/>
      <c r="AO21" s="931"/>
      <c r="AP21" s="931"/>
      <c r="AQ21" s="931"/>
      <c r="AR21" s="931"/>
      <c r="AS21" s="931"/>
      <c r="AT21" s="932"/>
      <c r="AU21" s="932"/>
      <c r="AV21" s="932"/>
      <c r="AW21" s="932"/>
      <c r="AX21" s="932"/>
      <c r="AY21" s="932"/>
      <c r="AZ21" s="932"/>
      <c r="BA21" s="932"/>
      <c r="BB21" s="932"/>
      <c r="BC21" s="932"/>
      <c r="BD21" s="932"/>
      <c r="BE21" s="932"/>
      <c r="BF21" s="933"/>
      <c r="BG21" s="934"/>
      <c r="BH21" s="934"/>
      <c r="BI21" s="935"/>
      <c r="BJ21" s="933"/>
      <c r="BK21" s="934"/>
      <c r="BL21" s="934"/>
      <c r="BM21" s="935"/>
      <c r="BN21" s="933"/>
      <c r="BO21" s="934"/>
      <c r="BP21" s="934"/>
      <c r="BQ21" s="935"/>
    </row>
    <row r="22" spans="1:69" s="89" customFormat="1" ht="35.25" customHeight="1" thickBot="1" x14ac:dyDescent="0.2">
      <c r="B22" s="94" t="s">
        <v>214</v>
      </c>
      <c r="C22" s="934"/>
      <c r="D22" s="934"/>
      <c r="E22" s="935"/>
      <c r="F22" s="931"/>
      <c r="G22" s="932"/>
      <c r="H22" s="932"/>
      <c r="I22" s="932"/>
      <c r="J22" s="931"/>
      <c r="K22" s="931"/>
      <c r="L22" s="931"/>
      <c r="M22" s="931"/>
      <c r="N22" s="931"/>
      <c r="O22" s="931"/>
      <c r="P22" s="931"/>
      <c r="Q22" s="931"/>
      <c r="R22" s="931"/>
      <c r="S22" s="932"/>
      <c r="T22" s="932"/>
      <c r="U22" s="932"/>
      <c r="V22" s="942"/>
      <c r="W22" s="943"/>
      <c r="X22" s="943"/>
      <c r="Y22" s="944"/>
      <c r="Z22" s="931"/>
      <c r="AA22" s="931"/>
      <c r="AB22" s="931"/>
      <c r="AC22" s="931"/>
      <c r="AD22" s="932"/>
      <c r="AE22" s="932"/>
      <c r="AF22" s="932"/>
      <c r="AG22" s="932"/>
      <c r="AH22" s="931"/>
      <c r="AI22" s="931"/>
      <c r="AJ22" s="931"/>
      <c r="AK22" s="931"/>
      <c r="AL22" s="931"/>
      <c r="AM22" s="931"/>
      <c r="AN22" s="931"/>
      <c r="AO22" s="931"/>
      <c r="AP22" s="931"/>
      <c r="AQ22" s="931"/>
      <c r="AR22" s="931"/>
      <c r="AS22" s="931"/>
      <c r="AT22" s="932"/>
      <c r="AU22" s="932"/>
      <c r="AV22" s="932"/>
      <c r="AW22" s="932"/>
      <c r="AX22" s="932"/>
      <c r="AY22" s="932"/>
      <c r="AZ22" s="932"/>
      <c r="BA22" s="932"/>
      <c r="BB22" s="932"/>
      <c r="BC22" s="932"/>
      <c r="BD22" s="932"/>
      <c r="BE22" s="932"/>
      <c r="BF22" s="933"/>
      <c r="BG22" s="934"/>
      <c r="BH22" s="934"/>
      <c r="BI22" s="935"/>
      <c r="BJ22" s="933"/>
      <c r="BK22" s="934"/>
      <c r="BL22" s="934"/>
      <c r="BM22" s="935"/>
      <c r="BN22" s="933"/>
      <c r="BO22" s="934"/>
      <c r="BP22" s="934"/>
      <c r="BQ22" s="935"/>
    </row>
    <row r="23" spans="1:69" s="89" customFormat="1" ht="30.75" customHeight="1" x14ac:dyDescent="0.15">
      <c r="B23" s="926"/>
      <c r="C23" s="926"/>
      <c r="D23" s="926"/>
      <c r="E23" s="926"/>
      <c r="F23" s="930"/>
      <c r="G23" s="926"/>
      <c r="H23" s="926"/>
      <c r="I23" s="926"/>
      <c r="J23" s="930"/>
      <c r="K23" s="930"/>
      <c r="L23" s="930"/>
      <c r="M23" s="930"/>
      <c r="N23" s="930"/>
      <c r="O23" s="930"/>
      <c r="P23" s="930"/>
      <c r="Q23" s="930"/>
      <c r="R23" s="930"/>
      <c r="S23" s="926"/>
      <c r="T23" s="926"/>
      <c r="U23" s="926"/>
      <c r="V23" s="930"/>
      <c r="W23" s="930"/>
      <c r="X23" s="930"/>
      <c r="Y23" s="930"/>
      <c r="Z23" s="926"/>
      <c r="AA23" s="926"/>
      <c r="AB23" s="926"/>
      <c r="AC23" s="926"/>
      <c r="AD23" s="930"/>
      <c r="AE23" s="930"/>
      <c r="AF23" s="930"/>
      <c r="AG23" s="930"/>
      <c r="AH23" s="930"/>
      <c r="AI23" s="930"/>
      <c r="AJ23" s="930"/>
      <c r="AK23" s="930"/>
      <c r="AL23" s="930"/>
      <c r="AM23" s="930"/>
      <c r="AN23" s="930"/>
      <c r="AO23" s="930"/>
      <c r="AP23" s="930"/>
      <c r="AQ23" s="930"/>
      <c r="AR23" s="930"/>
      <c r="AS23" s="930"/>
      <c r="AT23" s="926"/>
      <c r="AU23" s="926"/>
      <c r="AV23" s="926"/>
      <c r="AW23" s="926"/>
      <c r="AX23" s="926"/>
      <c r="AY23" s="926"/>
      <c r="AZ23" s="926"/>
      <c r="BA23" s="926"/>
      <c r="BB23" s="95"/>
      <c r="BC23" s="95"/>
      <c r="BD23" s="95"/>
      <c r="BE23" s="95"/>
      <c r="BF23" s="926"/>
      <c r="BG23" s="926"/>
      <c r="BH23" s="926"/>
      <c r="BI23" s="926"/>
      <c r="BJ23" s="926"/>
      <c r="BK23" s="926"/>
      <c r="BL23" s="926"/>
      <c r="BM23" s="926"/>
      <c r="BN23" s="927"/>
      <c r="BO23" s="928"/>
      <c r="BP23" s="928"/>
      <c r="BQ23" s="929"/>
    </row>
    <row r="24" spans="1:69" s="87" customFormat="1" ht="30.75" customHeight="1" thickBot="1" x14ac:dyDescent="0.2">
      <c r="B24" s="897" t="s">
        <v>215</v>
      </c>
      <c r="C24" s="897"/>
      <c r="D24" s="897"/>
      <c r="E24" s="897"/>
      <c r="F24" s="897"/>
      <c r="G24" s="897"/>
      <c r="H24" s="897"/>
      <c r="I24" s="897"/>
      <c r="J24" s="897"/>
      <c r="K24" s="897"/>
      <c r="L24" s="897"/>
      <c r="M24" s="897"/>
      <c r="N24" s="897"/>
      <c r="O24" s="897"/>
      <c r="P24" s="897"/>
      <c r="Q24" s="897"/>
      <c r="R24" s="897"/>
      <c r="S24" s="897"/>
      <c r="T24" s="897"/>
      <c r="U24" s="897"/>
      <c r="V24" s="897"/>
      <c r="W24" s="897"/>
      <c r="X24" s="897"/>
      <c r="Y24" s="897"/>
      <c r="Z24" s="897"/>
      <c r="AA24" s="897"/>
      <c r="AB24" s="897"/>
      <c r="AC24" s="897"/>
      <c r="AD24" s="897"/>
      <c r="AE24" s="897"/>
      <c r="AF24" s="897"/>
      <c r="AG24" s="897"/>
      <c r="AH24" s="897"/>
      <c r="AI24" s="897"/>
      <c r="AJ24" s="897"/>
      <c r="AK24" s="897"/>
      <c r="AL24" s="897"/>
      <c r="AM24" s="897"/>
      <c r="AN24" s="897"/>
      <c r="AO24" s="897"/>
      <c r="AP24" s="897"/>
      <c r="AQ24" s="897"/>
      <c r="AR24" s="897"/>
      <c r="AS24" s="897"/>
      <c r="AT24" s="897"/>
      <c r="AU24" s="897"/>
      <c r="AV24" s="897"/>
      <c r="AW24" s="897"/>
      <c r="AX24" s="897"/>
      <c r="AY24" s="897"/>
      <c r="AZ24" s="897"/>
      <c r="BA24" s="897"/>
      <c r="BB24" s="897"/>
      <c r="BC24" s="897"/>
      <c r="BD24" s="897"/>
      <c r="BE24" s="897"/>
      <c r="BF24" s="897"/>
      <c r="BG24" s="897"/>
      <c r="BH24" s="897"/>
      <c r="BI24" s="897"/>
      <c r="BJ24" s="897"/>
      <c r="BK24" s="897"/>
      <c r="BL24" s="897"/>
      <c r="BM24" s="897"/>
      <c r="BN24" s="96"/>
      <c r="BO24" s="96"/>
      <c r="BP24" s="96"/>
      <c r="BQ24" s="96"/>
    </row>
    <row r="25" spans="1:69" s="87" customFormat="1" ht="96" customHeight="1" thickTop="1" thickBot="1" x14ac:dyDescent="0.2">
      <c r="B25" s="910" t="s">
        <v>216</v>
      </c>
      <c r="C25" s="889"/>
      <c r="D25" s="889"/>
      <c r="E25" s="889"/>
      <c r="F25" s="889"/>
      <c r="G25" s="889"/>
      <c r="H25" s="889"/>
      <c r="I25" s="889"/>
      <c r="J25" s="889"/>
      <c r="K25" s="889"/>
      <c r="L25" s="889"/>
      <c r="M25" s="910" t="s">
        <v>217</v>
      </c>
      <c r="N25" s="910"/>
      <c r="O25" s="910"/>
      <c r="P25" s="910"/>
      <c r="Q25" s="910"/>
      <c r="R25" s="910"/>
      <c r="S25" s="910"/>
      <c r="T25" s="910" t="s">
        <v>218</v>
      </c>
      <c r="U25" s="910"/>
      <c r="V25" s="910"/>
      <c r="W25" s="910"/>
      <c r="X25" s="910"/>
      <c r="Y25" s="910"/>
      <c r="Z25" s="910"/>
      <c r="AA25" s="910" t="s">
        <v>219</v>
      </c>
      <c r="AB25" s="889"/>
      <c r="AC25" s="889"/>
      <c r="AD25" s="889"/>
      <c r="AE25" s="889"/>
      <c r="AF25" s="889"/>
      <c r="AG25" s="889"/>
      <c r="AH25" s="889"/>
      <c r="AI25" s="889"/>
      <c r="AJ25" s="889"/>
      <c r="AK25" s="925"/>
      <c r="AL25" s="906" t="s">
        <v>220</v>
      </c>
      <c r="AM25" s="907"/>
      <c r="AN25" s="907"/>
      <c r="AO25" s="907"/>
      <c r="AP25" s="907"/>
      <c r="AQ25" s="907"/>
      <c r="AR25" s="907"/>
      <c r="AS25" s="907"/>
      <c r="AT25" s="907"/>
      <c r="AU25" s="907"/>
      <c r="AV25" s="908"/>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919" t="s">
        <v>221</v>
      </c>
      <c r="C26" s="920"/>
      <c r="D26" s="921">
        <f>N20</f>
        <v>0</v>
      </c>
      <c r="E26" s="921"/>
      <c r="F26" s="921"/>
      <c r="G26" s="921"/>
      <c r="H26" s="921"/>
      <c r="I26" s="921"/>
      <c r="J26" s="921"/>
      <c r="K26" s="893" t="s">
        <v>120</v>
      </c>
      <c r="L26" s="889"/>
      <c r="M26" s="922">
        <f>J20</f>
        <v>0</v>
      </c>
      <c r="N26" s="923"/>
      <c r="O26" s="923"/>
      <c r="P26" s="923"/>
      <c r="Q26" s="923"/>
      <c r="R26" s="923"/>
      <c r="S26" s="97" t="s">
        <v>222</v>
      </c>
      <c r="T26" s="910" t="s">
        <v>223</v>
      </c>
      <c r="U26" s="910"/>
      <c r="V26" s="910"/>
      <c r="W26" s="910"/>
      <c r="X26" s="910"/>
      <c r="Y26" s="910"/>
      <c r="Z26" s="910"/>
      <c r="AA26" s="890">
        <f>M26*17500</f>
        <v>0</v>
      </c>
      <c r="AB26" s="891"/>
      <c r="AC26" s="891"/>
      <c r="AD26" s="891"/>
      <c r="AE26" s="891"/>
      <c r="AF26" s="891"/>
      <c r="AG26" s="891"/>
      <c r="AH26" s="891"/>
      <c r="AI26" s="891"/>
      <c r="AJ26" s="892" t="s">
        <v>120</v>
      </c>
      <c r="AK26" s="892"/>
      <c r="AL26" s="924">
        <f>ROUNDDOWN(MIN(D26,AA26),-3)</f>
        <v>0</v>
      </c>
      <c r="AM26" s="891"/>
      <c r="AN26" s="891"/>
      <c r="AO26" s="891"/>
      <c r="AP26" s="891"/>
      <c r="AQ26" s="891"/>
      <c r="AR26" s="891"/>
      <c r="AS26" s="891"/>
      <c r="AT26" s="891"/>
      <c r="AU26" s="892" t="s">
        <v>120</v>
      </c>
      <c r="AV26" s="892"/>
      <c r="AW26" s="98"/>
      <c r="AX26" s="96"/>
      <c r="AY26" s="96"/>
      <c r="AZ26" s="96"/>
      <c r="BA26" s="99"/>
      <c r="BB26" s="99"/>
      <c r="BC26" s="99"/>
      <c r="BD26" s="99"/>
      <c r="BE26" s="99"/>
      <c r="BN26" s="96"/>
      <c r="BO26" s="96"/>
      <c r="BP26" s="96"/>
      <c r="BQ26" s="96"/>
    </row>
    <row r="27" spans="1:69" s="87" customFormat="1" ht="35.25" customHeight="1" thickBot="1" x14ac:dyDescent="0.2">
      <c r="B27" s="919" t="s">
        <v>224</v>
      </c>
      <c r="C27" s="920"/>
      <c r="D27" s="921">
        <f>N21</f>
        <v>0</v>
      </c>
      <c r="E27" s="921"/>
      <c r="F27" s="921"/>
      <c r="G27" s="921"/>
      <c r="H27" s="921"/>
      <c r="I27" s="921"/>
      <c r="J27" s="921"/>
      <c r="K27" s="893" t="s">
        <v>120</v>
      </c>
      <c r="L27" s="889"/>
      <c r="M27" s="922">
        <f>J21</f>
        <v>0</v>
      </c>
      <c r="N27" s="923"/>
      <c r="O27" s="923"/>
      <c r="P27" s="923"/>
      <c r="Q27" s="923"/>
      <c r="R27" s="923"/>
      <c r="S27" s="97" t="s">
        <v>222</v>
      </c>
      <c r="T27" s="910" t="s">
        <v>223</v>
      </c>
      <c r="U27" s="910"/>
      <c r="V27" s="910"/>
      <c r="W27" s="910"/>
      <c r="X27" s="910"/>
      <c r="Y27" s="910"/>
      <c r="Z27" s="910"/>
      <c r="AA27" s="890">
        <f>M27*17500</f>
        <v>0</v>
      </c>
      <c r="AB27" s="891"/>
      <c r="AC27" s="891"/>
      <c r="AD27" s="891"/>
      <c r="AE27" s="891"/>
      <c r="AF27" s="891"/>
      <c r="AG27" s="891"/>
      <c r="AH27" s="891"/>
      <c r="AI27" s="891"/>
      <c r="AJ27" s="892" t="s">
        <v>120</v>
      </c>
      <c r="AK27" s="892"/>
      <c r="AL27" s="924">
        <f>ROUNDDOWN(MIN(D27,AA27),-3)</f>
        <v>0</v>
      </c>
      <c r="AM27" s="891"/>
      <c r="AN27" s="891"/>
      <c r="AO27" s="891"/>
      <c r="AP27" s="891"/>
      <c r="AQ27" s="891"/>
      <c r="AR27" s="891"/>
      <c r="AS27" s="891"/>
      <c r="AT27" s="891"/>
      <c r="AU27" s="892" t="s">
        <v>120</v>
      </c>
      <c r="AV27" s="892"/>
      <c r="AW27" s="98"/>
      <c r="AX27" s="96"/>
      <c r="AY27" s="96"/>
      <c r="AZ27" s="96"/>
      <c r="BN27" s="96"/>
      <c r="BO27" s="96"/>
      <c r="BP27" s="96"/>
      <c r="BQ27" s="96"/>
    </row>
    <row r="28" spans="1:69" s="87" customFormat="1" ht="35.25" customHeight="1" thickBot="1" x14ac:dyDescent="0.2">
      <c r="B28" s="919" t="s">
        <v>225</v>
      </c>
      <c r="C28" s="920"/>
      <c r="D28" s="921">
        <f>N22</f>
        <v>0</v>
      </c>
      <c r="E28" s="921"/>
      <c r="F28" s="921"/>
      <c r="G28" s="921"/>
      <c r="H28" s="921"/>
      <c r="I28" s="921"/>
      <c r="J28" s="921"/>
      <c r="K28" s="893" t="s">
        <v>120</v>
      </c>
      <c r="L28" s="889"/>
      <c r="M28" s="922">
        <f>J22</f>
        <v>0</v>
      </c>
      <c r="N28" s="923"/>
      <c r="O28" s="923"/>
      <c r="P28" s="923"/>
      <c r="Q28" s="923"/>
      <c r="R28" s="923"/>
      <c r="S28" s="97" t="s">
        <v>222</v>
      </c>
      <c r="T28" s="910" t="s">
        <v>223</v>
      </c>
      <c r="U28" s="910"/>
      <c r="V28" s="910"/>
      <c r="W28" s="910"/>
      <c r="X28" s="910"/>
      <c r="Y28" s="910"/>
      <c r="Z28" s="910"/>
      <c r="AA28" s="890">
        <f>M28*17500</f>
        <v>0</v>
      </c>
      <c r="AB28" s="891"/>
      <c r="AC28" s="891"/>
      <c r="AD28" s="891"/>
      <c r="AE28" s="891"/>
      <c r="AF28" s="891"/>
      <c r="AG28" s="891"/>
      <c r="AH28" s="891"/>
      <c r="AI28" s="891"/>
      <c r="AJ28" s="892" t="s">
        <v>120</v>
      </c>
      <c r="AK28" s="892"/>
      <c r="AL28" s="872">
        <f>ROUNDDOWN(MIN(D28,AA28),-3)</f>
        <v>0</v>
      </c>
      <c r="AM28" s="873"/>
      <c r="AN28" s="873"/>
      <c r="AO28" s="873"/>
      <c r="AP28" s="873"/>
      <c r="AQ28" s="873"/>
      <c r="AR28" s="873"/>
      <c r="AS28" s="873"/>
      <c r="AT28" s="873"/>
      <c r="AU28" s="874" t="s">
        <v>120</v>
      </c>
      <c r="AV28" s="875"/>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897" t="s">
        <v>226</v>
      </c>
      <c r="C30" s="897"/>
      <c r="D30" s="897"/>
      <c r="E30" s="897"/>
      <c r="F30" s="897"/>
      <c r="G30" s="897"/>
      <c r="H30" s="897"/>
      <c r="I30" s="897"/>
      <c r="J30" s="897"/>
      <c r="K30" s="897"/>
      <c r="L30" s="897"/>
      <c r="M30" s="897"/>
      <c r="N30" s="897"/>
      <c r="O30" s="897"/>
      <c r="P30" s="897"/>
      <c r="Q30" s="897"/>
      <c r="R30" s="897"/>
      <c r="S30" s="897"/>
      <c r="T30" s="897"/>
      <c r="U30" s="897"/>
      <c r="V30" s="897"/>
      <c r="W30" s="897"/>
      <c r="X30" s="897"/>
      <c r="Y30" s="897"/>
      <c r="Z30" s="897"/>
      <c r="AA30" s="897"/>
      <c r="AB30" s="897"/>
      <c r="AC30" s="897"/>
      <c r="AD30" s="897"/>
      <c r="AE30" s="897"/>
      <c r="AF30" s="897"/>
      <c r="AG30" s="897"/>
      <c r="AH30" s="897"/>
      <c r="AI30" s="897"/>
      <c r="AJ30" s="897"/>
      <c r="AK30" s="897"/>
      <c r="AL30" s="897"/>
      <c r="AM30" s="897"/>
      <c r="AN30" s="897"/>
      <c r="AO30" s="897"/>
      <c r="AP30" s="897"/>
      <c r="AQ30" s="897"/>
      <c r="AR30" s="897"/>
      <c r="AS30" s="897"/>
      <c r="AT30" s="897"/>
      <c r="AU30" s="897"/>
      <c r="AV30" s="897"/>
      <c r="AW30" s="897"/>
      <c r="AX30" s="897"/>
      <c r="AY30" s="897"/>
      <c r="AZ30" s="897"/>
      <c r="BA30" s="897"/>
      <c r="BB30" s="897"/>
      <c r="BC30" s="897"/>
      <c r="BD30" s="897"/>
      <c r="BE30" s="897"/>
      <c r="BF30" s="897"/>
      <c r="BG30" s="897"/>
      <c r="BH30" s="897"/>
      <c r="BI30" s="897"/>
      <c r="BJ30" s="897"/>
      <c r="BK30" s="897"/>
      <c r="BL30" s="897"/>
      <c r="BM30" s="897"/>
    </row>
    <row r="31" spans="1:69" s="87" customFormat="1" ht="96" customHeight="1" thickBot="1" x14ac:dyDescent="0.2">
      <c r="B31" s="903" t="s">
        <v>133</v>
      </c>
      <c r="C31" s="904"/>
      <c r="D31" s="904"/>
      <c r="E31" s="904"/>
      <c r="F31" s="904"/>
      <c r="G31" s="904"/>
      <c r="H31" s="904"/>
      <c r="I31" s="911"/>
      <c r="J31" s="918" t="s">
        <v>199</v>
      </c>
      <c r="K31" s="918"/>
      <c r="L31" s="918"/>
      <c r="M31" s="918"/>
      <c r="N31" s="910" t="s">
        <v>137</v>
      </c>
      <c r="O31" s="910"/>
      <c r="P31" s="910"/>
      <c r="Q31" s="910"/>
      <c r="R31" s="900" t="s">
        <v>200</v>
      </c>
      <c r="S31" s="901"/>
      <c r="T31" s="901"/>
      <c r="U31" s="902"/>
      <c r="V31" s="910" t="s">
        <v>139</v>
      </c>
      <c r="W31" s="910"/>
      <c r="X31" s="910"/>
      <c r="Y31" s="910"/>
      <c r="Z31" s="898" t="s">
        <v>201</v>
      </c>
      <c r="AA31" s="898"/>
      <c r="AB31" s="898"/>
      <c r="AC31" s="898"/>
      <c r="AD31" s="910" t="s">
        <v>202</v>
      </c>
      <c r="AE31" s="910"/>
      <c r="AF31" s="910"/>
      <c r="AG31" s="910"/>
      <c r="AH31" s="889" t="s">
        <v>203</v>
      </c>
      <c r="AI31" s="889"/>
      <c r="AJ31" s="889"/>
      <c r="AK31" s="889"/>
      <c r="AL31" s="910" t="s">
        <v>143</v>
      </c>
      <c r="AM31" s="910"/>
      <c r="AN31" s="910"/>
      <c r="AO31" s="910"/>
      <c r="AP31" s="910" t="s">
        <v>204</v>
      </c>
      <c r="AQ31" s="910"/>
      <c r="AR31" s="910"/>
      <c r="AS31" s="910"/>
      <c r="AT31" s="903" t="s">
        <v>227</v>
      </c>
      <c r="AU31" s="904"/>
      <c r="AV31" s="904"/>
      <c r="AW31" s="911"/>
      <c r="AX31" s="910" t="s">
        <v>146</v>
      </c>
      <c r="AY31" s="910"/>
      <c r="AZ31" s="910"/>
      <c r="BA31" s="910"/>
      <c r="BB31" s="910" t="s">
        <v>228</v>
      </c>
      <c r="BC31" s="910"/>
      <c r="BD31" s="910"/>
      <c r="BE31" s="910"/>
      <c r="BF31" s="912"/>
      <c r="BG31" s="912"/>
      <c r="BH31" s="912"/>
      <c r="BI31" s="912"/>
      <c r="BJ31" s="912"/>
      <c r="BK31" s="912"/>
      <c r="BL31" s="912"/>
      <c r="BM31" s="912"/>
    </row>
    <row r="32" spans="1:69" s="87" customFormat="1" ht="129" customHeight="1" thickBot="1" x14ac:dyDescent="0.2">
      <c r="B32" s="903"/>
      <c r="C32" s="904"/>
      <c r="D32" s="904"/>
      <c r="E32" s="904"/>
      <c r="F32" s="904"/>
      <c r="G32" s="904"/>
      <c r="H32" s="904"/>
      <c r="I32" s="911"/>
      <c r="J32" s="916" t="s">
        <v>208</v>
      </c>
      <c r="K32" s="917"/>
      <c r="L32" s="917"/>
      <c r="M32" s="917"/>
      <c r="N32" s="916" t="s">
        <v>116</v>
      </c>
      <c r="O32" s="916"/>
      <c r="P32" s="916"/>
      <c r="Q32" s="916"/>
      <c r="R32" s="917" t="s">
        <v>157</v>
      </c>
      <c r="S32" s="917"/>
      <c r="T32" s="917"/>
      <c r="U32" s="917"/>
      <c r="V32" s="910" t="s">
        <v>158</v>
      </c>
      <c r="W32" s="910"/>
      <c r="X32" s="910"/>
      <c r="Y32" s="910"/>
      <c r="Z32" s="916" t="s">
        <v>210</v>
      </c>
      <c r="AA32" s="916"/>
      <c r="AB32" s="916"/>
      <c r="AC32" s="916"/>
      <c r="AD32" s="916" t="s">
        <v>116</v>
      </c>
      <c r="AE32" s="916"/>
      <c r="AF32" s="916"/>
      <c r="AG32" s="916"/>
      <c r="AH32" s="913" t="s">
        <v>160</v>
      </c>
      <c r="AI32" s="914"/>
      <c r="AJ32" s="914"/>
      <c r="AK32" s="915"/>
      <c r="AL32" s="913" t="s">
        <v>211</v>
      </c>
      <c r="AM32" s="914"/>
      <c r="AN32" s="914"/>
      <c r="AO32" s="915"/>
      <c r="AP32" s="889" t="s">
        <v>162</v>
      </c>
      <c r="AQ32" s="889"/>
      <c r="AR32" s="889"/>
      <c r="AS32" s="889"/>
      <c r="AT32" s="910" t="s">
        <v>163</v>
      </c>
      <c r="AU32" s="889"/>
      <c r="AV32" s="889"/>
      <c r="AW32" s="889"/>
      <c r="AX32" s="910" t="s">
        <v>163</v>
      </c>
      <c r="AY32" s="889"/>
      <c r="AZ32" s="889"/>
      <c r="BA32" s="889"/>
      <c r="BB32" s="910" t="s">
        <v>163</v>
      </c>
      <c r="BC32" s="889"/>
      <c r="BD32" s="889"/>
      <c r="BE32" s="889"/>
      <c r="BF32" s="912"/>
      <c r="BG32" s="866"/>
      <c r="BH32" s="866"/>
      <c r="BI32" s="866"/>
      <c r="BJ32" s="912"/>
      <c r="BK32" s="866"/>
      <c r="BL32" s="866"/>
      <c r="BM32" s="866"/>
    </row>
    <row r="33" spans="2:65" s="87" customFormat="1" ht="35.25" customHeight="1" thickBot="1" x14ac:dyDescent="0.2">
      <c r="B33" s="903" t="s">
        <v>229</v>
      </c>
      <c r="C33" s="904"/>
      <c r="D33" s="904"/>
      <c r="E33" s="904"/>
      <c r="F33" s="904"/>
      <c r="G33" s="904"/>
      <c r="H33" s="904"/>
      <c r="I33" s="911"/>
      <c r="J33" s="910"/>
      <c r="K33" s="889"/>
      <c r="L33" s="889"/>
      <c r="M33" s="889"/>
      <c r="N33" s="910"/>
      <c r="O33" s="910"/>
      <c r="P33" s="910"/>
      <c r="Q33" s="910"/>
      <c r="R33" s="889"/>
      <c r="S33" s="889"/>
      <c r="T33" s="889"/>
      <c r="U33" s="889"/>
      <c r="V33" s="910"/>
      <c r="W33" s="910"/>
      <c r="X33" s="910"/>
      <c r="Y33" s="910"/>
      <c r="Z33" s="910"/>
      <c r="AA33" s="910"/>
      <c r="AB33" s="910"/>
      <c r="AC33" s="910"/>
      <c r="AD33" s="910"/>
      <c r="AE33" s="910"/>
      <c r="AF33" s="910"/>
      <c r="AG33" s="910"/>
      <c r="AH33" s="889"/>
      <c r="AI33" s="889"/>
      <c r="AJ33" s="889"/>
      <c r="AK33" s="889"/>
      <c r="AL33" s="889"/>
      <c r="AM33" s="889"/>
      <c r="AN33" s="889"/>
      <c r="AO33" s="889"/>
      <c r="AP33" s="889"/>
      <c r="AQ33" s="889"/>
      <c r="AR33" s="889"/>
      <c r="AS33" s="889"/>
      <c r="AT33" s="889"/>
      <c r="AU33" s="889"/>
      <c r="AV33" s="889"/>
      <c r="AW33" s="889"/>
      <c r="AX33" s="889"/>
      <c r="AY33" s="889"/>
      <c r="AZ33" s="889"/>
      <c r="BA33" s="889"/>
      <c r="BB33" s="889"/>
      <c r="BC33" s="889"/>
      <c r="BD33" s="889"/>
      <c r="BE33" s="889"/>
      <c r="BF33" s="866"/>
      <c r="BG33" s="866"/>
      <c r="BH33" s="866"/>
      <c r="BI33" s="866"/>
      <c r="BJ33" s="866"/>
      <c r="BK33" s="866"/>
      <c r="BL33" s="866"/>
      <c r="BM33" s="866"/>
    </row>
    <row r="34" spans="2:65" s="87" customFormat="1" ht="35.25" customHeight="1" thickBot="1" x14ac:dyDescent="0.2">
      <c r="B34" s="903" t="s">
        <v>230</v>
      </c>
      <c r="C34" s="904"/>
      <c r="D34" s="904"/>
      <c r="E34" s="904"/>
      <c r="F34" s="904"/>
      <c r="G34" s="904"/>
      <c r="H34" s="904"/>
      <c r="I34" s="911"/>
      <c r="J34" s="910"/>
      <c r="K34" s="889"/>
      <c r="L34" s="889"/>
      <c r="M34" s="889"/>
      <c r="N34" s="910"/>
      <c r="O34" s="910"/>
      <c r="P34" s="910"/>
      <c r="Q34" s="910"/>
      <c r="R34" s="889"/>
      <c r="S34" s="889"/>
      <c r="T34" s="889"/>
      <c r="U34" s="889"/>
      <c r="V34" s="910"/>
      <c r="W34" s="910"/>
      <c r="X34" s="910"/>
      <c r="Y34" s="910"/>
      <c r="Z34" s="910"/>
      <c r="AA34" s="910"/>
      <c r="AB34" s="910"/>
      <c r="AC34" s="910"/>
      <c r="AD34" s="910"/>
      <c r="AE34" s="910"/>
      <c r="AF34" s="910"/>
      <c r="AG34" s="910"/>
      <c r="AH34" s="889"/>
      <c r="AI34" s="889"/>
      <c r="AJ34" s="889"/>
      <c r="AK34" s="889"/>
      <c r="AL34" s="889"/>
      <c r="AM34" s="889"/>
      <c r="AN34" s="889"/>
      <c r="AO34" s="889"/>
      <c r="AP34" s="889"/>
      <c r="AQ34" s="889"/>
      <c r="AR34" s="889"/>
      <c r="AS34" s="889"/>
      <c r="AT34" s="889"/>
      <c r="AU34" s="889"/>
      <c r="AV34" s="889"/>
      <c r="AW34" s="889"/>
      <c r="AX34" s="889"/>
      <c r="AY34" s="889"/>
      <c r="AZ34" s="889"/>
      <c r="BA34" s="889"/>
      <c r="BB34" s="889"/>
      <c r="BC34" s="889"/>
      <c r="BD34" s="889"/>
      <c r="BE34" s="889"/>
      <c r="BF34" s="866"/>
      <c r="BG34" s="866"/>
      <c r="BH34" s="866"/>
      <c r="BI34" s="866"/>
      <c r="BJ34" s="866"/>
      <c r="BK34" s="866"/>
      <c r="BL34" s="866"/>
      <c r="BM34" s="866"/>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897" t="s">
        <v>231</v>
      </c>
      <c r="C36" s="897"/>
      <c r="D36" s="897"/>
      <c r="E36" s="897"/>
      <c r="F36" s="897"/>
      <c r="G36" s="897"/>
      <c r="H36" s="897"/>
      <c r="I36" s="897"/>
      <c r="J36" s="897"/>
      <c r="K36" s="897"/>
      <c r="L36" s="897"/>
      <c r="M36" s="897"/>
      <c r="N36" s="897"/>
      <c r="O36" s="897"/>
      <c r="P36" s="897"/>
      <c r="Q36" s="897"/>
      <c r="R36" s="897"/>
      <c r="S36" s="897"/>
      <c r="T36" s="897"/>
      <c r="U36" s="897"/>
      <c r="V36" s="897"/>
      <c r="W36" s="897"/>
      <c r="X36" s="897"/>
      <c r="Y36" s="897"/>
      <c r="Z36" s="897"/>
      <c r="AA36" s="897"/>
      <c r="AB36" s="897"/>
      <c r="AC36" s="897"/>
      <c r="AD36" s="897"/>
      <c r="AE36" s="897"/>
      <c r="AF36" s="897"/>
      <c r="AG36" s="897"/>
      <c r="AH36" s="897"/>
      <c r="AI36" s="897"/>
      <c r="AJ36" s="897"/>
      <c r="AK36" s="897"/>
      <c r="AL36" s="897"/>
      <c r="AM36" s="897"/>
      <c r="AN36" s="897"/>
      <c r="AO36" s="897"/>
      <c r="AP36" s="897"/>
      <c r="AQ36" s="897"/>
      <c r="AR36" s="897"/>
      <c r="AS36" s="897"/>
      <c r="AT36" s="897"/>
      <c r="AU36" s="897"/>
      <c r="AV36" s="897"/>
      <c r="AW36" s="897"/>
      <c r="AX36" s="897"/>
      <c r="AY36" s="897"/>
      <c r="AZ36" s="897"/>
      <c r="BA36" s="897"/>
      <c r="BB36" s="897"/>
      <c r="BC36" s="897"/>
      <c r="BD36" s="897"/>
      <c r="BE36" s="897"/>
      <c r="BF36" s="897"/>
      <c r="BG36" s="897"/>
      <c r="BH36" s="897"/>
      <c r="BI36" s="897"/>
      <c r="BJ36" s="897"/>
      <c r="BK36" s="897"/>
      <c r="BL36" s="897"/>
      <c r="BM36" s="897"/>
    </row>
    <row r="37" spans="2:65" s="87" customFormat="1" ht="96" customHeight="1" thickTop="1" thickBot="1" x14ac:dyDescent="0.2">
      <c r="B37" s="889"/>
      <c r="C37" s="889"/>
      <c r="D37" s="889"/>
      <c r="E37" s="889"/>
      <c r="F37" s="889"/>
      <c r="G37" s="889"/>
      <c r="H37" s="889"/>
      <c r="I37" s="889"/>
      <c r="J37" s="889"/>
      <c r="K37" s="889"/>
      <c r="L37" s="889"/>
      <c r="M37" s="889"/>
      <c r="N37" s="889"/>
      <c r="O37" s="898" t="s">
        <v>232</v>
      </c>
      <c r="P37" s="899"/>
      <c r="Q37" s="899"/>
      <c r="R37" s="899"/>
      <c r="S37" s="899"/>
      <c r="T37" s="899"/>
      <c r="U37" s="899"/>
      <c r="V37" s="900" t="s">
        <v>233</v>
      </c>
      <c r="W37" s="901"/>
      <c r="X37" s="902"/>
      <c r="Y37" s="903" t="s">
        <v>234</v>
      </c>
      <c r="Z37" s="904"/>
      <c r="AA37" s="904"/>
      <c r="AB37" s="904"/>
      <c r="AC37" s="904"/>
      <c r="AD37" s="904"/>
      <c r="AE37" s="905"/>
      <c r="AF37" s="906" t="s">
        <v>235</v>
      </c>
      <c r="AG37" s="907"/>
      <c r="AH37" s="907"/>
      <c r="AI37" s="907"/>
      <c r="AJ37" s="907"/>
      <c r="AK37" s="907"/>
      <c r="AL37" s="908"/>
      <c r="AM37" s="909"/>
      <c r="AN37" s="866"/>
      <c r="AO37" s="866"/>
      <c r="AP37" s="866"/>
      <c r="AQ37" s="866"/>
      <c r="AR37" s="866"/>
      <c r="AS37" s="866"/>
    </row>
    <row r="38" spans="2:65" s="87" customFormat="1" ht="35.25" customHeight="1" thickBot="1" x14ac:dyDescent="0.2">
      <c r="B38" s="889" t="s">
        <v>236</v>
      </c>
      <c r="C38" s="889"/>
      <c r="D38" s="889"/>
      <c r="E38" s="889"/>
      <c r="F38" s="889"/>
      <c r="G38" s="889"/>
      <c r="H38" s="889"/>
      <c r="I38" s="889"/>
      <c r="J38" s="889"/>
      <c r="K38" s="889"/>
      <c r="L38" s="889"/>
      <c r="M38" s="889"/>
      <c r="N38" s="889"/>
      <c r="O38" s="890">
        <v>0</v>
      </c>
      <c r="P38" s="891"/>
      <c r="Q38" s="891"/>
      <c r="R38" s="891"/>
      <c r="S38" s="891"/>
      <c r="T38" s="892" t="s">
        <v>120</v>
      </c>
      <c r="U38" s="893"/>
      <c r="V38" s="894"/>
      <c r="W38" s="895"/>
      <c r="X38" s="896"/>
      <c r="Y38" s="107"/>
      <c r="Z38" s="891">
        <v>1030000</v>
      </c>
      <c r="AA38" s="891"/>
      <c r="AB38" s="891"/>
      <c r="AC38" s="891"/>
      <c r="AD38" s="892" t="s">
        <v>120</v>
      </c>
      <c r="AE38" s="893"/>
      <c r="AF38" s="872">
        <f>ROUNDDOWN(MIN(O38,Y38),-3)</f>
        <v>0</v>
      </c>
      <c r="AG38" s="873"/>
      <c r="AH38" s="873"/>
      <c r="AI38" s="873"/>
      <c r="AJ38" s="873"/>
      <c r="AK38" s="874" t="s">
        <v>120</v>
      </c>
      <c r="AL38" s="875"/>
      <c r="AM38" s="866"/>
      <c r="AN38" s="866"/>
      <c r="AO38" s="866"/>
      <c r="AP38" s="866"/>
      <c r="AQ38" s="866"/>
      <c r="AR38" s="866"/>
      <c r="AS38" s="866"/>
      <c r="AT38" s="108"/>
      <c r="AU38" s="108"/>
      <c r="AV38" s="108"/>
    </row>
    <row r="39" spans="2:65" s="87" customFormat="1" ht="65.25" customHeight="1" thickTop="1" x14ac:dyDescent="0.15">
      <c r="B39" s="876" t="s">
        <v>237</v>
      </c>
      <c r="C39" s="874"/>
      <c r="D39" s="874"/>
      <c r="E39" s="874"/>
      <c r="F39" s="874"/>
      <c r="G39" s="874"/>
      <c r="H39" s="874"/>
      <c r="I39" s="874"/>
      <c r="J39" s="874"/>
      <c r="K39" s="874"/>
      <c r="L39" s="874"/>
      <c r="M39" s="874"/>
      <c r="N39" s="874"/>
      <c r="O39" s="879">
        <v>0</v>
      </c>
      <c r="P39" s="873"/>
      <c r="Q39" s="873"/>
      <c r="R39" s="873"/>
      <c r="S39" s="873"/>
      <c r="T39" s="874" t="s">
        <v>120</v>
      </c>
      <c r="U39" s="882"/>
      <c r="V39" s="884" t="s">
        <v>115</v>
      </c>
      <c r="W39" s="874"/>
      <c r="X39" s="882"/>
      <c r="Y39" s="109"/>
      <c r="Z39" s="873">
        <v>310000</v>
      </c>
      <c r="AA39" s="873"/>
      <c r="AB39" s="873"/>
      <c r="AC39" s="873"/>
      <c r="AD39" s="874" t="s">
        <v>120</v>
      </c>
      <c r="AE39" s="874"/>
      <c r="AF39" s="885">
        <f>ROUNDDOWN(MIN(O39,IF(V39="無",Z39,Z40)),-3)</f>
        <v>0</v>
      </c>
      <c r="AG39" s="886"/>
      <c r="AH39" s="886"/>
      <c r="AI39" s="886"/>
      <c r="AJ39" s="886"/>
      <c r="AK39" s="862" t="s">
        <v>120</v>
      </c>
      <c r="AL39" s="863"/>
      <c r="AM39" s="866"/>
      <c r="AN39" s="866"/>
      <c r="AO39" s="866"/>
      <c r="AP39" s="866"/>
      <c r="AQ39" s="866"/>
      <c r="AR39" s="866"/>
      <c r="AS39" s="866"/>
      <c r="AU39" s="87" t="s">
        <v>238</v>
      </c>
    </row>
    <row r="40" spans="2:65" s="87" customFormat="1" ht="65.25" customHeight="1" thickBot="1" x14ac:dyDescent="0.2">
      <c r="B40" s="877"/>
      <c r="C40" s="878"/>
      <c r="D40" s="878"/>
      <c r="E40" s="878"/>
      <c r="F40" s="878"/>
      <c r="G40" s="878"/>
      <c r="H40" s="878"/>
      <c r="I40" s="878"/>
      <c r="J40" s="878"/>
      <c r="K40" s="878"/>
      <c r="L40" s="878"/>
      <c r="M40" s="878"/>
      <c r="N40" s="878"/>
      <c r="O40" s="880"/>
      <c r="P40" s="881"/>
      <c r="Q40" s="881"/>
      <c r="R40" s="881"/>
      <c r="S40" s="881"/>
      <c r="T40" s="878"/>
      <c r="U40" s="883"/>
      <c r="V40" s="877"/>
      <c r="W40" s="878"/>
      <c r="X40" s="883"/>
      <c r="Y40" s="110"/>
      <c r="Z40" s="867">
        <v>378000</v>
      </c>
      <c r="AA40" s="867"/>
      <c r="AB40" s="867"/>
      <c r="AC40" s="867"/>
      <c r="AD40" s="868" t="s">
        <v>239</v>
      </c>
      <c r="AE40" s="869"/>
      <c r="AF40" s="887"/>
      <c r="AG40" s="888"/>
      <c r="AH40" s="888"/>
      <c r="AI40" s="888"/>
      <c r="AJ40" s="888"/>
      <c r="AK40" s="864"/>
      <c r="AL40" s="865"/>
      <c r="AM40" s="96"/>
      <c r="AN40" s="96"/>
      <c r="AO40" s="96"/>
      <c r="AP40" s="96"/>
      <c r="AQ40" s="96"/>
      <c r="AR40" s="96"/>
      <c r="AS40" s="96"/>
    </row>
    <row r="41" spans="2:65" ht="82.5" customHeight="1" x14ac:dyDescent="0.3">
      <c r="B41" s="870" t="s">
        <v>240</v>
      </c>
      <c r="C41" s="871"/>
      <c r="D41" s="871"/>
      <c r="E41" s="871"/>
      <c r="F41" s="871"/>
      <c r="G41" s="871"/>
      <c r="H41" s="871"/>
      <c r="I41" s="871"/>
      <c r="J41" s="871"/>
      <c r="K41" s="871"/>
      <c r="L41" s="871"/>
      <c r="M41" s="871"/>
      <c r="N41" s="871"/>
      <c r="O41" s="871"/>
      <c r="P41" s="871"/>
      <c r="Q41" s="871"/>
      <c r="R41" s="871"/>
      <c r="S41" s="871"/>
      <c r="T41" s="871"/>
      <c r="U41" s="871"/>
      <c r="V41" s="871"/>
      <c r="W41" s="871"/>
      <c r="X41" s="871"/>
      <c r="Y41" s="871"/>
      <c r="Z41" s="871"/>
      <c r="AA41" s="871"/>
      <c r="AB41" s="871"/>
      <c r="AC41" s="871"/>
      <c r="AD41" s="871"/>
      <c r="AE41" s="871"/>
      <c r="AF41" s="871"/>
      <c r="AG41" s="871"/>
      <c r="AH41" s="871"/>
      <c r="AI41" s="871"/>
      <c r="AJ41" s="871"/>
      <c r="AK41" s="871"/>
      <c r="AL41" s="871"/>
      <c r="AM41" s="871"/>
      <c r="AN41" s="871"/>
      <c r="AO41" s="871"/>
      <c r="AP41" s="871"/>
      <c r="AQ41" s="871"/>
      <c r="AR41" s="871"/>
      <c r="AS41" s="871"/>
      <c r="AT41" s="871"/>
      <c r="AU41" s="871"/>
      <c r="AV41" s="871"/>
      <c r="AW41" s="871"/>
      <c r="AX41" s="871"/>
      <c r="AY41" s="871"/>
      <c r="AZ41" s="871"/>
      <c r="BA41" s="871"/>
      <c r="BB41" s="871"/>
      <c r="BC41" s="871"/>
      <c r="BD41" s="871"/>
      <c r="BE41" s="871"/>
      <c r="BF41" s="871"/>
      <c r="BG41" s="871"/>
      <c r="BH41" s="871"/>
      <c r="BI41" s="871"/>
      <c r="BJ41" s="871"/>
      <c r="BK41" s="871"/>
      <c r="BL41" s="871"/>
      <c r="BM41" s="871"/>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8"/>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715" t="s">
        <v>257</v>
      </c>
      <c r="B2" s="715"/>
      <c r="C2" s="715"/>
      <c r="D2" s="715"/>
      <c r="E2" s="715"/>
      <c r="F2" s="715"/>
      <c r="G2" s="715"/>
      <c r="H2" s="715"/>
      <c r="I2" s="715"/>
      <c r="J2" s="715"/>
      <c r="K2" s="715"/>
    </row>
    <row r="7" spans="1:11" ht="18.75" customHeight="1" x14ac:dyDescent="0.15">
      <c r="A7" s="113" t="s">
        <v>67</v>
      </c>
      <c r="B7" s="666" t="s">
        <v>684</v>
      </c>
      <c r="C7" s="666"/>
      <c r="D7" s="666"/>
      <c r="E7" s="666"/>
      <c r="F7" s="666"/>
      <c r="G7" s="666"/>
    </row>
    <row r="8" spans="1:11" ht="12" customHeight="1" x14ac:dyDescent="0.15">
      <c r="A8" s="119"/>
      <c r="B8" s="120"/>
      <c r="C8" s="120"/>
      <c r="D8" s="120"/>
      <c r="E8" s="120"/>
      <c r="F8" s="120"/>
    </row>
    <row r="10" spans="1:11" x14ac:dyDescent="0.15">
      <c r="A10" s="712" t="s">
        <v>243</v>
      </c>
      <c r="B10" s="712"/>
      <c r="C10" s="712"/>
      <c r="D10" s="712" t="s">
        <v>284</v>
      </c>
      <c r="E10" s="712"/>
      <c r="F10" s="712"/>
      <c r="G10" s="712" t="s">
        <v>244</v>
      </c>
      <c r="H10" s="712"/>
      <c r="I10" s="712"/>
      <c r="J10" s="712"/>
      <c r="K10" s="712"/>
    </row>
    <row r="11" spans="1:11" ht="18.75" customHeight="1" x14ac:dyDescent="0.15">
      <c r="A11" s="717"/>
      <c r="B11" s="717"/>
      <c r="C11" s="717"/>
      <c r="D11" s="717"/>
      <c r="E11" s="717"/>
      <c r="F11" s="717"/>
      <c r="G11" s="717"/>
      <c r="H11" s="717"/>
      <c r="I11" s="717"/>
      <c r="J11" s="717"/>
      <c r="K11" s="71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716" t="s">
        <v>245</v>
      </c>
      <c r="B16" s="706" t="s">
        <v>258</v>
      </c>
      <c r="C16" s="706"/>
      <c r="D16" s="706"/>
      <c r="E16" s="706"/>
      <c r="F16" s="706"/>
      <c r="G16" s="706" t="s">
        <v>259</v>
      </c>
      <c r="H16" s="706"/>
      <c r="I16" s="706"/>
      <c r="J16" s="706"/>
      <c r="K16" s="706"/>
    </row>
    <row r="17" spans="1:11" ht="18.75" customHeight="1" x14ac:dyDescent="0.15">
      <c r="A17" s="707"/>
      <c r="B17" s="208" t="s">
        <v>575</v>
      </c>
      <c r="C17" s="223" t="s">
        <v>576</v>
      </c>
      <c r="D17" s="209" t="s">
        <v>577</v>
      </c>
      <c r="E17" s="209" t="s">
        <v>578</v>
      </c>
      <c r="F17" s="224" t="s">
        <v>576</v>
      </c>
      <c r="G17" s="208" t="s">
        <v>575</v>
      </c>
      <c r="H17" s="223" t="s">
        <v>576</v>
      </c>
      <c r="I17" s="209" t="s">
        <v>577</v>
      </c>
      <c r="J17" s="209" t="s">
        <v>578</v>
      </c>
      <c r="K17" s="224" t="s">
        <v>576</v>
      </c>
    </row>
    <row r="18" spans="1:11" ht="18.75" customHeight="1" x14ac:dyDescent="0.15">
      <c r="A18" s="113" t="s">
        <v>274</v>
      </c>
      <c r="B18" s="689"/>
      <c r="C18" s="689"/>
      <c r="D18" s="689"/>
      <c r="E18" s="689"/>
      <c r="F18" s="689"/>
      <c r="G18" s="649"/>
      <c r="H18" s="650"/>
      <c r="I18" s="650"/>
      <c r="J18" s="650"/>
      <c r="K18" s="651"/>
    </row>
    <row r="19" spans="1:11" ht="18.75" customHeight="1" x14ac:dyDescent="0.15">
      <c r="A19" s="221" t="s">
        <v>353</v>
      </c>
      <c r="B19" s="215" t="s">
        <v>580</v>
      </c>
      <c r="C19" s="253"/>
      <c r="D19" s="216" t="s">
        <v>581</v>
      </c>
      <c r="E19" s="254"/>
      <c r="F19" s="218" t="s">
        <v>582</v>
      </c>
      <c r="G19" s="254"/>
      <c r="H19" s="217" t="s">
        <v>583</v>
      </c>
      <c r="I19" s="254"/>
      <c r="J19" s="217" t="s">
        <v>584</v>
      </c>
      <c r="K19" s="350">
        <f>C19+E19+G19+I19</f>
        <v>0</v>
      </c>
    </row>
    <row r="20" spans="1:11" x14ac:dyDescent="0.15">
      <c r="A20" s="683" t="s">
        <v>264</v>
      </c>
      <c r="B20" s="706" t="s">
        <v>262</v>
      </c>
      <c r="C20" s="706"/>
      <c r="D20" s="706"/>
      <c r="E20" s="706"/>
      <c r="F20" s="706"/>
      <c r="G20" s="706" t="s">
        <v>263</v>
      </c>
      <c r="H20" s="706"/>
      <c r="I20" s="706"/>
      <c r="J20" s="706"/>
      <c r="K20" s="706"/>
    </row>
    <row r="21" spans="1:11" ht="18.75" customHeight="1" x14ac:dyDescent="0.15">
      <c r="A21" s="707"/>
      <c r="B21" s="689"/>
      <c r="C21" s="689"/>
      <c r="D21" s="689"/>
      <c r="E21" s="689"/>
      <c r="F21" s="689"/>
      <c r="G21" s="689"/>
      <c r="H21" s="689"/>
      <c r="I21" s="689"/>
      <c r="J21" s="689"/>
      <c r="K21" s="689"/>
    </row>
    <row r="22" spans="1:11" ht="12" customHeight="1" x14ac:dyDescent="0.15">
      <c r="A22" s="705" t="s">
        <v>559</v>
      </c>
      <c r="B22" s="113" t="s">
        <v>266</v>
      </c>
      <c r="C22" s="712" t="s">
        <v>267</v>
      </c>
      <c r="D22" s="712"/>
      <c r="E22" s="712"/>
      <c r="F22" s="712"/>
      <c r="G22" s="712"/>
      <c r="H22" s="712"/>
      <c r="I22" s="712"/>
      <c r="J22" s="712"/>
      <c r="K22" s="712"/>
    </row>
    <row r="23" spans="1:11" x14ac:dyDescent="0.15">
      <c r="A23" s="705"/>
      <c r="B23" s="689"/>
      <c r="C23" s="113" t="s">
        <v>268</v>
      </c>
      <c r="D23" s="113" t="s">
        <v>269</v>
      </c>
      <c r="E23" s="113" t="s">
        <v>270</v>
      </c>
      <c r="F23" s="713" t="s">
        <v>263</v>
      </c>
      <c r="G23" s="714"/>
      <c r="H23" s="706" t="s">
        <v>271</v>
      </c>
      <c r="I23" s="706"/>
      <c r="J23" s="706"/>
      <c r="K23" s="706"/>
    </row>
    <row r="24" spans="1:11" ht="18.75" customHeight="1" x14ac:dyDescent="0.15">
      <c r="A24" s="705"/>
      <c r="B24" s="689"/>
      <c r="C24" s="226"/>
      <c r="D24" s="227"/>
      <c r="E24" s="228"/>
      <c r="F24" s="652"/>
      <c r="G24" s="652"/>
      <c r="H24" s="117" t="s">
        <v>272</v>
      </c>
      <c r="I24" s="229"/>
      <c r="J24" s="117" t="s">
        <v>273</v>
      </c>
      <c r="K24" s="230"/>
    </row>
    <row r="25" spans="1:11" ht="18.75" customHeight="1" x14ac:dyDescent="0.15">
      <c r="A25" s="705"/>
      <c r="B25" s="689"/>
      <c r="C25" s="226"/>
      <c r="D25" s="227"/>
      <c r="E25" s="228"/>
      <c r="F25" s="652"/>
      <c r="G25" s="652"/>
      <c r="H25" s="117" t="s">
        <v>272</v>
      </c>
      <c r="I25" s="229"/>
      <c r="J25" s="117" t="s">
        <v>273</v>
      </c>
      <c r="K25" s="230"/>
    </row>
    <row r="28" spans="1:11" x14ac:dyDescent="0.15">
      <c r="A28" s="111" t="s">
        <v>288</v>
      </c>
    </row>
    <row r="29" spans="1:11" ht="3.75" customHeight="1" x14ac:dyDescent="0.15"/>
    <row r="30" spans="1:11" ht="15" customHeight="1" x14ac:dyDescent="0.15">
      <c r="A30" s="694" t="s">
        <v>46</v>
      </c>
      <c r="B30" s="709" t="s">
        <v>478</v>
      </c>
      <c r="C30" s="710"/>
      <c r="D30" s="710"/>
      <c r="E30" s="711"/>
      <c r="F30" s="710" t="s">
        <v>479</v>
      </c>
      <c r="G30" s="710"/>
      <c r="H30" s="710"/>
      <c r="I30" s="711"/>
      <c r="J30" s="775" t="s">
        <v>407</v>
      </c>
      <c r="K30" s="694" t="s">
        <v>254</v>
      </c>
    </row>
    <row r="31" spans="1:11" ht="19.5" customHeight="1" x14ac:dyDescent="0.15">
      <c r="A31" s="695"/>
      <c r="B31" s="112" t="s">
        <v>408</v>
      </c>
      <c r="C31" s="112" t="s">
        <v>409</v>
      </c>
      <c r="D31" s="112" t="s">
        <v>410</v>
      </c>
      <c r="E31" s="193" t="s">
        <v>251</v>
      </c>
      <c r="F31" s="112" t="s">
        <v>411</v>
      </c>
      <c r="G31" s="112" t="s">
        <v>412</v>
      </c>
      <c r="H31" s="116" t="s">
        <v>413</v>
      </c>
      <c r="I31" s="114" t="s">
        <v>251</v>
      </c>
      <c r="J31" s="776"/>
      <c r="K31" s="695"/>
    </row>
    <row r="32" spans="1:11" ht="18.75" customHeight="1" x14ac:dyDescent="0.15">
      <c r="A32" s="113" t="s">
        <v>592</v>
      </c>
      <c r="B32" s="227"/>
      <c r="C32" s="227"/>
      <c r="D32" s="227"/>
      <c r="E32" s="235"/>
      <c r="F32" s="227"/>
      <c r="G32" s="227"/>
      <c r="H32" s="227"/>
      <c r="I32" s="227"/>
      <c r="J32" s="227"/>
      <c r="K32" s="121" t="str">
        <f>IF(SUM(B32:J32)=0,"",SUM(B32:J32))</f>
        <v/>
      </c>
    </row>
    <row r="33" spans="1:11" ht="15" customHeight="1" x14ac:dyDescent="0.15">
      <c r="A33" s="706" t="s">
        <v>593</v>
      </c>
      <c r="B33" s="294"/>
      <c r="C33" s="294"/>
      <c r="D33" s="294"/>
      <c r="E33" s="295"/>
      <c r="F33" s="294"/>
      <c r="G33" s="294"/>
      <c r="H33" s="294"/>
      <c r="I33" s="294"/>
      <c r="J33" s="294"/>
      <c r="K33" s="122" t="str">
        <f t="shared" ref="K33:K34" si="0">IF(SUM(B33:J33)=0,"",SUM(B33:J33))</f>
        <v/>
      </c>
    </row>
    <row r="34" spans="1:11" ht="15" customHeight="1" x14ac:dyDescent="0.15">
      <c r="A34" s="706"/>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696"/>
      <c r="B39" s="697"/>
      <c r="C39" s="697"/>
      <c r="D39" s="697"/>
      <c r="E39" s="697"/>
      <c r="F39" s="697"/>
      <c r="G39" s="697"/>
      <c r="H39" s="697"/>
      <c r="I39" s="697"/>
      <c r="J39" s="697"/>
      <c r="K39" s="698"/>
    </row>
    <row r="40" spans="1:11" ht="18.75" customHeight="1" x14ac:dyDescent="0.15">
      <c r="A40" s="699"/>
      <c r="B40" s="700"/>
      <c r="C40" s="700"/>
      <c r="D40" s="700"/>
      <c r="E40" s="700"/>
      <c r="F40" s="700"/>
      <c r="G40" s="700"/>
      <c r="H40" s="700"/>
      <c r="I40" s="700"/>
      <c r="J40" s="700"/>
      <c r="K40" s="701"/>
    </row>
    <row r="41" spans="1:11" ht="18.75" customHeight="1" x14ac:dyDescent="0.15">
      <c r="A41" s="702"/>
      <c r="B41" s="703"/>
      <c r="C41" s="703"/>
      <c r="D41" s="703"/>
      <c r="E41" s="703"/>
      <c r="F41" s="703"/>
      <c r="G41" s="703"/>
      <c r="H41" s="703"/>
      <c r="I41" s="703"/>
      <c r="J41" s="703"/>
      <c r="K41" s="704"/>
    </row>
    <row r="44" spans="1:11" x14ac:dyDescent="0.15">
      <c r="A44" s="111" t="s">
        <v>414</v>
      </c>
    </row>
    <row r="45" spans="1:11" ht="3.75" customHeight="1" x14ac:dyDescent="0.15"/>
    <row r="46" spans="1:11" ht="36.75" customHeight="1" x14ac:dyDescent="0.15">
      <c r="A46" s="802" t="s">
        <v>560</v>
      </c>
      <c r="B46" s="802"/>
      <c r="C46" s="802"/>
      <c r="D46" s="802"/>
      <c r="E46" s="802"/>
      <c r="F46" s="802"/>
      <c r="G46" s="802"/>
      <c r="H46" s="802"/>
      <c r="I46" s="802"/>
      <c r="J46" s="802"/>
      <c r="K46" s="802"/>
    </row>
    <row r="47" spans="1:11" ht="4.5" customHeight="1" x14ac:dyDescent="0.15"/>
    <row r="48" spans="1:11" ht="18.75" customHeight="1" x14ac:dyDescent="0.15">
      <c r="A48" s="137" t="s">
        <v>415</v>
      </c>
    </row>
    <row r="49" spans="1:9" ht="18.75" customHeight="1" x14ac:dyDescent="0.15">
      <c r="A49" s="756" t="s">
        <v>416</v>
      </c>
      <c r="B49" s="757"/>
      <c r="C49" s="758"/>
      <c r="D49" s="244"/>
      <c r="E49" s="135" t="s">
        <v>426</v>
      </c>
      <c r="F49" s="722"/>
      <c r="G49" s="723"/>
      <c r="H49" s="723"/>
      <c r="I49" s="761"/>
    </row>
    <row r="50" spans="1:9" ht="18.75" customHeight="1" x14ac:dyDescent="0.15">
      <c r="A50" s="756" t="s">
        <v>417</v>
      </c>
      <c r="B50" s="757"/>
      <c r="C50" s="758"/>
      <c r="D50" s="649" t="s">
        <v>427</v>
      </c>
      <c r="E50" s="650"/>
      <c r="F50" s="650"/>
      <c r="G50" s="651"/>
      <c r="H50" s="722"/>
      <c r="I50" s="761"/>
    </row>
    <row r="51" spans="1:9" ht="18.75" customHeight="1" x14ac:dyDescent="0.15">
      <c r="A51" s="777" t="s">
        <v>418</v>
      </c>
      <c r="B51" s="778"/>
      <c r="C51" s="778"/>
      <c r="D51" s="778"/>
      <c r="E51" s="778"/>
      <c r="F51" s="778"/>
      <c r="G51" s="778"/>
      <c r="H51" s="778"/>
      <c r="I51" s="779"/>
    </row>
    <row r="52" spans="1:9" ht="18.75" customHeight="1" x14ac:dyDescent="0.15">
      <c r="A52" s="132"/>
      <c r="B52" s="756" t="s">
        <v>422</v>
      </c>
      <c r="C52" s="758"/>
      <c r="D52" s="131" t="s">
        <v>420</v>
      </c>
      <c r="E52" s="245"/>
      <c r="F52" s="177" t="s">
        <v>421</v>
      </c>
      <c r="G52" s="245"/>
      <c r="H52" s="177" t="s">
        <v>424</v>
      </c>
      <c r="I52" s="115"/>
    </row>
    <row r="53" spans="1:9" ht="18.75" customHeight="1" x14ac:dyDescent="0.15">
      <c r="A53" s="132"/>
      <c r="B53" s="756" t="s">
        <v>668</v>
      </c>
      <c r="C53" s="758"/>
      <c r="D53" s="131" t="s">
        <v>425</v>
      </c>
      <c r="E53" s="245"/>
      <c r="F53" s="177" t="s">
        <v>421</v>
      </c>
      <c r="G53" s="245"/>
      <c r="H53" s="177" t="s">
        <v>424</v>
      </c>
      <c r="I53" s="115"/>
    </row>
    <row r="54" spans="1:9" ht="18.75" customHeight="1" x14ac:dyDescent="0.15">
      <c r="A54" s="132"/>
      <c r="B54" s="756" t="s">
        <v>423</v>
      </c>
      <c r="C54" s="758"/>
      <c r="D54" s="131" t="s">
        <v>425</v>
      </c>
      <c r="E54" s="245"/>
      <c r="F54" s="177" t="s">
        <v>421</v>
      </c>
      <c r="G54" s="245"/>
      <c r="H54" s="177" t="s">
        <v>424</v>
      </c>
      <c r="I54" s="115"/>
    </row>
    <row r="55" spans="1:9" ht="18.75" customHeight="1" x14ac:dyDescent="0.15">
      <c r="A55" s="136"/>
      <c r="B55" s="756" t="s">
        <v>419</v>
      </c>
      <c r="C55" s="758"/>
      <c r="D55" s="649"/>
      <c r="E55" s="650"/>
      <c r="F55" s="650"/>
      <c r="G55" s="651"/>
      <c r="H55" s="137"/>
      <c r="I55" s="142"/>
    </row>
    <row r="56" spans="1:9" ht="11.25" customHeight="1" x14ac:dyDescent="0.15">
      <c r="A56" s="181"/>
    </row>
    <row r="57" spans="1:9" ht="11.25" customHeight="1" x14ac:dyDescent="0.15"/>
    <row r="58" spans="1:9" ht="11.25" customHeight="1" x14ac:dyDescent="0.15"/>
  </sheetData>
  <mergeCells count="44">
    <mergeCell ref="A51:I51"/>
    <mergeCell ref="B52:C52"/>
    <mergeCell ref="B54:C54"/>
    <mergeCell ref="B55:C55"/>
    <mergeCell ref="D55:G55"/>
    <mergeCell ref="B53:C53"/>
    <mergeCell ref="A20:A21"/>
    <mergeCell ref="B20:F20"/>
    <mergeCell ref="G20:K20"/>
    <mergeCell ref="B21:F21"/>
    <mergeCell ref="G21:K21"/>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49:C49"/>
    <mergeCell ref="F49:I49"/>
    <mergeCell ref="A50:C50"/>
    <mergeCell ref="D50:G50"/>
    <mergeCell ref="H50:I50"/>
    <mergeCell ref="B18:F18"/>
    <mergeCell ref="G18:K18"/>
    <mergeCell ref="A2:K2"/>
    <mergeCell ref="A10:C10"/>
    <mergeCell ref="D10:F10"/>
    <mergeCell ref="G10:K10"/>
    <mergeCell ref="A11:C11"/>
    <mergeCell ref="D11:F11"/>
    <mergeCell ref="G11:K11"/>
    <mergeCell ref="A16:A17"/>
    <mergeCell ref="B16:F16"/>
    <mergeCell ref="G16:K16"/>
    <mergeCell ref="B7:G7"/>
  </mergeCells>
  <phoneticPr fontId="8"/>
  <dataValidations count="4">
    <dataValidation type="list" allowBlank="1" showInputMessage="1" showErrorMessage="1" sqref="B23:B25 D55:G55">
      <formula1>"有,無"</formula1>
    </dataValidation>
    <dataValidation type="list" allowBlank="1" showInputMessage="1" showErrorMessage="1" sqref="I24:I25">
      <formula1>"有（承認済）,有（申請済）,有（申請予定）,無"</formula1>
    </dataValidation>
    <dataValidation type="list" allowBlank="1" showInputMessage="1" showErrorMessage="1" sqref="K24:K25">
      <formula1>"転用,譲渡,交換,貸付,取壊し"</formula1>
    </dataValidation>
    <dataValidation type="list" allowBlank="1"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'管理用（このシートは削除しないでください）'!$F$3:$F$9</xm:f>
          </x14:formula1>
          <xm:sqref>B21:K21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view="pageBreakPreview" zoomScaleNormal="100" zoomScaleSheetLayoutView="100" workbookViewId="0"/>
  </sheetViews>
  <sheetFormatPr defaultColWidth="10.625" defaultRowHeight="20.100000000000001" customHeight="1" x14ac:dyDescent="0.15"/>
  <cols>
    <col min="1" max="1" width="5.625" style="423" customWidth="1"/>
    <col min="2" max="2" width="20.625" style="423" customWidth="1"/>
    <col min="3" max="6" width="12.625" style="423" customWidth="1"/>
    <col min="7" max="8" width="50.625" style="423" customWidth="1"/>
    <col min="9" max="11" width="10.625" style="423" customWidth="1"/>
    <col min="12" max="12" width="12.625" style="423" customWidth="1"/>
    <col min="13" max="14" width="10.625" style="423" customWidth="1"/>
    <col min="15" max="15" width="12.625" style="423" customWidth="1"/>
    <col min="16" max="16" width="10.625" style="423" customWidth="1"/>
    <col min="17" max="17" width="37.75" style="423" customWidth="1"/>
    <col min="18" max="18" width="12.625" style="423" customWidth="1"/>
    <col min="19" max="20" width="10.625" style="423" customWidth="1"/>
    <col min="21" max="21" width="12.625" style="423" customWidth="1"/>
    <col min="22" max="22" width="10.625" style="423" customWidth="1"/>
    <col min="23" max="23" width="39.375" style="423" customWidth="1"/>
    <col min="24" max="16384" width="10.625" style="423"/>
  </cols>
  <sheetData>
    <row r="1" spans="1:23" ht="20.100000000000001" customHeight="1" x14ac:dyDescent="0.15">
      <c r="A1" s="567" t="s">
        <v>785</v>
      </c>
    </row>
    <row r="2" spans="1:23" ht="20.100000000000001" customHeight="1" x14ac:dyDescent="0.15">
      <c r="A2" s="423" t="s">
        <v>716</v>
      </c>
    </row>
    <row r="4" spans="1:23" s="424" customFormat="1" ht="39.950000000000003" customHeight="1" x14ac:dyDescent="0.15">
      <c r="A4" s="424" t="s">
        <v>717</v>
      </c>
    </row>
    <row r="5" spans="1:23" ht="20.100000000000001" customHeight="1" thickBot="1" x14ac:dyDescent="0.2"/>
    <row r="6" spans="1:23" ht="30" customHeight="1" thickBot="1" x14ac:dyDescent="0.2">
      <c r="A6" s="585"/>
      <c r="B6" s="425" t="s">
        <v>718</v>
      </c>
      <c r="C6" s="426"/>
      <c r="D6" s="426"/>
      <c r="E6" s="426"/>
      <c r="F6" s="426"/>
      <c r="G6" s="426"/>
      <c r="H6" s="426"/>
      <c r="I6" s="426"/>
      <c r="J6" s="426"/>
      <c r="K6" s="426"/>
      <c r="L6" s="426"/>
      <c r="M6" s="426"/>
      <c r="N6" s="426"/>
      <c r="O6" s="426"/>
      <c r="P6" s="426"/>
      <c r="Q6" s="426"/>
      <c r="R6" s="426"/>
      <c r="S6" s="426"/>
      <c r="T6" s="427"/>
      <c r="U6" s="426"/>
      <c r="V6" s="426"/>
      <c r="W6" s="427"/>
    </row>
    <row r="7" spans="1:23" ht="19.5" customHeight="1" thickBot="1" x14ac:dyDescent="0.2">
      <c r="A7" s="586"/>
      <c r="B7" s="588" t="s">
        <v>718</v>
      </c>
      <c r="C7" s="428"/>
      <c r="D7" s="591" t="s">
        <v>720</v>
      </c>
      <c r="E7" s="594" t="s">
        <v>721</v>
      </c>
      <c r="F7" s="428"/>
      <c r="G7" s="595" t="s">
        <v>722</v>
      </c>
      <c r="H7" s="580" t="s">
        <v>723</v>
      </c>
      <c r="I7" s="429" t="s">
        <v>724</v>
      </c>
      <c r="J7" s="430"/>
      <c r="K7" s="430"/>
      <c r="L7" s="430"/>
      <c r="M7" s="430"/>
      <c r="N7" s="430"/>
      <c r="O7" s="430"/>
      <c r="P7" s="430"/>
      <c r="Q7" s="430"/>
      <c r="R7" s="430"/>
      <c r="S7" s="431"/>
      <c r="T7" s="432"/>
      <c r="U7" s="433"/>
      <c r="V7" s="434" t="s">
        <v>725</v>
      </c>
      <c r="W7" s="435"/>
    </row>
    <row r="8" spans="1:23" ht="20.100000000000001" customHeight="1" x14ac:dyDescent="0.15">
      <c r="A8" s="586"/>
      <c r="B8" s="589"/>
      <c r="C8" s="583" t="s">
        <v>726</v>
      </c>
      <c r="D8" s="592"/>
      <c r="E8" s="589"/>
      <c r="F8" s="583" t="s">
        <v>727</v>
      </c>
      <c r="G8" s="596"/>
      <c r="H8" s="581"/>
      <c r="I8" s="436" t="s">
        <v>728</v>
      </c>
      <c r="J8" s="437"/>
      <c r="K8" s="437"/>
      <c r="L8" s="437"/>
      <c r="M8" s="437"/>
      <c r="N8" s="437"/>
      <c r="O8" s="438"/>
      <c r="P8" s="436" t="s">
        <v>729</v>
      </c>
      <c r="Q8" s="437"/>
      <c r="R8" s="438"/>
      <c r="S8" s="436" t="s">
        <v>730</v>
      </c>
      <c r="T8" s="437"/>
      <c r="U8" s="438"/>
      <c r="V8" s="439"/>
      <c r="W8" s="440"/>
    </row>
    <row r="9" spans="1:23" ht="39.950000000000003" customHeight="1" thickBot="1" x14ac:dyDescent="0.2">
      <c r="A9" s="587"/>
      <c r="B9" s="590"/>
      <c r="C9" s="584"/>
      <c r="D9" s="593"/>
      <c r="E9" s="590"/>
      <c r="F9" s="584"/>
      <c r="G9" s="597"/>
      <c r="H9" s="582"/>
      <c r="I9" s="441"/>
      <c r="J9" s="442" t="s">
        <v>731</v>
      </c>
      <c r="K9" s="443" t="s">
        <v>732</v>
      </c>
      <c r="L9" s="444" t="s">
        <v>733</v>
      </c>
      <c r="M9" s="445" t="s">
        <v>734</v>
      </c>
      <c r="N9" s="443" t="s">
        <v>732</v>
      </c>
      <c r="O9" s="446" t="s">
        <v>733</v>
      </c>
      <c r="P9" s="441"/>
      <c r="Q9" s="447" t="s">
        <v>735</v>
      </c>
      <c r="R9" s="446" t="s">
        <v>733</v>
      </c>
      <c r="S9" s="441"/>
      <c r="T9" s="447" t="s">
        <v>736</v>
      </c>
      <c r="U9" s="446" t="s">
        <v>733</v>
      </c>
      <c r="V9" s="448" t="s">
        <v>737</v>
      </c>
      <c r="W9" s="449" t="s">
        <v>738</v>
      </c>
    </row>
    <row r="10" spans="1:23" ht="50.1" customHeight="1" x14ac:dyDescent="0.15">
      <c r="A10" s="499" t="s">
        <v>752</v>
      </c>
      <c r="B10" s="500" t="s">
        <v>753</v>
      </c>
      <c r="C10" s="501" t="s">
        <v>754</v>
      </c>
      <c r="D10" s="502" t="s">
        <v>755</v>
      </c>
      <c r="E10" s="503" t="s">
        <v>741</v>
      </c>
      <c r="F10" s="501" t="s">
        <v>756</v>
      </c>
      <c r="G10" s="504" t="s">
        <v>757</v>
      </c>
      <c r="H10" s="505" t="s">
        <v>758</v>
      </c>
      <c r="I10" s="502" t="s">
        <v>742</v>
      </c>
      <c r="J10" s="506">
        <v>0</v>
      </c>
      <c r="K10" s="507">
        <v>160</v>
      </c>
      <c r="L10" s="508">
        <v>77440</v>
      </c>
      <c r="M10" s="509" t="s">
        <v>746</v>
      </c>
      <c r="N10" s="507"/>
      <c r="O10" s="508"/>
      <c r="P10" s="502" t="s">
        <v>745</v>
      </c>
      <c r="Q10" s="510"/>
      <c r="R10" s="511"/>
      <c r="S10" s="502" t="s">
        <v>742</v>
      </c>
      <c r="T10" s="512">
        <v>180</v>
      </c>
      <c r="U10" s="513">
        <v>20060</v>
      </c>
      <c r="V10" s="514" t="s">
        <v>742</v>
      </c>
      <c r="W10" s="515" t="s">
        <v>759</v>
      </c>
    </row>
    <row r="11" spans="1:23" ht="50.1" customHeight="1" thickBot="1" x14ac:dyDescent="0.2">
      <c r="A11" s="516" t="s">
        <v>760</v>
      </c>
      <c r="B11" s="517" t="s">
        <v>761</v>
      </c>
      <c r="C11" s="518" t="s">
        <v>762</v>
      </c>
      <c r="D11" s="519" t="s">
        <v>763</v>
      </c>
      <c r="E11" s="520" t="s">
        <v>741</v>
      </c>
      <c r="F11" s="518" t="s">
        <v>764</v>
      </c>
      <c r="G11" s="521" t="s">
        <v>757</v>
      </c>
      <c r="H11" s="522" t="s">
        <v>758</v>
      </c>
      <c r="I11" s="519" t="s">
        <v>742</v>
      </c>
      <c r="J11" s="523">
        <v>5</v>
      </c>
      <c r="K11" s="524">
        <v>200</v>
      </c>
      <c r="L11" s="525">
        <v>96800</v>
      </c>
      <c r="M11" s="526" t="s">
        <v>743</v>
      </c>
      <c r="N11" s="524">
        <v>50</v>
      </c>
      <c r="O11" s="525">
        <v>24200</v>
      </c>
      <c r="P11" s="519" t="s">
        <v>742</v>
      </c>
      <c r="Q11" s="527" t="s">
        <v>765</v>
      </c>
      <c r="R11" s="528">
        <v>2000</v>
      </c>
      <c r="S11" s="519" t="s">
        <v>742</v>
      </c>
      <c r="T11" s="529">
        <v>120</v>
      </c>
      <c r="U11" s="530">
        <v>14720</v>
      </c>
      <c r="V11" s="531" t="s">
        <v>745</v>
      </c>
      <c r="W11" s="532"/>
    </row>
    <row r="12" spans="1:23" ht="20.100000000000001" customHeight="1" x14ac:dyDescent="0.15">
      <c r="A12" s="423" t="s">
        <v>739</v>
      </c>
    </row>
    <row r="13" spans="1:23" ht="20.100000000000001" customHeight="1" x14ac:dyDescent="0.15">
      <c r="A13" s="423" t="s">
        <v>740</v>
      </c>
    </row>
    <row r="15" spans="1:23" ht="20.100000000000001" customHeight="1" x14ac:dyDescent="0.15">
      <c r="C15" s="495"/>
      <c r="D15" s="495"/>
      <c r="E15" s="495" t="s">
        <v>741</v>
      </c>
      <c r="F15" s="495"/>
      <c r="I15" s="495" t="s">
        <v>742</v>
      </c>
      <c r="J15" s="495"/>
      <c r="K15" s="495"/>
      <c r="L15" s="495"/>
      <c r="M15" s="495" t="s">
        <v>743</v>
      </c>
      <c r="N15" s="495"/>
      <c r="O15" s="495"/>
      <c r="P15" s="495" t="s">
        <v>742</v>
      </c>
      <c r="Q15" s="495"/>
      <c r="R15" s="495"/>
      <c r="S15" s="495" t="s">
        <v>742</v>
      </c>
      <c r="T15" s="495"/>
      <c r="U15" s="495"/>
      <c r="V15" s="495" t="s">
        <v>742</v>
      </c>
    </row>
    <row r="16" spans="1:23" ht="20.100000000000001" customHeight="1" x14ac:dyDescent="0.15">
      <c r="C16" s="495"/>
      <c r="D16" s="495"/>
      <c r="E16" s="495" t="s">
        <v>744</v>
      </c>
      <c r="F16" s="495"/>
      <c r="I16" s="495" t="s">
        <v>745</v>
      </c>
      <c r="J16" s="495"/>
      <c r="K16" s="495"/>
      <c r="L16" s="495"/>
      <c r="M16" s="495" t="s">
        <v>746</v>
      </c>
      <c r="N16" s="495"/>
      <c r="O16" s="495"/>
      <c r="P16" s="495" t="s">
        <v>745</v>
      </c>
      <c r="Q16" s="495"/>
      <c r="R16" s="495"/>
      <c r="S16" s="495" t="s">
        <v>745</v>
      </c>
      <c r="T16" s="495"/>
      <c r="U16" s="495"/>
      <c r="V16" s="495" t="s">
        <v>745</v>
      </c>
    </row>
  </sheetData>
  <mergeCells count="8">
    <mergeCell ref="H7:H9"/>
    <mergeCell ref="C8:C9"/>
    <mergeCell ref="F8:F9"/>
    <mergeCell ref="A6:A9"/>
    <mergeCell ref="B7:B9"/>
    <mergeCell ref="D7:D9"/>
    <mergeCell ref="E7:E9"/>
    <mergeCell ref="G7:G9"/>
  </mergeCells>
  <phoneticPr fontId="8"/>
  <dataValidations count="2">
    <dataValidation type="list" allowBlank="1" showInputMessage="1" showErrorMessage="1" sqref="V10:V11">
      <formula1>#REF!</formula1>
    </dataValidation>
    <dataValidation type="list" allowBlank="1" showInputMessage="1" showErrorMessage="1" sqref="M10:M11 E10:E11 P10:P11 S10:S11 I10:I11">
      <formula1>#REF!</formula1>
    </dataValidation>
  </dataValidations>
  <printOptions horizontalCentered="1"/>
  <pageMargins left="0.39370078740157483" right="0.39370078740157483" top="0.39370078740157483" bottom="0.39370078740157483" header="0.39370078740157483" footer="0.39370078740157483"/>
  <pageSetup paperSize="9" scale="3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570</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666" t="s">
        <v>685</v>
      </c>
      <c r="C5" s="666"/>
      <c r="D5" s="666"/>
      <c r="E5" s="666"/>
      <c r="F5" s="666"/>
      <c r="G5" s="666"/>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x14ac:dyDescent="0.15">
      <c r="A17" s="706" t="s">
        <v>353</v>
      </c>
      <c r="B17" s="706" t="s">
        <v>255</v>
      </c>
      <c r="C17" s="706"/>
      <c r="D17" s="706"/>
      <c r="E17" s="706"/>
      <c r="F17" s="706"/>
      <c r="G17" s="706" t="s">
        <v>256</v>
      </c>
      <c r="H17" s="706"/>
      <c r="I17" s="706"/>
      <c r="J17" s="706"/>
      <c r="K17" s="706"/>
    </row>
    <row r="18" spans="1:11" ht="18.75" customHeight="1" x14ac:dyDescent="0.15">
      <c r="A18" s="706"/>
      <c r="B18" s="689"/>
      <c r="C18" s="689"/>
      <c r="D18" s="690" t="s">
        <v>286</v>
      </c>
      <c r="E18" s="691"/>
      <c r="F18" s="225"/>
      <c r="G18" s="689"/>
      <c r="H18" s="689"/>
      <c r="I18" s="690" t="s">
        <v>286</v>
      </c>
      <c r="J18" s="691"/>
      <c r="K18" s="225"/>
    </row>
    <row r="19" spans="1:11" x14ac:dyDescent="0.15">
      <c r="A19" s="683" t="s">
        <v>264</v>
      </c>
      <c r="B19" s="706" t="s">
        <v>262</v>
      </c>
      <c r="C19" s="706"/>
      <c r="D19" s="706"/>
      <c r="E19" s="706"/>
      <c r="F19" s="706"/>
      <c r="G19" s="706" t="s">
        <v>263</v>
      </c>
      <c r="H19" s="706"/>
      <c r="I19" s="706"/>
      <c r="J19" s="706"/>
      <c r="K19" s="706"/>
    </row>
    <row r="20" spans="1:11" ht="18.75" customHeight="1" x14ac:dyDescent="0.15">
      <c r="A20" s="707"/>
      <c r="B20" s="689"/>
      <c r="C20" s="689"/>
      <c r="D20" s="689"/>
      <c r="E20" s="689"/>
      <c r="F20" s="689"/>
      <c r="G20" s="689"/>
      <c r="H20" s="689"/>
      <c r="I20" s="689"/>
      <c r="J20" s="689"/>
      <c r="K20" s="689"/>
    </row>
    <row r="21" spans="1:11" ht="12" customHeight="1" x14ac:dyDescent="0.15">
      <c r="A21" s="705" t="s">
        <v>559</v>
      </c>
      <c r="B21" s="113" t="s">
        <v>266</v>
      </c>
      <c r="C21" s="712" t="s">
        <v>267</v>
      </c>
      <c r="D21" s="712"/>
      <c r="E21" s="712"/>
      <c r="F21" s="712"/>
      <c r="G21" s="712"/>
      <c r="H21" s="712"/>
      <c r="I21" s="712"/>
      <c r="J21" s="712"/>
      <c r="K21" s="712"/>
    </row>
    <row r="22" spans="1:11" x14ac:dyDescent="0.15">
      <c r="A22" s="705"/>
      <c r="B22" s="689"/>
      <c r="C22" s="113" t="s">
        <v>268</v>
      </c>
      <c r="D22" s="113" t="s">
        <v>269</v>
      </c>
      <c r="E22" s="113" t="s">
        <v>270</v>
      </c>
      <c r="F22" s="713" t="s">
        <v>263</v>
      </c>
      <c r="G22" s="714"/>
      <c r="H22" s="706" t="s">
        <v>271</v>
      </c>
      <c r="I22" s="706"/>
      <c r="J22" s="706"/>
      <c r="K22" s="706"/>
    </row>
    <row r="23" spans="1:11" ht="18.75" customHeight="1" x14ac:dyDescent="0.15">
      <c r="A23" s="705"/>
      <c r="B23" s="689"/>
      <c r="C23" s="226"/>
      <c r="D23" s="227"/>
      <c r="E23" s="228"/>
      <c r="F23" s="652"/>
      <c r="G23" s="652"/>
      <c r="H23" s="117" t="s">
        <v>272</v>
      </c>
      <c r="I23" s="229"/>
      <c r="J23" s="117" t="s">
        <v>273</v>
      </c>
      <c r="K23" s="230"/>
    </row>
    <row r="24" spans="1:11" ht="18.75" customHeight="1" x14ac:dyDescent="0.15">
      <c r="A24" s="705"/>
      <c r="B24" s="689"/>
      <c r="C24" s="226"/>
      <c r="D24" s="227"/>
      <c r="E24" s="228"/>
      <c r="F24" s="652"/>
      <c r="G24" s="652"/>
      <c r="H24" s="117" t="s">
        <v>272</v>
      </c>
      <c r="I24" s="229"/>
      <c r="J24" s="117" t="s">
        <v>273</v>
      </c>
      <c r="K24" s="230"/>
    </row>
    <row r="27" spans="1:11" x14ac:dyDescent="0.15">
      <c r="A27" s="111" t="s">
        <v>288</v>
      </c>
    </row>
    <row r="28" spans="1:11" ht="3.75" customHeight="1" x14ac:dyDescent="0.15"/>
    <row r="29" spans="1:11" x14ac:dyDescent="0.15">
      <c r="A29" s="694" t="s">
        <v>46</v>
      </c>
      <c r="B29" s="709" t="s">
        <v>332</v>
      </c>
      <c r="C29" s="710"/>
      <c r="D29" s="710"/>
      <c r="E29" s="710"/>
      <c r="F29" s="710"/>
      <c r="G29" s="711"/>
      <c r="H29" s="709" t="s">
        <v>333</v>
      </c>
      <c r="I29" s="711"/>
      <c r="J29" s="694" t="s">
        <v>253</v>
      </c>
      <c r="K29" s="694" t="s">
        <v>254</v>
      </c>
    </row>
    <row r="30" spans="1:11" ht="24" x14ac:dyDescent="0.15">
      <c r="A30" s="695"/>
      <c r="B30" s="112" t="s">
        <v>246</v>
      </c>
      <c r="C30" s="112" t="s">
        <v>247</v>
      </c>
      <c r="D30" s="112" t="s">
        <v>248</v>
      </c>
      <c r="E30" s="112" t="s">
        <v>249</v>
      </c>
      <c r="F30" s="112" t="s">
        <v>250</v>
      </c>
      <c r="G30" s="112" t="s">
        <v>251</v>
      </c>
      <c r="H30" s="116" t="s">
        <v>261</v>
      </c>
      <c r="I30" s="114" t="s">
        <v>252</v>
      </c>
      <c r="J30" s="695"/>
      <c r="K30" s="695"/>
    </row>
    <row r="31" spans="1:11" ht="18.75" customHeight="1" x14ac:dyDescent="0.15">
      <c r="A31" s="113" t="s">
        <v>592</v>
      </c>
      <c r="B31" s="227"/>
      <c r="C31" s="227"/>
      <c r="D31" s="227"/>
      <c r="E31" s="227"/>
      <c r="F31" s="227"/>
      <c r="G31" s="227"/>
      <c r="H31" s="227"/>
      <c r="I31" s="227"/>
      <c r="J31" s="227"/>
      <c r="K31" s="121" t="str">
        <f>IF(SUM(B31:J31)=0,"",SUM(B31:J31))</f>
        <v/>
      </c>
    </row>
    <row r="32" spans="1:11" ht="15" customHeight="1" x14ac:dyDescent="0.15">
      <c r="A32" s="706" t="s">
        <v>593</v>
      </c>
      <c r="B32" s="294"/>
      <c r="C32" s="294"/>
      <c r="D32" s="294"/>
      <c r="E32" s="294"/>
      <c r="F32" s="294"/>
      <c r="G32" s="294"/>
      <c r="H32" s="294"/>
      <c r="I32" s="294"/>
      <c r="J32" s="294"/>
      <c r="K32" s="122" t="str">
        <f t="shared" ref="K32:K33" si="0">IF(SUM(B32:J32)=0,"",SUM(B32:J32))</f>
        <v/>
      </c>
    </row>
    <row r="33" spans="1:11" ht="15" customHeight="1" x14ac:dyDescent="0.15">
      <c r="A33" s="706"/>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96"/>
      <c r="B38" s="697"/>
      <c r="C38" s="697"/>
      <c r="D38" s="697"/>
      <c r="E38" s="697"/>
      <c r="F38" s="697"/>
      <c r="G38" s="697"/>
      <c r="H38" s="697"/>
      <c r="I38" s="697"/>
      <c r="J38" s="697"/>
      <c r="K38" s="698"/>
    </row>
    <row r="39" spans="1:11" ht="18.75" customHeight="1" x14ac:dyDescent="0.15">
      <c r="A39" s="699"/>
      <c r="B39" s="700"/>
      <c r="C39" s="700"/>
      <c r="D39" s="700"/>
      <c r="E39" s="700"/>
      <c r="F39" s="700"/>
      <c r="G39" s="700"/>
      <c r="H39" s="700"/>
      <c r="I39" s="700"/>
      <c r="J39" s="700"/>
      <c r="K39" s="701"/>
    </row>
    <row r="40" spans="1:11" ht="18.75" customHeight="1" x14ac:dyDescent="0.15">
      <c r="A40" s="702"/>
      <c r="B40" s="703"/>
      <c r="C40" s="703"/>
      <c r="D40" s="703"/>
      <c r="E40" s="703"/>
      <c r="F40" s="703"/>
      <c r="G40" s="703"/>
      <c r="H40" s="703"/>
      <c r="I40" s="703"/>
      <c r="J40" s="703"/>
      <c r="K40" s="704"/>
    </row>
    <row r="43" spans="1:11" x14ac:dyDescent="0.15">
      <c r="A43" s="111" t="s">
        <v>299</v>
      </c>
    </row>
    <row r="44" spans="1:11" ht="3.75" customHeight="1" x14ac:dyDescent="0.15"/>
    <row r="45" spans="1:11" ht="36.75" customHeight="1" x14ac:dyDescent="0.15">
      <c r="A45" s="802" t="s">
        <v>560</v>
      </c>
      <c r="B45" s="802"/>
      <c r="C45" s="802"/>
      <c r="D45" s="802"/>
      <c r="E45" s="802"/>
      <c r="F45" s="802"/>
      <c r="G45" s="802"/>
      <c r="H45" s="802"/>
      <c r="I45" s="802"/>
      <c r="J45" s="802"/>
      <c r="K45" s="802"/>
    </row>
    <row r="46" spans="1:11" ht="4.5" customHeight="1" x14ac:dyDescent="0.15"/>
    <row r="47" spans="1:11" ht="18.75" customHeight="1" x14ac:dyDescent="0.15">
      <c r="A47" s="692" t="s">
        <v>285</v>
      </c>
      <c r="B47" s="693"/>
      <c r="C47" s="686"/>
      <c r="D47" s="687"/>
      <c r="E47" s="687"/>
      <c r="F47" s="687"/>
      <c r="G47" s="687"/>
      <c r="H47" s="688"/>
      <c r="I47" s="118"/>
      <c r="J47" s="118"/>
      <c r="K47" s="118"/>
    </row>
    <row r="48" spans="1:11" ht="18.75" customHeight="1" x14ac:dyDescent="0.15">
      <c r="A48" s="670" t="s">
        <v>316</v>
      </c>
      <c r="B48" s="671"/>
      <c r="C48" s="667"/>
      <c r="D48" s="668"/>
      <c r="E48" s="668"/>
      <c r="F48" s="668"/>
      <c r="G48" s="668"/>
      <c r="H48" s="669"/>
    </row>
    <row r="49" spans="1:11" ht="18.75" customHeight="1" x14ac:dyDescent="0.15">
      <c r="A49" s="138"/>
      <c r="B49" s="664" t="s">
        <v>300</v>
      </c>
      <c r="C49" s="665"/>
      <c r="D49" s="666" t="s">
        <v>314</v>
      </c>
      <c r="E49" s="666"/>
      <c r="F49" s="666"/>
      <c r="G49" s="649"/>
      <c r="H49" s="651"/>
    </row>
    <row r="50" spans="1:11" ht="18.75" customHeight="1" x14ac:dyDescent="0.15">
      <c r="A50" s="132"/>
      <c r="B50" s="655"/>
      <c r="C50" s="656"/>
      <c r="D50" s="666" t="s">
        <v>318</v>
      </c>
      <c r="E50" s="666"/>
      <c r="F50" s="666"/>
      <c r="G50" s="661"/>
      <c r="H50" s="662"/>
    </row>
    <row r="51" spans="1:11" ht="18.75" customHeight="1" x14ac:dyDescent="0.15">
      <c r="A51" s="132"/>
      <c r="B51" s="664" t="s">
        <v>301</v>
      </c>
      <c r="C51" s="665"/>
      <c r="D51" s="663" t="s">
        <v>317</v>
      </c>
      <c r="E51" s="663"/>
      <c r="F51" s="663"/>
      <c r="G51" s="661"/>
      <c r="H51" s="662"/>
      <c r="I51" s="136"/>
      <c r="J51" s="137"/>
      <c r="K51" s="137"/>
    </row>
    <row r="52" spans="1:11" ht="18.75" customHeight="1" x14ac:dyDescent="0.15">
      <c r="A52" s="132"/>
      <c r="B52" s="657" t="s">
        <v>347</v>
      </c>
      <c r="C52" s="658"/>
      <c r="D52" s="663" t="s">
        <v>302</v>
      </c>
      <c r="E52" s="663"/>
      <c r="F52" s="663"/>
      <c r="G52" s="113" t="s">
        <v>310</v>
      </c>
      <c r="H52" s="653"/>
      <c r="I52" s="659"/>
      <c r="J52" s="659"/>
      <c r="K52" s="660"/>
    </row>
    <row r="53" spans="1:11" ht="18.75" customHeight="1" x14ac:dyDescent="0.15">
      <c r="A53" s="132"/>
      <c r="B53" s="657"/>
      <c r="C53" s="658"/>
      <c r="D53" s="138"/>
      <c r="E53" s="127" t="s">
        <v>308</v>
      </c>
      <c r="F53" s="652"/>
      <c r="G53" s="652"/>
      <c r="H53" s="113" t="s">
        <v>315</v>
      </c>
      <c r="I53" s="652"/>
      <c r="J53" s="652"/>
      <c r="K53" s="652"/>
    </row>
    <row r="54" spans="1:11" ht="18.75" customHeight="1" x14ac:dyDescent="0.15">
      <c r="A54" s="132"/>
      <c r="B54" s="132"/>
      <c r="D54" s="132"/>
      <c r="E54" s="127" t="s">
        <v>260</v>
      </c>
      <c r="F54" s="233"/>
      <c r="G54" s="115" t="s">
        <v>313</v>
      </c>
      <c r="H54" s="113" t="s">
        <v>311</v>
      </c>
      <c r="I54" s="653"/>
      <c r="J54" s="654"/>
      <c r="K54" s="115" t="s">
        <v>312</v>
      </c>
    </row>
    <row r="55" spans="1:11" ht="18.75" customHeight="1" x14ac:dyDescent="0.15">
      <c r="A55" s="132"/>
      <c r="B55" s="132"/>
      <c r="D55" s="132"/>
      <c r="E55" s="666" t="s">
        <v>307</v>
      </c>
      <c r="F55" s="666"/>
      <c r="G55" s="666"/>
      <c r="H55" s="666"/>
      <c r="I55" s="682"/>
      <c r="J55" s="682"/>
      <c r="K55" s="682"/>
    </row>
    <row r="56" spans="1:11" ht="18.75" customHeight="1" x14ac:dyDescent="0.15">
      <c r="A56" s="132"/>
      <c r="B56" s="132"/>
      <c r="D56" s="132"/>
      <c r="E56" s="672" t="s">
        <v>303</v>
      </c>
      <c r="F56" s="673"/>
      <c r="G56" s="672" t="s">
        <v>305</v>
      </c>
      <c r="H56" s="674"/>
      <c r="I56" s="677"/>
      <c r="J56" s="678"/>
      <c r="K56" s="679"/>
    </row>
    <row r="57" spans="1:11" ht="18.75" customHeight="1" x14ac:dyDescent="0.15">
      <c r="A57" s="132"/>
      <c r="B57" s="132"/>
      <c r="D57" s="132"/>
      <c r="E57" s="290"/>
      <c r="F57" s="134"/>
      <c r="G57" s="182"/>
      <c r="H57" s="683" t="s">
        <v>667</v>
      </c>
      <c r="I57" s="130"/>
      <c r="J57" s="291" t="s">
        <v>665</v>
      </c>
      <c r="K57" s="128" t="s">
        <v>666</v>
      </c>
    </row>
    <row r="58" spans="1:11" ht="18.75" customHeight="1" x14ac:dyDescent="0.15">
      <c r="A58" s="132"/>
      <c r="B58" s="132"/>
      <c r="D58" s="132"/>
      <c r="E58" s="290"/>
      <c r="F58" s="134"/>
      <c r="G58" s="290"/>
      <c r="H58" s="684"/>
      <c r="I58" s="128" t="s">
        <v>664</v>
      </c>
      <c r="J58" s="292"/>
      <c r="K58" s="293"/>
    </row>
    <row r="59" spans="1:11" ht="18.75" customHeight="1" x14ac:dyDescent="0.15">
      <c r="A59" s="132"/>
      <c r="B59" s="132"/>
      <c r="D59" s="132"/>
      <c r="E59" s="290"/>
      <c r="F59" s="134"/>
      <c r="G59" s="290"/>
      <c r="H59" s="684"/>
      <c r="I59" s="129" t="s">
        <v>662</v>
      </c>
      <c r="J59" s="293"/>
      <c r="K59" s="293"/>
    </row>
    <row r="60" spans="1:11" ht="18.75" customHeight="1" x14ac:dyDescent="0.15">
      <c r="A60" s="132"/>
      <c r="B60" s="132"/>
      <c r="D60" s="132"/>
      <c r="E60" s="290"/>
      <c r="F60" s="134"/>
      <c r="G60" s="150"/>
      <c r="H60" s="685"/>
      <c r="I60" s="129" t="s">
        <v>663</v>
      </c>
      <c r="J60" s="293"/>
      <c r="K60" s="293"/>
    </row>
    <row r="61" spans="1:11" ht="18.75" customHeight="1" x14ac:dyDescent="0.15">
      <c r="A61" s="136"/>
      <c r="B61" s="136"/>
      <c r="C61" s="137"/>
      <c r="D61" s="136"/>
      <c r="E61" s="133"/>
      <c r="F61" s="139"/>
      <c r="G61" s="675" t="s">
        <v>304</v>
      </c>
      <c r="H61" s="676"/>
      <c r="I61" s="680"/>
      <c r="J61" s="680"/>
      <c r="K61" s="681"/>
    </row>
    <row r="62" spans="1:11" ht="18.75" customHeight="1" x14ac:dyDescent="0.15"/>
    <row r="63" spans="1:11" ht="18.75" customHeight="1" x14ac:dyDescent="0.15"/>
    <row r="64" spans="1:11" ht="18.75" customHeight="1" x14ac:dyDescent="0.15"/>
  </sheetData>
  <mergeCells count="6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F23:G23"/>
    <mergeCell ref="F24:G24"/>
    <mergeCell ref="A29:A30"/>
    <mergeCell ref="B29:G29"/>
    <mergeCell ref="H29:I29"/>
    <mergeCell ref="A21:A24"/>
    <mergeCell ref="C21:K21"/>
    <mergeCell ref="B22:B24"/>
    <mergeCell ref="F22:G22"/>
    <mergeCell ref="H22:K22"/>
    <mergeCell ref="K29:K30"/>
    <mergeCell ref="A19:A20"/>
    <mergeCell ref="B19:F19"/>
    <mergeCell ref="G19:K19"/>
    <mergeCell ref="B20:F20"/>
    <mergeCell ref="G20:K20"/>
    <mergeCell ref="A17:A18"/>
    <mergeCell ref="B17:F17"/>
    <mergeCell ref="G17:K17"/>
    <mergeCell ref="B18:C18"/>
    <mergeCell ref="D18:E18"/>
    <mergeCell ref="G18:H18"/>
    <mergeCell ref="I18:J18"/>
    <mergeCell ref="B16:F16"/>
    <mergeCell ref="G16:K16"/>
    <mergeCell ref="A2:K2"/>
    <mergeCell ref="A8:C8"/>
    <mergeCell ref="D8:F8"/>
    <mergeCell ref="G8:K8"/>
    <mergeCell ref="A9:C9"/>
    <mergeCell ref="D9:F9"/>
    <mergeCell ref="G9:K9"/>
    <mergeCell ref="A14:A15"/>
    <mergeCell ref="B14:F14"/>
    <mergeCell ref="G14:K14"/>
  </mergeCells>
  <phoneticPr fontId="8"/>
  <dataValidations count="7">
    <dataValidation type="list" allowBlank="1" showInputMessage="1" showErrorMessage="1" sqref="B16:K16">
      <formula1>"新築,移転新築"</formula1>
    </dataValidation>
    <dataValidation type="list" allowBlank="1" showInputMessage="1" showErrorMessage="1" sqref="G49:H49">
      <formula1>"はい,いいえ"</formula1>
    </dataValidation>
    <dataValidation type="list" allowBlank="1" showInputMessage="1" showErrorMessage="1" sqref="B18:C18 G18:H18">
      <formula1>"有床,無床"</formula1>
    </dataValidation>
    <dataValidation type="list" allowBlank="1" showInputMessage="1" showErrorMessage="1" sqref="C47">
      <formula1>"無医地区,無医地区に準じる地区,無歯科医地区,無歯科医地区に準じる地区"</formula1>
    </dataValidation>
    <dataValidation type="list" allowBlank="1" showInputMessage="1" showErrorMessage="1" sqref="K23:K24">
      <formula1>"転用,譲渡,交換,貸付,取壊し"</formula1>
    </dataValidation>
    <dataValidation type="list" allowBlank="1" showInputMessage="1" showErrorMessage="1" sqref="I23:I24">
      <formula1>"有（承認済）,有（申請済）,有（申請予定）,無"</formula1>
    </dataValidation>
    <dataValidation type="list" allowBlank="1"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C48:H48</xm:sqref>
        </x14:dataValidation>
        <x14:dataValidation type="list" allowBlank="1" showInputMessage="1" showErrorMessage="1">
          <x14:formula1>
            <xm:f>'管理用（このシートは削除しないでください）'!$F$3:$F$9</xm:f>
          </x14:formula1>
          <xm:sqref>B20:K20</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532</v>
      </c>
      <c r="C5" s="712"/>
      <c r="D5" s="712"/>
      <c r="E5" s="712"/>
      <c r="F5" s="712"/>
    </row>
    <row r="6" spans="1:11" ht="12" customHeight="1" x14ac:dyDescent="0.15">
      <c r="A6" s="119"/>
      <c r="B6" s="120"/>
      <c r="C6" s="120"/>
      <c r="D6" s="120"/>
      <c r="E6" s="120"/>
      <c r="F6" s="120"/>
    </row>
    <row r="8" spans="1:11" ht="15" customHeight="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ht="18.75" customHeight="1" x14ac:dyDescent="0.15">
      <c r="A17" s="221" t="s">
        <v>353</v>
      </c>
      <c r="B17" s="215" t="s">
        <v>580</v>
      </c>
      <c r="C17" s="253"/>
      <c r="D17" s="216" t="s">
        <v>581</v>
      </c>
      <c r="E17" s="254"/>
      <c r="F17" s="218" t="s">
        <v>582</v>
      </c>
      <c r="G17" s="254"/>
      <c r="H17" s="217" t="s">
        <v>583</v>
      </c>
      <c r="I17" s="254"/>
      <c r="J17" s="217" t="s">
        <v>584</v>
      </c>
      <c r="K17" s="350">
        <f>C17+E17+G17+I17</f>
        <v>0</v>
      </c>
    </row>
    <row r="18" spans="1:11" x14ac:dyDescent="0.15">
      <c r="A18" s="683" t="s">
        <v>264</v>
      </c>
      <c r="B18" s="706" t="s">
        <v>262</v>
      </c>
      <c r="C18" s="706"/>
      <c r="D18" s="706"/>
      <c r="E18" s="706"/>
      <c r="F18" s="706"/>
      <c r="G18" s="706" t="s">
        <v>263</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228"/>
      <c r="F22" s="652"/>
      <c r="G22" s="652"/>
      <c r="H22" s="117" t="s">
        <v>272</v>
      </c>
      <c r="I22" s="229"/>
      <c r="J22" s="117" t="s">
        <v>273</v>
      </c>
      <c r="K22" s="230"/>
    </row>
    <row r="23" spans="1:11" ht="18.75" customHeight="1" x14ac:dyDescent="0.15">
      <c r="A23" s="705"/>
      <c r="B23" s="689"/>
      <c r="C23" s="226"/>
      <c r="D23" s="227"/>
      <c r="E23" s="228"/>
      <c r="F23" s="652"/>
      <c r="G23" s="652"/>
      <c r="H23" s="117" t="s">
        <v>272</v>
      </c>
      <c r="I23" s="229"/>
      <c r="J23" s="117" t="s">
        <v>273</v>
      </c>
      <c r="K23" s="230"/>
    </row>
    <row r="26" spans="1:11" x14ac:dyDescent="0.15">
      <c r="A26" s="111" t="s">
        <v>288</v>
      </c>
    </row>
    <row r="27" spans="1:11" ht="3.75" customHeight="1" x14ac:dyDescent="0.15"/>
    <row r="28" spans="1:11" ht="19.5" customHeight="1" x14ac:dyDescent="0.15">
      <c r="A28" s="670" t="s">
        <v>46</v>
      </c>
      <c r="B28" s="671"/>
      <c r="C28" s="828" t="s">
        <v>541</v>
      </c>
      <c r="D28" s="180"/>
      <c r="E28" s="828" t="s">
        <v>542</v>
      </c>
      <c r="F28" s="184"/>
      <c r="G28" s="828" t="s">
        <v>543</v>
      </c>
      <c r="H28" s="184"/>
      <c r="I28" s="828" t="s">
        <v>544</v>
      </c>
      <c r="J28" s="184"/>
      <c r="K28" s="694" t="s">
        <v>254</v>
      </c>
    </row>
    <row r="29" spans="1:11" ht="24" customHeight="1" x14ac:dyDescent="0.15">
      <c r="A29" s="729"/>
      <c r="B29" s="730"/>
      <c r="C29" s="829"/>
      <c r="D29" s="116" t="s">
        <v>540</v>
      </c>
      <c r="E29" s="829"/>
      <c r="F29" s="116" t="s">
        <v>540</v>
      </c>
      <c r="G29" s="829"/>
      <c r="H29" s="116" t="s">
        <v>540</v>
      </c>
      <c r="I29" s="829"/>
      <c r="J29" s="116" t="s">
        <v>540</v>
      </c>
      <c r="K29" s="695"/>
    </row>
    <row r="30" spans="1:11" ht="30" customHeight="1" x14ac:dyDescent="0.15">
      <c r="A30" s="973" t="s">
        <v>592</v>
      </c>
      <c r="B30" s="974"/>
      <c r="C30" s="227"/>
      <c r="D30" s="227"/>
      <c r="E30" s="235"/>
      <c r="F30" s="227"/>
      <c r="G30" s="235"/>
      <c r="H30" s="227"/>
      <c r="I30" s="235"/>
      <c r="J30" s="227"/>
      <c r="K30" s="121" t="str">
        <f>IF(SUM(C30+E30+G30+I30)=0,"",SUM(C30+E30+G30+I30))</f>
        <v/>
      </c>
    </row>
    <row r="31" spans="1:11" ht="15" customHeight="1" x14ac:dyDescent="0.15">
      <c r="A31" s="975" t="s">
        <v>593</v>
      </c>
      <c r="B31" s="976"/>
      <c r="C31" s="294"/>
      <c r="D31" s="294"/>
      <c r="E31" s="295"/>
      <c r="F31" s="294"/>
      <c r="G31" s="295"/>
      <c r="H31" s="294"/>
      <c r="I31" s="295"/>
      <c r="J31" s="294"/>
      <c r="K31" s="122" t="str">
        <f t="shared" ref="K31:K32" si="0">IF(SUM(C31+E31+G31+I31)=0,"",SUM(C31+E31+G31+I31))</f>
        <v/>
      </c>
    </row>
    <row r="32" spans="1:11" ht="15" customHeight="1" x14ac:dyDescent="0.15">
      <c r="A32" s="975"/>
      <c r="B32" s="976"/>
      <c r="C32" s="236"/>
      <c r="D32" s="236"/>
      <c r="E32" s="236"/>
      <c r="F32" s="236"/>
      <c r="G32" s="236"/>
      <c r="H32" s="236"/>
      <c r="I32" s="236"/>
      <c r="J32" s="236"/>
      <c r="K32" s="157" t="str">
        <f t="shared" si="0"/>
        <v/>
      </c>
    </row>
    <row r="33" spans="1:11" ht="37.5" customHeight="1" x14ac:dyDescent="0.15">
      <c r="A33" s="191"/>
      <c r="B33" s="179" t="s">
        <v>545</v>
      </c>
      <c r="C33" s="971"/>
      <c r="D33" s="972"/>
      <c r="E33" s="971"/>
      <c r="F33" s="972"/>
      <c r="G33" s="971"/>
      <c r="H33" s="972"/>
      <c r="I33" s="971"/>
      <c r="J33" s="972"/>
      <c r="K33" s="194" t="str">
        <f>IF(COUNTIF(C33:J33,"有")=0,"",COUNTIF(C33:J33,"有"))</f>
        <v/>
      </c>
    </row>
    <row r="34" spans="1:11" ht="15" customHeight="1" x14ac:dyDescent="0.15">
      <c r="A34" s="820" t="s">
        <v>546</v>
      </c>
      <c r="B34" s="820"/>
      <c r="C34" s="820"/>
      <c r="D34" s="820"/>
      <c r="E34" s="820"/>
      <c r="F34" s="820"/>
      <c r="G34" s="820"/>
      <c r="H34" s="820"/>
      <c r="I34" s="820"/>
      <c r="J34" s="820"/>
      <c r="K34" s="820"/>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696"/>
      <c r="B39" s="697"/>
      <c r="C39" s="697"/>
      <c r="D39" s="697"/>
      <c r="E39" s="697"/>
      <c r="F39" s="697"/>
      <c r="G39" s="697"/>
      <c r="H39" s="697"/>
      <c r="I39" s="697"/>
      <c r="J39" s="697"/>
      <c r="K39" s="698"/>
    </row>
    <row r="40" spans="1:11" ht="18.75" customHeight="1" x14ac:dyDescent="0.15">
      <c r="A40" s="699"/>
      <c r="B40" s="700"/>
      <c r="C40" s="700"/>
      <c r="D40" s="700"/>
      <c r="E40" s="700"/>
      <c r="F40" s="700"/>
      <c r="G40" s="700"/>
      <c r="H40" s="700"/>
      <c r="I40" s="700"/>
      <c r="J40" s="700"/>
      <c r="K40" s="701"/>
    </row>
    <row r="41" spans="1:11" ht="18.75" customHeight="1" x14ac:dyDescent="0.15">
      <c r="A41" s="702"/>
      <c r="B41" s="703"/>
      <c r="C41" s="703"/>
      <c r="D41" s="703"/>
      <c r="E41" s="703"/>
      <c r="F41" s="703"/>
      <c r="G41" s="703"/>
      <c r="H41" s="703"/>
      <c r="I41" s="703"/>
      <c r="J41" s="703"/>
      <c r="K41" s="704"/>
    </row>
    <row r="44" spans="1:11" x14ac:dyDescent="0.15">
      <c r="A44" s="111" t="s">
        <v>414</v>
      </c>
    </row>
    <row r="45" spans="1:11" ht="3.75" customHeight="1" x14ac:dyDescent="0.15"/>
    <row r="46" spans="1:11" ht="18.75" customHeight="1" x14ac:dyDescent="0.15">
      <c r="A46" s="664" t="s">
        <v>533</v>
      </c>
      <c r="B46" s="820"/>
      <c r="C46" s="820"/>
      <c r="D46" s="820"/>
      <c r="E46" s="665"/>
      <c r="F46" s="113" t="s">
        <v>534</v>
      </c>
      <c r="G46" s="649"/>
      <c r="H46" s="650"/>
      <c r="I46" s="651"/>
    </row>
    <row r="47" spans="1:11" ht="18.75" customHeight="1" x14ac:dyDescent="0.15">
      <c r="A47" s="977"/>
      <c r="B47" s="978"/>
      <c r="C47" s="978"/>
      <c r="D47" s="978"/>
      <c r="E47" s="979"/>
      <c r="F47" s="113" t="s">
        <v>535</v>
      </c>
      <c r="G47" s="686" t="s">
        <v>536</v>
      </c>
      <c r="H47" s="687"/>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696"/>
      <c r="B51" s="697"/>
      <c r="C51" s="697"/>
      <c r="D51" s="697"/>
      <c r="E51" s="697"/>
      <c r="F51" s="697"/>
      <c r="G51" s="697"/>
      <c r="H51" s="697"/>
      <c r="I51" s="697"/>
      <c r="J51" s="697"/>
      <c r="K51" s="698"/>
    </row>
    <row r="52" spans="1:11" ht="18.75" customHeight="1" x14ac:dyDescent="0.15">
      <c r="A52" s="699"/>
      <c r="B52" s="700"/>
      <c r="C52" s="700"/>
      <c r="D52" s="700"/>
      <c r="E52" s="700"/>
      <c r="F52" s="700"/>
      <c r="G52" s="700"/>
      <c r="H52" s="700"/>
      <c r="I52" s="700"/>
      <c r="J52" s="700"/>
      <c r="K52" s="701"/>
    </row>
    <row r="53" spans="1:11" ht="18.75" customHeight="1" x14ac:dyDescent="0.15">
      <c r="A53" s="702"/>
      <c r="B53" s="703"/>
      <c r="C53" s="703"/>
      <c r="D53" s="703"/>
      <c r="E53" s="703"/>
      <c r="F53" s="703"/>
      <c r="G53" s="703"/>
      <c r="H53" s="703"/>
      <c r="I53" s="703"/>
      <c r="J53" s="703"/>
      <c r="K53" s="704"/>
    </row>
    <row r="54" spans="1:11" ht="6.75" customHeight="1" x14ac:dyDescent="0.15"/>
    <row r="55" spans="1:11" ht="18.75" customHeight="1" x14ac:dyDescent="0.15">
      <c r="A55" s="111" t="s">
        <v>539</v>
      </c>
    </row>
    <row r="56" spans="1:11" ht="3.75" customHeight="1" x14ac:dyDescent="0.15"/>
    <row r="57" spans="1:11" ht="18.75" customHeight="1" x14ac:dyDescent="0.15">
      <c r="A57" s="696"/>
      <c r="B57" s="697"/>
      <c r="C57" s="697"/>
      <c r="D57" s="697"/>
      <c r="E57" s="697"/>
      <c r="F57" s="697"/>
      <c r="G57" s="697"/>
      <c r="H57" s="697"/>
      <c r="I57" s="697"/>
      <c r="J57" s="697"/>
      <c r="K57" s="698"/>
    </row>
    <row r="58" spans="1:11" ht="18.75" customHeight="1" x14ac:dyDescent="0.15">
      <c r="A58" s="699"/>
      <c r="B58" s="700"/>
      <c r="C58" s="700"/>
      <c r="D58" s="700"/>
      <c r="E58" s="700"/>
      <c r="F58" s="700"/>
      <c r="G58" s="700"/>
      <c r="H58" s="700"/>
      <c r="I58" s="700"/>
      <c r="J58" s="700"/>
      <c r="K58" s="701"/>
    </row>
    <row r="59" spans="1:11" ht="18.75" customHeight="1" x14ac:dyDescent="0.15">
      <c r="A59" s="702"/>
      <c r="B59" s="703"/>
      <c r="C59" s="703"/>
      <c r="D59" s="703"/>
      <c r="E59" s="703"/>
      <c r="F59" s="703"/>
      <c r="G59" s="703"/>
      <c r="H59" s="703"/>
      <c r="I59" s="703"/>
      <c r="J59" s="703"/>
      <c r="K59" s="704"/>
    </row>
    <row r="60" spans="1:11" ht="18.75" customHeight="1" x14ac:dyDescent="0.15"/>
  </sheetData>
  <mergeCells count="44">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I33:J33"/>
    <mergeCell ref="A28:B29"/>
    <mergeCell ref="A30:B30"/>
    <mergeCell ref="A31:B32"/>
    <mergeCell ref="C28:C29"/>
    <mergeCell ref="E28:E29"/>
    <mergeCell ref="G28:G29"/>
    <mergeCell ref="I28:I29"/>
    <mergeCell ref="C33:D33"/>
    <mergeCell ref="E33:F33"/>
  </mergeCells>
  <phoneticPr fontId="8"/>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C33:J33">
      <formula1>"有,無"</formula1>
    </dataValidation>
    <dataValidation type="list" allowBlank="1"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'管理用（このシートは削除しないでください）'!$D$3:$D$8</xm:f>
          </x14:formula1>
          <xm:sqref>B16:K16</xm:sqref>
        </x14:dataValidation>
        <x14:dataValidation type="list" allowBlank="1" showInputMessage="1" showErrorMessage="1">
          <x14:formula1>
            <xm:f>'管理用（このシートは削除しないでください）'!$F$3:$F$9</xm:f>
          </x14:formula1>
          <xm:sqref>B19:K19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2"/>
  <sheetViews>
    <sheetView view="pageBreakPreview" topLeftCell="G1" zoomScale="80" zoomScaleNormal="100" zoomScaleSheetLayoutView="80" workbookViewId="0"/>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605</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619</v>
      </c>
      <c r="I3" s="288" t="s">
        <v>620</v>
      </c>
      <c r="J3" s="288" t="s">
        <v>621</v>
      </c>
      <c r="K3" s="288" t="s">
        <v>622</v>
      </c>
      <c r="L3" s="288" t="s">
        <v>623</v>
      </c>
      <c r="M3" s="288" t="s">
        <v>624</v>
      </c>
      <c r="N3" s="288" t="s">
        <v>625</v>
      </c>
      <c r="O3" s="288" t="s">
        <v>626</v>
      </c>
      <c r="P3" s="288" t="s">
        <v>627</v>
      </c>
      <c r="Q3" s="288" t="s">
        <v>628</v>
      </c>
      <c r="R3" s="288" t="s">
        <v>629</v>
      </c>
      <c r="S3" s="288" t="s">
        <v>630</v>
      </c>
      <c r="T3" s="288" t="s">
        <v>631</v>
      </c>
      <c r="U3" s="288" t="s">
        <v>715</v>
      </c>
    </row>
    <row r="4" spans="2:21" x14ac:dyDescent="0.15">
      <c r="B4" s="21" t="s">
        <v>72</v>
      </c>
      <c r="D4" s="22" t="s">
        <v>320</v>
      </c>
      <c r="F4" s="22" t="s">
        <v>73</v>
      </c>
      <c r="H4" s="282" t="s">
        <v>606</v>
      </c>
      <c r="I4" s="282" t="s">
        <v>606</v>
      </c>
      <c r="J4" s="282" t="s">
        <v>611</v>
      </c>
      <c r="K4" s="282" t="s">
        <v>616</v>
      </c>
      <c r="L4" s="282" t="s">
        <v>616</v>
      </c>
      <c r="M4" s="282" t="s">
        <v>614</v>
      </c>
      <c r="N4" s="282" t="s">
        <v>616</v>
      </c>
      <c r="O4" s="282" t="s">
        <v>616</v>
      </c>
      <c r="P4" s="282" t="s">
        <v>614</v>
      </c>
      <c r="Q4" s="282" t="s">
        <v>614</v>
      </c>
      <c r="R4" s="282" t="s">
        <v>616</v>
      </c>
      <c r="S4" s="282" t="s">
        <v>617</v>
      </c>
      <c r="T4" s="282" t="s">
        <v>616</v>
      </c>
      <c r="U4" s="282" t="s">
        <v>614</v>
      </c>
    </row>
    <row r="5" spans="2:21" x14ac:dyDescent="0.15">
      <c r="B5" s="21" t="s">
        <v>74</v>
      </c>
      <c r="D5" s="22" t="s">
        <v>321</v>
      </c>
      <c r="F5" s="22" t="s">
        <v>75</v>
      </c>
      <c r="H5" s="282" t="s">
        <v>607</v>
      </c>
      <c r="I5" s="282" t="s">
        <v>607</v>
      </c>
      <c r="J5" s="282" t="s">
        <v>612</v>
      </c>
      <c r="K5" s="282"/>
      <c r="L5" s="282"/>
      <c r="M5" s="282" t="s">
        <v>607</v>
      </c>
      <c r="N5" s="282"/>
      <c r="O5" s="282"/>
      <c r="P5" s="282" t="s">
        <v>615</v>
      </c>
      <c r="Q5" s="282" t="s">
        <v>615</v>
      </c>
      <c r="R5" s="282"/>
      <c r="S5" s="282" t="s">
        <v>618</v>
      </c>
      <c r="T5" s="282"/>
      <c r="U5" s="282" t="s">
        <v>607</v>
      </c>
    </row>
    <row r="6" spans="2:21" x14ac:dyDescent="0.15">
      <c r="B6" s="21" t="s">
        <v>76</v>
      </c>
      <c r="D6" s="22" t="s">
        <v>322</v>
      </c>
      <c r="F6" s="22" t="s">
        <v>77</v>
      </c>
      <c r="H6" s="282" t="s">
        <v>609</v>
      </c>
      <c r="I6" s="282" t="s">
        <v>609</v>
      </c>
      <c r="J6" s="282" t="s">
        <v>613</v>
      </c>
      <c r="K6" s="282"/>
      <c r="L6" s="282"/>
      <c r="M6" s="282"/>
      <c r="N6" s="282"/>
      <c r="O6" s="282"/>
      <c r="P6" s="282"/>
      <c r="Q6" s="282"/>
      <c r="R6" s="282"/>
      <c r="S6" s="282"/>
      <c r="T6" s="282"/>
      <c r="U6" s="282" t="s">
        <v>252</v>
      </c>
    </row>
    <row r="7" spans="2:21" x14ac:dyDescent="0.15">
      <c r="B7" s="21" t="s">
        <v>78</v>
      </c>
      <c r="D7" s="22" t="s">
        <v>323</v>
      </c>
      <c r="F7" s="22" t="s">
        <v>79</v>
      </c>
      <c r="H7" s="282" t="s">
        <v>608</v>
      </c>
      <c r="I7" s="282" t="s">
        <v>608</v>
      </c>
      <c r="J7" s="282"/>
      <c r="K7" s="282"/>
      <c r="L7" s="282"/>
      <c r="M7" s="282"/>
      <c r="N7" s="282"/>
      <c r="O7" s="282"/>
      <c r="P7" s="282"/>
      <c r="Q7" s="282"/>
      <c r="R7" s="282"/>
      <c r="S7" s="282"/>
      <c r="T7" s="282"/>
      <c r="U7" s="282"/>
    </row>
    <row r="8" spans="2:21" x14ac:dyDescent="0.15">
      <c r="B8" s="21" t="s">
        <v>80</v>
      </c>
      <c r="F8" s="22" t="s">
        <v>81</v>
      </c>
      <c r="H8" s="282" t="s">
        <v>610</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571</v>
      </c>
      <c r="H10" s="21"/>
      <c r="I10" s="420"/>
      <c r="J10" s="21"/>
      <c r="K10" s="21"/>
    </row>
    <row r="11" spans="2:21" x14ac:dyDescent="0.15">
      <c r="B11" s="21" t="s">
        <v>85</v>
      </c>
      <c r="H11" s="21"/>
      <c r="I11" s="420"/>
      <c r="J11" s="21"/>
      <c r="K11" s="21"/>
    </row>
    <row r="12" spans="2:21" x14ac:dyDescent="0.15">
      <c r="B12" s="21" t="s">
        <v>86</v>
      </c>
      <c r="H12" s="21"/>
      <c r="I12" s="420"/>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680</v>
      </c>
      <c r="H15" s="276"/>
      <c r="I15" s="280"/>
      <c r="J15" s="277"/>
      <c r="K15" s="277"/>
      <c r="L15" s="277"/>
      <c r="M15" s="277"/>
    </row>
    <row r="16" spans="2:21" x14ac:dyDescent="0.15">
      <c r="B16" s="21" t="s">
        <v>713</v>
      </c>
      <c r="H16" s="276"/>
      <c r="I16" s="280"/>
      <c r="J16" s="277"/>
      <c r="K16" s="277"/>
      <c r="L16" s="277"/>
      <c r="M16" s="277"/>
    </row>
    <row r="17" spans="2:13" x14ac:dyDescent="0.15">
      <c r="B17" s="21" t="s">
        <v>714</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632</v>
      </c>
      <c r="I22" s="282"/>
      <c r="J22" s="282"/>
      <c r="K22" s="282"/>
      <c r="L22" s="282"/>
      <c r="M22" s="282"/>
    </row>
    <row r="23" spans="2:13" x14ac:dyDescent="0.15">
      <c r="H23" s="282"/>
      <c r="I23" s="282"/>
      <c r="J23" s="282"/>
      <c r="K23" s="282"/>
      <c r="L23" s="282"/>
      <c r="M23" s="282"/>
    </row>
    <row r="24" spans="2:13" ht="42" x14ac:dyDescent="0.15">
      <c r="B24" s="21" t="s">
        <v>683</v>
      </c>
      <c r="C24" s="21" t="s">
        <v>277</v>
      </c>
      <c r="D24" s="22" t="s">
        <v>438</v>
      </c>
      <c r="H24" s="283"/>
      <c r="I24" s="284" t="s">
        <v>633</v>
      </c>
      <c r="J24" s="285" t="s">
        <v>634</v>
      </c>
      <c r="K24" s="285" t="s">
        <v>635</v>
      </c>
      <c r="L24" s="285" t="s">
        <v>636</v>
      </c>
      <c r="M24" s="285" t="s">
        <v>637</v>
      </c>
    </row>
    <row r="25" spans="2:13" x14ac:dyDescent="0.15">
      <c r="B25" s="21" t="s">
        <v>297</v>
      </c>
      <c r="C25" s="21" t="s">
        <v>281</v>
      </c>
      <c r="D25" s="22" t="s">
        <v>439</v>
      </c>
      <c r="H25" s="283" t="s">
        <v>638</v>
      </c>
      <c r="I25" s="286" t="s">
        <v>639</v>
      </c>
      <c r="J25" s="287">
        <v>0.5</v>
      </c>
      <c r="K25" s="287" t="s">
        <v>640</v>
      </c>
      <c r="L25" s="287">
        <v>0.5</v>
      </c>
      <c r="M25" s="287">
        <v>1</v>
      </c>
    </row>
    <row r="26" spans="2:13" x14ac:dyDescent="0.15">
      <c r="B26" s="21" t="s">
        <v>298</v>
      </c>
      <c r="C26" s="21" t="s">
        <v>282</v>
      </c>
      <c r="D26" s="22" t="s">
        <v>440</v>
      </c>
      <c r="H26" s="283" t="s">
        <v>641</v>
      </c>
      <c r="I26" s="286" t="s">
        <v>639</v>
      </c>
      <c r="J26" s="287">
        <v>0.75</v>
      </c>
      <c r="K26" s="287" t="s">
        <v>642</v>
      </c>
      <c r="L26" s="287">
        <v>0.5</v>
      </c>
      <c r="M26" s="287">
        <v>0.66666666666666663</v>
      </c>
    </row>
    <row r="27" spans="2:13" x14ac:dyDescent="0.15">
      <c r="B27" s="21" t="s">
        <v>290</v>
      </c>
      <c r="C27" s="21" t="s">
        <v>291</v>
      </c>
      <c r="D27" s="22" t="s">
        <v>441</v>
      </c>
      <c r="H27" s="283" t="s">
        <v>643</v>
      </c>
      <c r="I27" s="286" t="s">
        <v>639</v>
      </c>
      <c r="J27" s="287">
        <v>0.33333333333333331</v>
      </c>
      <c r="K27" s="287" t="s">
        <v>642</v>
      </c>
      <c r="L27" s="287">
        <v>0.33333333333333331</v>
      </c>
      <c r="M27" s="287">
        <v>1</v>
      </c>
    </row>
    <row r="28" spans="2:13" x14ac:dyDescent="0.15">
      <c r="B28" s="21" t="s">
        <v>682</v>
      </c>
      <c r="C28" s="21" t="s">
        <v>276</v>
      </c>
      <c r="D28" s="22" t="s">
        <v>442</v>
      </c>
      <c r="H28" s="283" t="s">
        <v>644</v>
      </c>
      <c r="I28" s="286" t="s">
        <v>645</v>
      </c>
      <c r="J28" s="287" t="s">
        <v>646</v>
      </c>
      <c r="K28" s="287" t="s">
        <v>642</v>
      </c>
      <c r="L28" s="287">
        <v>0.5</v>
      </c>
      <c r="M28" s="287">
        <v>0.5</v>
      </c>
    </row>
    <row r="29" spans="2:13" x14ac:dyDescent="0.15">
      <c r="B29" s="21" t="s">
        <v>292</v>
      </c>
      <c r="C29" s="21" t="s">
        <v>278</v>
      </c>
      <c r="D29" s="22" t="s">
        <v>443</v>
      </c>
      <c r="H29" s="283" t="s">
        <v>647</v>
      </c>
      <c r="I29" s="286" t="s">
        <v>645</v>
      </c>
      <c r="J29" s="287" t="s">
        <v>646</v>
      </c>
      <c r="K29" s="287" t="s">
        <v>642</v>
      </c>
      <c r="L29" s="287">
        <v>0.5</v>
      </c>
      <c r="M29" s="287">
        <v>0.5</v>
      </c>
    </row>
    <row r="30" spans="2:13" x14ac:dyDescent="0.15">
      <c r="B30" s="21" t="s">
        <v>293</v>
      </c>
      <c r="C30" s="21" t="s">
        <v>279</v>
      </c>
      <c r="D30" s="22" t="s">
        <v>444</v>
      </c>
      <c r="H30" s="283" t="s">
        <v>648</v>
      </c>
      <c r="I30" s="286" t="s">
        <v>649</v>
      </c>
      <c r="J30" s="287" t="s">
        <v>646</v>
      </c>
      <c r="K30" s="287" t="s">
        <v>642</v>
      </c>
      <c r="L30" s="287">
        <v>0.5</v>
      </c>
      <c r="M30" s="287">
        <v>0.5</v>
      </c>
    </row>
    <row r="31" spans="2:13" x14ac:dyDescent="0.15">
      <c r="B31" s="21" t="s">
        <v>294</v>
      </c>
      <c r="C31" s="21" t="s">
        <v>280</v>
      </c>
      <c r="D31" s="22" t="s">
        <v>445</v>
      </c>
      <c r="H31" s="283" t="s">
        <v>650</v>
      </c>
      <c r="I31" s="286" t="s">
        <v>651</v>
      </c>
      <c r="J31" s="287">
        <v>0.66666666666666663</v>
      </c>
      <c r="K31" s="287" t="s">
        <v>642</v>
      </c>
      <c r="L31" s="287">
        <v>0.33333333333333331</v>
      </c>
      <c r="M31" s="287">
        <v>0.5</v>
      </c>
    </row>
    <row r="32" spans="2:13" x14ac:dyDescent="0.15">
      <c r="B32" s="21" t="s">
        <v>295</v>
      </c>
      <c r="C32" s="21" t="s">
        <v>283</v>
      </c>
      <c r="D32" s="22" t="s">
        <v>446</v>
      </c>
      <c r="H32" s="283" t="s">
        <v>652</v>
      </c>
      <c r="I32" s="286" t="s">
        <v>653</v>
      </c>
      <c r="J32" s="287">
        <v>0.66666666666666663</v>
      </c>
      <c r="K32" s="287" t="s">
        <v>642</v>
      </c>
      <c r="L32" s="287">
        <v>0.33333333333333331</v>
      </c>
      <c r="M32" s="287">
        <v>0.5</v>
      </c>
    </row>
    <row r="33" spans="1:13" x14ac:dyDescent="0.15">
      <c r="B33" s="21" t="s">
        <v>296</v>
      </c>
      <c r="D33" s="22" t="s">
        <v>447</v>
      </c>
      <c r="H33" s="283" t="s">
        <v>654</v>
      </c>
      <c r="I33" s="286" t="s">
        <v>639</v>
      </c>
      <c r="J33" s="287">
        <v>0.5</v>
      </c>
      <c r="K33" s="287" t="s">
        <v>642</v>
      </c>
      <c r="L33" s="287">
        <v>0.5</v>
      </c>
      <c r="M33" s="287">
        <v>1</v>
      </c>
    </row>
    <row r="34" spans="1:13" x14ac:dyDescent="0.15">
      <c r="D34" s="22" t="s">
        <v>448</v>
      </c>
      <c r="H34" s="283" t="s">
        <v>655</v>
      </c>
      <c r="I34" s="286" t="s">
        <v>639</v>
      </c>
      <c r="J34" s="287">
        <v>0.5</v>
      </c>
      <c r="K34" s="287" t="s">
        <v>642</v>
      </c>
      <c r="L34" s="287">
        <v>0.5</v>
      </c>
      <c r="M34" s="287">
        <v>1</v>
      </c>
    </row>
    <row r="35" spans="1:13" x14ac:dyDescent="0.15">
      <c r="D35" s="22" t="s">
        <v>449</v>
      </c>
      <c r="H35" s="283" t="s">
        <v>656</v>
      </c>
      <c r="I35" s="286" t="s">
        <v>639</v>
      </c>
      <c r="J35" s="287">
        <v>0.5</v>
      </c>
      <c r="K35" s="287" t="s">
        <v>642</v>
      </c>
      <c r="L35" s="287">
        <v>0.5</v>
      </c>
      <c r="M35" s="287">
        <v>1</v>
      </c>
    </row>
    <row r="36" spans="1:13" x14ac:dyDescent="0.15">
      <c r="D36" s="22" t="s">
        <v>450</v>
      </c>
      <c r="H36" s="283" t="s">
        <v>657</v>
      </c>
      <c r="I36" s="286" t="s">
        <v>658</v>
      </c>
      <c r="J36" s="287" t="s">
        <v>659</v>
      </c>
      <c r="K36" s="287" t="s">
        <v>660</v>
      </c>
      <c r="L36" s="287" t="s">
        <v>659</v>
      </c>
      <c r="M36" s="287">
        <v>1</v>
      </c>
    </row>
    <row r="37" spans="1:13" x14ac:dyDescent="0.15">
      <c r="D37" s="22" t="s">
        <v>451</v>
      </c>
      <c r="H37" s="283" t="s">
        <v>681</v>
      </c>
      <c r="I37" s="286" t="s">
        <v>639</v>
      </c>
      <c r="J37" s="287">
        <v>0.5</v>
      </c>
      <c r="K37" s="287" t="s">
        <v>642</v>
      </c>
      <c r="L37" s="287">
        <v>0.5</v>
      </c>
      <c r="M37" s="287">
        <v>1</v>
      </c>
    </row>
    <row r="38" spans="1:13" x14ac:dyDescent="0.15">
      <c r="D38" s="22" t="s">
        <v>452</v>
      </c>
      <c r="H38" s="283" t="s">
        <v>661</v>
      </c>
      <c r="I38" s="286" t="s">
        <v>639</v>
      </c>
      <c r="J38" s="287">
        <v>0.33333333333333331</v>
      </c>
      <c r="K38" s="287" t="s">
        <v>642</v>
      </c>
      <c r="L38" s="287">
        <v>0.33333333333333331</v>
      </c>
      <c r="M38" s="287">
        <v>1</v>
      </c>
    </row>
    <row r="39" spans="1:13" x14ac:dyDescent="0.15">
      <c r="D39" s="22" t="s">
        <v>453</v>
      </c>
      <c r="H39" s="282" t="s">
        <v>715</v>
      </c>
      <c r="I39" s="415" t="s">
        <v>651</v>
      </c>
      <c r="J39" s="416">
        <v>0.5</v>
      </c>
      <c r="K39" s="416" t="s">
        <v>640</v>
      </c>
      <c r="L39" s="416">
        <v>0.33333333333333331</v>
      </c>
      <c r="M39" s="416">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8"/>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Normal="100" zoomScaleSheetLayoutView="100" workbookViewId="0"/>
  </sheetViews>
  <sheetFormatPr defaultColWidth="10.625" defaultRowHeight="20.100000000000001" customHeight="1" x14ac:dyDescent="0.15"/>
  <cols>
    <col min="1" max="1" width="5.625" style="423" customWidth="1"/>
    <col min="2" max="2" width="20.625" style="423" customWidth="1"/>
    <col min="3" max="4" width="50.625" style="423" customWidth="1"/>
    <col min="5" max="16384" width="10.625" style="423"/>
  </cols>
  <sheetData>
    <row r="1" spans="1:4" ht="20.100000000000001" customHeight="1" x14ac:dyDescent="0.15">
      <c r="A1" s="567" t="s">
        <v>786</v>
      </c>
    </row>
    <row r="2" spans="1:4" ht="20.100000000000001" customHeight="1" x14ac:dyDescent="0.15">
      <c r="A2" s="423" t="s">
        <v>716</v>
      </c>
    </row>
    <row r="4" spans="1:4" s="424" customFormat="1" ht="39.950000000000003" customHeight="1" x14ac:dyDescent="0.15">
      <c r="A4" s="424" t="s">
        <v>717</v>
      </c>
    </row>
    <row r="5" spans="1:4" ht="20.100000000000001" customHeight="1" thickBot="1" x14ac:dyDescent="0.2"/>
    <row r="6" spans="1:4" ht="30" customHeight="1" thickBot="1" x14ac:dyDescent="0.2">
      <c r="A6" s="585"/>
      <c r="B6" s="496" t="s">
        <v>747</v>
      </c>
      <c r="C6" s="497"/>
      <c r="D6" s="498"/>
    </row>
    <row r="7" spans="1:4" ht="19.5" customHeight="1" x14ac:dyDescent="0.15">
      <c r="A7" s="586"/>
      <c r="B7" s="598" t="s">
        <v>748</v>
      </c>
      <c r="C7" s="601" t="s">
        <v>749</v>
      </c>
      <c r="D7" s="604" t="s">
        <v>723</v>
      </c>
    </row>
    <row r="8" spans="1:4" ht="20.100000000000001" customHeight="1" x14ac:dyDescent="0.15">
      <c r="A8" s="586"/>
      <c r="B8" s="599"/>
      <c r="C8" s="602"/>
      <c r="D8" s="605"/>
    </row>
    <row r="9" spans="1:4" ht="30" customHeight="1" thickBot="1" x14ac:dyDescent="0.2">
      <c r="A9" s="587"/>
      <c r="B9" s="600"/>
      <c r="C9" s="603"/>
      <c r="D9" s="606"/>
    </row>
    <row r="10" spans="1:4" ht="50.1" customHeight="1" x14ac:dyDescent="0.15">
      <c r="A10" s="499" t="s">
        <v>752</v>
      </c>
      <c r="B10" s="533" t="s">
        <v>766</v>
      </c>
      <c r="C10" s="504" t="s">
        <v>767</v>
      </c>
      <c r="D10" s="534" t="s">
        <v>768</v>
      </c>
    </row>
    <row r="11" spans="1:4" ht="50.1" customHeight="1" thickBot="1" x14ac:dyDescent="0.2">
      <c r="A11" s="516" t="s">
        <v>760</v>
      </c>
      <c r="B11" s="535" t="s">
        <v>769</v>
      </c>
      <c r="C11" s="521" t="s">
        <v>757</v>
      </c>
      <c r="D11" s="536" t="s">
        <v>768</v>
      </c>
    </row>
    <row r="12" spans="1:4" ht="20.100000000000001" customHeight="1" x14ac:dyDescent="0.15">
      <c r="A12" s="423" t="s">
        <v>750</v>
      </c>
    </row>
    <row r="13" spans="1:4" ht="20.100000000000001" customHeight="1" x14ac:dyDescent="0.15">
      <c r="A13" s="423" t="s">
        <v>751</v>
      </c>
    </row>
  </sheetData>
  <mergeCells count="4">
    <mergeCell ref="A6:A9"/>
    <mergeCell ref="B7:B9"/>
    <mergeCell ref="C7:C9"/>
    <mergeCell ref="D7:D9"/>
  </mergeCells>
  <phoneticPr fontId="8"/>
  <printOptions horizontalCentered="1"/>
  <pageMargins left="0.39370078740157483" right="0.39370078740157483" top="0.39370078740157483" bottom="0.39370078740157483" header="0.39370078740157483" footer="0.3937007874015748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abSelected="1" view="pageBreakPreview" zoomScale="60" zoomScaleNormal="100" workbookViewId="0">
      <selection activeCell="A10" sqref="A10"/>
    </sheetView>
  </sheetViews>
  <sheetFormatPr defaultColWidth="10.625" defaultRowHeight="20.100000000000001" customHeight="1" x14ac:dyDescent="0.15"/>
  <cols>
    <col min="1" max="1" width="5.625" style="423" customWidth="1"/>
    <col min="2" max="2" width="20.625" style="423" customWidth="1"/>
    <col min="3" max="6" width="12.625" style="423" customWidth="1"/>
    <col min="7" max="9" width="10.625" style="423" customWidth="1"/>
    <col min="10" max="10" width="12.625" style="423" customWidth="1"/>
    <col min="11" max="12" width="10.625" style="423" customWidth="1"/>
    <col min="13" max="13" width="12.625" style="423" customWidth="1"/>
    <col min="14" max="14" width="10.625" style="423" customWidth="1"/>
    <col min="15" max="15" width="37.75" style="423" customWidth="1"/>
    <col min="16" max="16" width="12.625" style="423" customWidth="1"/>
    <col min="17" max="18" width="10.625" style="423" customWidth="1"/>
    <col min="19" max="19" width="12.625" style="423" customWidth="1"/>
    <col min="20" max="20" width="10.625" style="423" customWidth="1"/>
    <col min="21" max="21" width="39.375" style="423" customWidth="1"/>
    <col min="22" max="16384" width="10.625" style="423"/>
  </cols>
  <sheetData>
    <row r="1" spans="1:21" ht="20.100000000000001" customHeight="1" x14ac:dyDescent="0.15">
      <c r="A1" s="568" t="s">
        <v>787</v>
      </c>
    </row>
    <row r="2" spans="1:21" ht="20.100000000000001" customHeight="1" x14ac:dyDescent="0.15">
      <c r="A2" s="423" t="s">
        <v>716</v>
      </c>
    </row>
    <row r="4" spans="1:21" s="424" customFormat="1" ht="39.950000000000003" customHeight="1" x14ac:dyDescent="0.15">
      <c r="A4" s="424" t="s">
        <v>717</v>
      </c>
    </row>
    <row r="5" spans="1:21" ht="20.100000000000001" customHeight="1" thickBot="1" x14ac:dyDescent="0.2"/>
    <row r="6" spans="1:21" ht="30" customHeight="1" thickBot="1" x14ac:dyDescent="0.2">
      <c r="A6" s="585"/>
      <c r="B6" s="425" t="s">
        <v>718</v>
      </c>
      <c r="C6" s="426"/>
      <c r="D6" s="426"/>
      <c r="E6" s="426"/>
      <c r="F6" s="426"/>
      <c r="G6" s="426"/>
      <c r="H6" s="426"/>
      <c r="I6" s="426"/>
      <c r="J6" s="426"/>
      <c r="K6" s="426"/>
      <c r="L6" s="426"/>
      <c r="M6" s="426"/>
      <c r="N6" s="426"/>
      <c r="O6" s="426"/>
      <c r="P6" s="426"/>
      <c r="Q6" s="426"/>
      <c r="R6" s="427"/>
      <c r="S6" s="426"/>
      <c r="T6" s="426"/>
      <c r="U6" s="427"/>
    </row>
    <row r="7" spans="1:21" ht="19.5" customHeight="1" thickBot="1" x14ac:dyDescent="0.2">
      <c r="A7" s="586"/>
      <c r="B7" s="588" t="s">
        <v>719</v>
      </c>
      <c r="C7" s="428"/>
      <c r="D7" s="591" t="s">
        <v>720</v>
      </c>
      <c r="E7" s="594" t="s">
        <v>721</v>
      </c>
      <c r="F7" s="428"/>
      <c r="G7" s="429" t="s">
        <v>724</v>
      </c>
      <c r="H7" s="430"/>
      <c r="I7" s="430"/>
      <c r="J7" s="430"/>
      <c r="K7" s="430"/>
      <c r="L7" s="430"/>
      <c r="M7" s="430"/>
      <c r="N7" s="430"/>
      <c r="O7" s="430"/>
      <c r="P7" s="430"/>
      <c r="Q7" s="431"/>
      <c r="R7" s="432"/>
      <c r="S7" s="433"/>
      <c r="T7" s="434" t="s">
        <v>725</v>
      </c>
      <c r="U7" s="435"/>
    </row>
    <row r="8" spans="1:21" ht="20.100000000000001" customHeight="1" x14ac:dyDescent="0.15">
      <c r="A8" s="586"/>
      <c r="B8" s="589"/>
      <c r="C8" s="583" t="s">
        <v>726</v>
      </c>
      <c r="D8" s="592"/>
      <c r="E8" s="589"/>
      <c r="F8" s="583" t="s">
        <v>727</v>
      </c>
      <c r="G8" s="436" t="s">
        <v>728</v>
      </c>
      <c r="H8" s="437"/>
      <c r="I8" s="437"/>
      <c r="J8" s="437"/>
      <c r="K8" s="437"/>
      <c r="L8" s="437"/>
      <c r="M8" s="438"/>
      <c r="N8" s="436" t="s">
        <v>729</v>
      </c>
      <c r="O8" s="437"/>
      <c r="P8" s="438"/>
      <c r="Q8" s="436" t="s">
        <v>730</v>
      </c>
      <c r="R8" s="437"/>
      <c r="S8" s="438"/>
      <c r="T8" s="439"/>
      <c r="U8" s="440"/>
    </row>
    <row r="9" spans="1:21" ht="39.950000000000003" customHeight="1" thickBot="1" x14ac:dyDescent="0.2">
      <c r="A9" s="587"/>
      <c r="B9" s="590"/>
      <c r="C9" s="584"/>
      <c r="D9" s="593"/>
      <c r="E9" s="590"/>
      <c r="F9" s="584"/>
      <c r="G9" s="441"/>
      <c r="H9" s="442" t="s">
        <v>731</v>
      </c>
      <c r="I9" s="443" t="s">
        <v>732</v>
      </c>
      <c r="J9" s="444" t="s">
        <v>733</v>
      </c>
      <c r="K9" s="445" t="s">
        <v>734</v>
      </c>
      <c r="L9" s="443" t="s">
        <v>732</v>
      </c>
      <c r="M9" s="446" t="s">
        <v>733</v>
      </c>
      <c r="N9" s="441"/>
      <c r="O9" s="447" t="s">
        <v>735</v>
      </c>
      <c r="P9" s="446" t="s">
        <v>733</v>
      </c>
      <c r="Q9" s="441"/>
      <c r="R9" s="447" t="s">
        <v>736</v>
      </c>
      <c r="S9" s="446" t="s">
        <v>733</v>
      </c>
      <c r="T9" s="448" t="s">
        <v>737</v>
      </c>
      <c r="U9" s="449" t="s">
        <v>738</v>
      </c>
    </row>
    <row r="10" spans="1:21" ht="50.1" customHeight="1" x14ac:dyDescent="0.15">
      <c r="A10" s="569" t="s">
        <v>788</v>
      </c>
      <c r="B10" s="570" t="s">
        <v>789</v>
      </c>
      <c r="C10" s="571" t="s">
        <v>792</v>
      </c>
      <c r="D10" s="572" t="s">
        <v>790</v>
      </c>
      <c r="E10" s="454" t="s">
        <v>741</v>
      </c>
      <c r="F10" s="571" t="s">
        <v>793</v>
      </c>
      <c r="G10" s="453" t="s">
        <v>742</v>
      </c>
      <c r="H10" s="573" t="s">
        <v>794</v>
      </c>
      <c r="I10" s="574" t="s">
        <v>791</v>
      </c>
      <c r="J10" s="457">
        <v>77440</v>
      </c>
      <c r="K10" s="458" t="s">
        <v>746</v>
      </c>
      <c r="L10" s="456"/>
      <c r="M10" s="457"/>
      <c r="N10" s="453" t="s">
        <v>742</v>
      </c>
      <c r="O10" s="575" t="s">
        <v>795</v>
      </c>
      <c r="P10" s="460">
        <v>2000</v>
      </c>
      <c r="Q10" s="453" t="s">
        <v>742</v>
      </c>
      <c r="R10" s="576" t="s">
        <v>796</v>
      </c>
      <c r="S10" s="462">
        <v>14720</v>
      </c>
      <c r="T10" s="463" t="s">
        <v>742</v>
      </c>
      <c r="U10" s="464" t="s">
        <v>797</v>
      </c>
    </row>
    <row r="11" spans="1:21" ht="50.1" customHeight="1" x14ac:dyDescent="0.15">
      <c r="A11" s="450">
        <v>1</v>
      </c>
      <c r="B11" s="451"/>
      <c r="C11" s="452"/>
      <c r="D11" s="453"/>
      <c r="E11" s="454"/>
      <c r="F11" s="452"/>
      <c r="G11" s="453"/>
      <c r="H11" s="455"/>
      <c r="I11" s="456"/>
      <c r="J11" s="457"/>
      <c r="K11" s="458"/>
      <c r="L11" s="456"/>
      <c r="M11" s="457"/>
      <c r="N11" s="453"/>
      <c r="O11" s="459"/>
      <c r="P11" s="460"/>
      <c r="Q11" s="453"/>
      <c r="R11" s="461"/>
      <c r="S11" s="462"/>
      <c r="T11" s="463"/>
      <c r="U11" s="464"/>
    </row>
    <row r="12" spans="1:21" ht="50.1" customHeight="1" x14ac:dyDescent="0.15">
      <c r="A12" s="450">
        <v>2</v>
      </c>
      <c r="B12" s="451"/>
      <c r="C12" s="452"/>
      <c r="D12" s="453"/>
      <c r="E12" s="454"/>
      <c r="F12" s="452"/>
      <c r="G12" s="453"/>
      <c r="H12" s="455"/>
      <c r="I12" s="456"/>
      <c r="J12" s="457"/>
      <c r="K12" s="458"/>
      <c r="L12" s="456"/>
      <c r="M12" s="457"/>
      <c r="N12" s="453"/>
      <c r="O12" s="459"/>
      <c r="P12" s="460"/>
      <c r="Q12" s="453"/>
      <c r="R12" s="461"/>
      <c r="S12" s="462"/>
      <c r="T12" s="463"/>
      <c r="U12" s="464"/>
    </row>
    <row r="13" spans="1:21" ht="50.1" customHeight="1" x14ac:dyDescent="0.15">
      <c r="A13" s="450">
        <v>3</v>
      </c>
      <c r="B13" s="451"/>
      <c r="C13" s="452"/>
      <c r="D13" s="453"/>
      <c r="E13" s="454"/>
      <c r="F13" s="452"/>
      <c r="G13" s="453"/>
      <c r="H13" s="455"/>
      <c r="I13" s="456"/>
      <c r="J13" s="457"/>
      <c r="K13" s="458"/>
      <c r="L13" s="456"/>
      <c r="M13" s="457"/>
      <c r="N13" s="453"/>
      <c r="O13" s="459"/>
      <c r="P13" s="460"/>
      <c r="Q13" s="453"/>
      <c r="R13" s="461"/>
      <c r="S13" s="462"/>
      <c r="T13" s="463"/>
      <c r="U13" s="464"/>
    </row>
    <row r="14" spans="1:21" ht="50.1" customHeight="1" x14ac:dyDescent="0.15">
      <c r="A14" s="465">
        <v>4</v>
      </c>
      <c r="B14" s="466"/>
      <c r="C14" s="467"/>
      <c r="D14" s="468"/>
      <c r="E14" s="469"/>
      <c r="F14" s="467"/>
      <c r="G14" s="468"/>
      <c r="H14" s="470"/>
      <c r="I14" s="471"/>
      <c r="J14" s="472"/>
      <c r="K14" s="473"/>
      <c r="L14" s="471"/>
      <c r="M14" s="472"/>
      <c r="N14" s="468"/>
      <c r="O14" s="474"/>
      <c r="P14" s="475"/>
      <c r="Q14" s="468"/>
      <c r="R14" s="476"/>
      <c r="S14" s="477"/>
      <c r="T14" s="478"/>
      <c r="U14" s="479"/>
    </row>
    <row r="15" spans="1:21" ht="50.1" customHeight="1" thickBot="1" x14ac:dyDescent="0.2">
      <c r="A15" s="480">
        <v>5</v>
      </c>
      <c r="B15" s="481"/>
      <c r="C15" s="482"/>
      <c r="D15" s="483"/>
      <c r="E15" s="484"/>
      <c r="F15" s="482"/>
      <c r="G15" s="483"/>
      <c r="H15" s="485"/>
      <c r="I15" s="486"/>
      <c r="J15" s="487"/>
      <c r="K15" s="488"/>
      <c r="L15" s="486"/>
      <c r="M15" s="487"/>
      <c r="N15" s="483"/>
      <c r="O15" s="489"/>
      <c r="P15" s="490"/>
      <c r="Q15" s="483"/>
      <c r="R15" s="491"/>
      <c r="S15" s="492"/>
      <c r="T15" s="493"/>
      <c r="U15" s="494"/>
    </row>
    <row r="16" spans="1:21" ht="20.100000000000001" customHeight="1" x14ac:dyDescent="0.15">
      <c r="A16" s="423" t="s">
        <v>739</v>
      </c>
    </row>
    <row r="17" spans="1:20" ht="20.100000000000001" customHeight="1" x14ac:dyDescent="0.15">
      <c r="A17" s="423" t="s">
        <v>740</v>
      </c>
    </row>
    <row r="19" spans="1:20" ht="20.100000000000001" customHeight="1" x14ac:dyDescent="0.15">
      <c r="C19" s="495"/>
      <c r="D19" s="495"/>
      <c r="E19" s="495" t="s">
        <v>741</v>
      </c>
      <c r="F19" s="495"/>
      <c r="G19" s="495" t="s">
        <v>742</v>
      </c>
      <c r="H19" s="495"/>
      <c r="I19" s="495"/>
      <c r="J19" s="495"/>
      <c r="K19" s="495" t="s">
        <v>743</v>
      </c>
      <c r="L19" s="495"/>
      <c r="M19" s="495"/>
      <c r="N19" s="495" t="s">
        <v>742</v>
      </c>
      <c r="O19" s="495"/>
      <c r="P19" s="495"/>
      <c r="Q19" s="495" t="s">
        <v>742</v>
      </c>
      <c r="R19" s="495"/>
      <c r="S19" s="495"/>
      <c r="T19" s="495" t="s">
        <v>742</v>
      </c>
    </row>
    <row r="20" spans="1:20" ht="20.100000000000001" customHeight="1" x14ac:dyDescent="0.15">
      <c r="C20" s="495"/>
      <c r="D20" s="495"/>
      <c r="E20" s="495" t="s">
        <v>744</v>
      </c>
      <c r="F20" s="495"/>
      <c r="G20" s="495" t="s">
        <v>745</v>
      </c>
      <c r="H20" s="495"/>
      <c r="I20" s="495"/>
      <c r="J20" s="495"/>
      <c r="K20" s="495" t="s">
        <v>746</v>
      </c>
      <c r="L20" s="495"/>
      <c r="M20" s="495"/>
      <c r="N20" s="495" t="s">
        <v>745</v>
      </c>
      <c r="O20" s="495"/>
      <c r="P20" s="495"/>
      <c r="Q20" s="495" t="s">
        <v>745</v>
      </c>
      <c r="R20" s="495"/>
      <c r="S20" s="495"/>
      <c r="T20" s="495" t="s">
        <v>745</v>
      </c>
    </row>
  </sheetData>
  <mergeCells count="6">
    <mergeCell ref="C8:C9"/>
    <mergeCell ref="F8:F9"/>
    <mergeCell ref="A6:A9"/>
    <mergeCell ref="B7:B9"/>
    <mergeCell ref="D7:D9"/>
    <mergeCell ref="E7:E9"/>
  </mergeCells>
  <phoneticPr fontId="8"/>
  <dataValidations count="6">
    <dataValidation type="list" allowBlank="1" showInputMessage="1" showErrorMessage="1" sqref="E10:E15">
      <formula1>$E$19:$E$20</formula1>
    </dataValidation>
    <dataValidation type="list" allowBlank="1" showInputMessage="1" showErrorMessage="1" sqref="N10:N15">
      <formula1>$N$19:$N$20</formula1>
    </dataValidation>
    <dataValidation type="list" allowBlank="1" showInputMessage="1" showErrorMessage="1" sqref="Q10:Q15">
      <formula1>$Q$19:$Q$20</formula1>
    </dataValidation>
    <dataValidation type="list" allowBlank="1" showInputMessage="1" showErrorMessage="1" sqref="G10:G15">
      <formula1>$G$19:$G$20</formula1>
    </dataValidation>
    <dataValidation type="list" allowBlank="1" showInputMessage="1" showErrorMessage="1" sqref="K10:K15">
      <formula1>$K$19:$K$20</formula1>
    </dataValidation>
    <dataValidation type="list" allowBlank="1" showInputMessage="1" showErrorMessage="1" sqref="T10:T15">
      <formula1>$T$19:$T$20</formula1>
    </dataValidation>
  </dataValidations>
  <printOptions horizontalCentered="1"/>
  <pageMargins left="0.39370078740157483" right="0.39370078740157483" top="0.39370078740157483" bottom="0.39370078740157483" header="0.39370078740157483" footer="0.39370078740157483"/>
  <pageSetup paperSize="9" scale="4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648" t="s">
        <v>670</v>
      </c>
      <c r="E2" s="648"/>
      <c r="F2" s="648"/>
      <c r="G2" s="648"/>
      <c r="H2" s="648"/>
      <c r="I2" s="210"/>
      <c r="J2" s="210"/>
      <c r="K2" s="210"/>
      <c r="L2" s="210"/>
      <c r="M2" s="343"/>
      <c r="N2" s="343"/>
      <c r="O2" s="343"/>
      <c r="P2" s="343"/>
      <c r="Q2" s="343"/>
      <c r="R2" s="343"/>
      <c r="S2" s="343"/>
      <c r="T2" s="343"/>
      <c r="U2" s="343"/>
    </row>
    <row r="3" spans="1:22" ht="17.25" x14ac:dyDescent="0.15">
      <c r="A3" s="210"/>
      <c r="B3" s="210"/>
      <c r="C3" s="210"/>
      <c r="D3" s="648"/>
      <c r="E3" s="648"/>
      <c r="F3" s="648"/>
      <c r="G3" s="648"/>
      <c r="H3" s="648"/>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607" t="s">
        <v>27</v>
      </c>
      <c r="B5" s="608"/>
      <c r="C5" s="344"/>
      <c r="D5" s="26" t="s">
        <v>55</v>
      </c>
      <c r="E5" s="609"/>
      <c r="F5" s="610"/>
      <c r="G5" s="610"/>
      <c r="H5" s="610"/>
      <c r="I5" s="611"/>
      <c r="V5" s="27" t="s">
        <v>89</v>
      </c>
    </row>
    <row r="6" spans="1:22" s="27" customFormat="1" ht="12.75" thickBot="1" x14ac:dyDescent="0.2">
      <c r="A6" s="23"/>
    </row>
    <row r="7" spans="1:22" s="27" customFormat="1" ht="18" customHeight="1" x14ac:dyDescent="0.15">
      <c r="A7" s="612" t="s">
        <v>46</v>
      </c>
      <c r="B7" s="615" t="s">
        <v>47</v>
      </c>
      <c r="C7" s="616"/>
      <c r="D7" s="612" t="s">
        <v>669</v>
      </c>
      <c r="E7" s="615"/>
      <c r="F7" s="616"/>
      <c r="G7" s="612" t="s">
        <v>28</v>
      </c>
      <c r="H7" s="615"/>
      <c r="I7" s="615"/>
      <c r="J7" s="615"/>
      <c r="K7" s="615"/>
      <c r="L7" s="616"/>
      <c r="M7" s="612" t="s">
        <v>28</v>
      </c>
      <c r="N7" s="615"/>
      <c r="O7" s="615"/>
      <c r="P7" s="615"/>
      <c r="Q7" s="615"/>
      <c r="R7" s="615"/>
      <c r="S7" s="615"/>
      <c r="T7" s="615"/>
      <c r="U7" s="616"/>
    </row>
    <row r="8" spans="1:22" s="27" customFormat="1" ht="18" customHeight="1" x14ac:dyDescent="0.15">
      <c r="A8" s="613"/>
      <c r="B8" s="617"/>
      <c r="C8" s="618"/>
      <c r="D8" s="613" t="s">
        <v>48</v>
      </c>
      <c r="E8" s="617" t="s">
        <v>49</v>
      </c>
      <c r="F8" s="618" t="s">
        <v>50</v>
      </c>
      <c r="G8" s="621" t="s">
        <v>692</v>
      </c>
      <c r="H8" s="622"/>
      <c r="I8" s="265" t="str">
        <f>IF(I28="","",ROUND(I28/F28*100,0))</f>
        <v/>
      </c>
      <c r="J8" s="623" t="s">
        <v>679</v>
      </c>
      <c r="K8" s="622"/>
      <c r="L8" s="266" t="str">
        <f>IF(I8="","",IF(I8=100,"",100-I8))</f>
        <v/>
      </c>
      <c r="M8" s="621" t="s">
        <v>693</v>
      </c>
      <c r="N8" s="622"/>
      <c r="O8" s="265" t="str">
        <f>IF(O28="","",ROUND(O28/L28*100,0))</f>
        <v/>
      </c>
      <c r="P8" s="621" t="s">
        <v>693</v>
      </c>
      <c r="Q8" s="622"/>
      <c r="R8" s="265" t="str">
        <f>IF(R28="","",ROUND(R28/O28*100,0))</f>
        <v/>
      </c>
      <c r="S8" s="623" t="s">
        <v>693</v>
      </c>
      <c r="T8" s="622"/>
      <c r="U8" s="266" t="str">
        <f>IF(O8="","",IF(O8=100,"",100-O8))</f>
        <v/>
      </c>
    </row>
    <row r="9" spans="1:22" s="27" customFormat="1" ht="18" customHeight="1" thickBot="1" x14ac:dyDescent="0.2">
      <c r="A9" s="614"/>
      <c r="B9" s="619"/>
      <c r="C9" s="620"/>
      <c r="D9" s="614"/>
      <c r="E9" s="619"/>
      <c r="F9" s="620"/>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624" t="s">
        <v>51</v>
      </c>
      <c r="B10" s="626"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625"/>
      <c r="B11" s="627"/>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625"/>
      <c r="B12" s="627"/>
      <c r="C12" s="267" t="s">
        <v>675</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625"/>
      <c r="B13" s="627"/>
      <c r="C13" s="345" t="s">
        <v>676</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625"/>
      <c r="B14" s="627"/>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625"/>
      <c r="B15" s="627"/>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625"/>
      <c r="B16" s="627"/>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625"/>
      <c r="B17" s="627"/>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625"/>
      <c r="B18" s="627"/>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625"/>
      <c r="B19" s="627"/>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625"/>
      <c r="B20" s="627"/>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625"/>
      <c r="B21" s="627"/>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625"/>
      <c r="B22" s="627"/>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625"/>
      <c r="B23" s="627"/>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625"/>
      <c r="B24" s="627"/>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625"/>
      <c r="B25" s="627"/>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625"/>
      <c r="B26" s="627"/>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625"/>
      <c r="B27" s="627"/>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625"/>
      <c r="B28" s="627"/>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625"/>
      <c r="B29" s="627"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625"/>
      <c r="B30" s="627"/>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625"/>
      <c r="B31" s="627"/>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625"/>
      <c r="B32" s="627"/>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628" t="s">
        <v>93</v>
      </c>
      <c r="W32" s="629"/>
      <c r="X32" s="629"/>
    </row>
    <row r="33" spans="1:24" s="27" customFormat="1" ht="18" customHeight="1" x14ac:dyDescent="0.15">
      <c r="A33" s="625"/>
      <c r="B33" s="627"/>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628"/>
      <c r="W33" s="629"/>
      <c r="X33" s="629"/>
    </row>
    <row r="34" spans="1:24" s="27" customFormat="1" ht="18" customHeight="1" x14ac:dyDescent="0.15">
      <c r="A34" s="625"/>
      <c r="B34" s="627"/>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625"/>
      <c r="B35" s="617" t="s">
        <v>62</v>
      </c>
      <c r="C35" s="618"/>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625" t="s">
        <v>52</v>
      </c>
      <c r="B36" s="631" t="str">
        <f>C12</f>
        <v>&lt;改修工事&gt;</v>
      </c>
      <c r="C36" s="632"/>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625"/>
      <c r="B37" s="631" t="str">
        <f>C20</f>
        <v>　（改築）</v>
      </c>
      <c r="C37" s="632"/>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625"/>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625"/>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625"/>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625"/>
      <c r="B41" s="631" t="s">
        <v>61</v>
      </c>
      <c r="C41" s="632"/>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625"/>
      <c r="B42" s="631" t="str">
        <f>C20</f>
        <v>　（改築）</v>
      </c>
      <c r="C42" s="632"/>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625"/>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625"/>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625"/>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630"/>
      <c r="B46" s="633" t="s">
        <v>65</v>
      </c>
      <c r="C46" s="634"/>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614" t="s">
        <v>66</v>
      </c>
      <c r="B47" s="619"/>
      <c r="C47" s="620"/>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624" t="s">
        <v>36</v>
      </c>
      <c r="B48" s="638" t="s">
        <v>37</v>
      </c>
      <c r="C48" s="639"/>
      <c r="D48" s="640" t="s">
        <v>32</v>
      </c>
      <c r="E48" s="643" t="s">
        <v>32</v>
      </c>
      <c r="F48" s="332"/>
      <c r="G48" s="640"/>
      <c r="H48" s="643"/>
      <c r="I48" s="333"/>
      <c r="J48" s="643"/>
      <c r="K48" s="643" t="s">
        <v>32</v>
      </c>
      <c r="L48" s="332"/>
      <c r="M48" s="640"/>
      <c r="N48" s="643"/>
      <c r="O48" s="333"/>
      <c r="P48" s="640"/>
      <c r="Q48" s="643"/>
      <c r="R48" s="333"/>
      <c r="S48" s="643"/>
      <c r="T48" s="643" t="s">
        <v>32</v>
      </c>
      <c r="U48" s="332" t="s">
        <v>32</v>
      </c>
    </row>
    <row r="49" spans="1:21" s="27" customFormat="1" ht="18" customHeight="1" x14ac:dyDescent="0.15">
      <c r="A49" s="625"/>
      <c r="B49" s="635" t="s">
        <v>597</v>
      </c>
      <c r="C49" s="636"/>
      <c r="D49" s="641"/>
      <c r="E49" s="644"/>
      <c r="F49" s="318" t="s">
        <v>32</v>
      </c>
      <c r="G49" s="641"/>
      <c r="H49" s="644"/>
      <c r="I49" s="319"/>
      <c r="J49" s="644"/>
      <c r="K49" s="644"/>
      <c r="L49" s="318" t="s">
        <v>32</v>
      </c>
      <c r="M49" s="641"/>
      <c r="N49" s="644"/>
      <c r="O49" s="319"/>
      <c r="P49" s="641"/>
      <c r="Q49" s="644"/>
      <c r="R49" s="319"/>
      <c r="S49" s="644"/>
      <c r="T49" s="644"/>
      <c r="U49" s="318" t="s">
        <v>32</v>
      </c>
    </row>
    <row r="50" spans="1:21" s="27" customFormat="1" ht="18" customHeight="1" x14ac:dyDescent="0.15">
      <c r="A50" s="625"/>
      <c r="B50" s="635" t="s">
        <v>38</v>
      </c>
      <c r="C50" s="636"/>
      <c r="D50" s="641"/>
      <c r="E50" s="644"/>
      <c r="F50" s="318" t="s">
        <v>32</v>
      </c>
      <c r="G50" s="641"/>
      <c r="H50" s="644"/>
      <c r="I50" s="319"/>
      <c r="J50" s="644"/>
      <c r="K50" s="644"/>
      <c r="L50" s="318" t="s">
        <v>32</v>
      </c>
      <c r="M50" s="641"/>
      <c r="N50" s="644"/>
      <c r="O50" s="319"/>
      <c r="P50" s="641"/>
      <c r="Q50" s="644"/>
      <c r="R50" s="319"/>
      <c r="S50" s="644"/>
      <c r="T50" s="644"/>
      <c r="U50" s="318" t="s">
        <v>32</v>
      </c>
    </row>
    <row r="51" spans="1:21" s="27" customFormat="1" ht="18" customHeight="1" x14ac:dyDescent="0.15">
      <c r="A51" s="625"/>
      <c r="B51" s="635" t="s">
        <v>39</v>
      </c>
      <c r="C51" s="636"/>
      <c r="D51" s="641"/>
      <c r="E51" s="644"/>
      <c r="F51" s="318" t="s">
        <v>42</v>
      </c>
      <c r="G51" s="641"/>
      <c r="H51" s="644"/>
      <c r="I51" s="319"/>
      <c r="J51" s="644"/>
      <c r="K51" s="644"/>
      <c r="L51" s="318" t="s">
        <v>32</v>
      </c>
      <c r="M51" s="641"/>
      <c r="N51" s="644"/>
      <c r="O51" s="319"/>
      <c r="P51" s="641"/>
      <c r="Q51" s="644"/>
      <c r="R51" s="319"/>
      <c r="S51" s="644"/>
      <c r="T51" s="644"/>
      <c r="U51" s="318" t="s">
        <v>32</v>
      </c>
    </row>
    <row r="52" spans="1:21" s="27" customFormat="1" ht="18" customHeight="1" x14ac:dyDescent="0.15">
      <c r="A52" s="625"/>
      <c r="B52" s="635" t="s">
        <v>687</v>
      </c>
      <c r="C52" s="636"/>
      <c r="D52" s="641"/>
      <c r="E52" s="644"/>
      <c r="F52" s="306"/>
      <c r="G52" s="641"/>
      <c r="H52" s="644"/>
      <c r="I52" s="319"/>
      <c r="J52" s="644"/>
      <c r="K52" s="644"/>
      <c r="L52" s="318" t="s">
        <v>32</v>
      </c>
      <c r="M52" s="641"/>
      <c r="N52" s="644"/>
      <c r="O52" s="319"/>
      <c r="P52" s="641"/>
      <c r="Q52" s="644"/>
      <c r="R52" s="319"/>
      <c r="S52" s="644"/>
      <c r="T52" s="644"/>
      <c r="U52" s="318" t="s">
        <v>32</v>
      </c>
    </row>
    <row r="53" spans="1:21" s="27" customFormat="1" ht="18" customHeight="1" x14ac:dyDescent="0.15">
      <c r="A53" s="625"/>
      <c r="B53" s="635" t="s">
        <v>40</v>
      </c>
      <c r="C53" s="636"/>
      <c r="D53" s="641"/>
      <c r="E53" s="644"/>
      <c r="F53" s="306"/>
      <c r="G53" s="641"/>
      <c r="H53" s="644"/>
      <c r="I53" s="319"/>
      <c r="J53" s="644"/>
      <c r="K53" s="644"/>
      <c r="L53" s="318" t="s">
        <v>32</v>
      </c>
      <c r="M53" s="641"/>
      <c r="N53" s="644"/>
      <c r="O53" s="319"/>
      <c r="P53" s="641"/>
      <c r="Q53" s="644"/>
      <c r="R53" s="319"/>
      <c r="S53" s="644"/>
      <c r="T53" s="644"/>
      <c r="U53" s="318" t="s">
        <v>32</v>
      </c>
    </row>
    <row r="54" spans="1:21" s="27" customFormat="1" ht="18" customHeight="1" x14ac:dyDescent="0.15">
      <c r="A54" s="625"/>
      <c r="B54" s="635" t="s">
        <v>41</v>
      </c>
      <c r="C54" s="636"/>
      <c r="D54" s="642"/>
      <c r="E54" s="645"/>
      <c r="F54" s="306"/>
      <c r="G54" s="642"/>
      <c r="H54" s="645"/>
      <c r="I54" s="323"/>
      <c r="J54" s="645"/>
      <c r="K54" s="645"/>
      <c r="L54" s="318"/>
      <c r="M54" s="642"/>
      <c r="N54" s="645"/>
      <c r="O54" s="323"/>
      <c r="P54" s="642"/>
      <c r="Q54" s="645"/>
      <c r="R54" s="323"/>
      <c r="S54" s="645"/>
      <c r="T54" s="645"/>
      <c r="U54" s="318" t="s">
        <v>32</v>
      </c>
    </row>
    <row r="55" spans="1:21" s="27" customFormat="1" ht="18" customHeight="1" thickBot="1" x14ac:dyDescent="0.2">
      <c r="A55" s="637"/>
      <c r="B55" s="646" t="s">
        <v>63</v>
      </c>
      <c r="C55" s="647"/>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671</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598</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672</v>
      </c>
      <c r="C66" s="273"/>
      <c r="D66" s="273"/>
      <c r="E66" s="273"/>
      <c r="F66" s="273"/>
      <c r="G66" s="273"/>
      <c r="H66" s="273"/>
      <c r="I66" s="273"/>
      <c r="J66" s="273"/>
      <c r="K66" s="273"/>
      <c r="L66" s="273"/>
    </row>
    <row r="67" spans="1:12" x14ac:dyDescent="0.15">
      <c r="A67" s="36"/>
      <c r="B67" s="273" t="s">
        <v>673</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674</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599</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600</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E5:I5"/>
    <mergeCell ref="A7:A9"/>
    <mergeCell ref="B7:C9"/>
    <mergeCell ref="D7:F7"/>
    <mergeCell ref="G7:L7"/>
    <mergeCell ref="D8:D9"/>
  </mergeCells>
  <phoneticPr fontId="8"/>
  <dataValidations count="3">
    <dataValidation showInputMessage="1" showErrorMessage="1" sqref="C19"/>
    <dataValidation type="list" showInputMessage="1" showErrorMessage="1" sqref="C12">
      <formula1>" &lt;建築工事&gt;, &lt;改修工事&gt;"</formula1>
    </dataValidation>
    <dataValidation type="list" allowBlank="1"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2"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'管理用（このシートは削除しないでください）'!$B$3:$B$17</xm:f>
          </x14:formula1>
          <xm:sqref>E5:I5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242</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579</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x14ac:dyDescent="0.15">
      <c r="A17" s="706" t="s">
        <v>353</v>
      </c>
      <c r="B17" s="706" t="s">
        <v>255</v>
      </c>
      <c r="C17" s="706"/>
      <c r="D17" s="706"/>
      <c r="E17" s="706"/>
      <c r="F17" s="706"/>
      <c r="G17" s="706" t="s">
        <v>256</v>
      </c>
      <c r="H17" s="706"/>
      <c r="I17" s="706"/>
      <c r="J17" s="706"/>
      <c r="K17" s="706"/>
    </row>
    <row r="18" spans="1:11" ht="18.75" customHeight="1" x14ac:dyDescent="0.15">
      <c r="A18" s="706"/>
      <c r="B18" s="689"/>
      <c r="C18" s="689"/>
      <c r="D18" s="690" t="s">
        <v>286</v>
      </c>
      <c r="E18" s="691"/>
      <c r="F18" s="225"/>
      <c r="G18" s="689"/>
      <c r="H18" s="689"/>
      <c r="I18" s="690" t="s">
        <v>286</v>
      </c>
      <c r="J18" s="691"/>
      <c r="K18" s="225"/>
    </row>
    <row r="19" spans="1:11" x14ac:dyDescent="0.15">
      <c r="A19" s="683" t="s">
        <v>264</v>
      </c>
      <c r="B19" s="706" t="s">
        <v>262</v>
      </c>
      <c r="C19" s="706"/>
      <c r="D19" s="706"/>
      <c r="E19" s="706"/>
      <c r="F19" s="706"/>
      <c r="G19" s="706" t="s">
        <v>263</v>
      </c>
      <c r="H19" s="706"/>
      <c r="I19" s="706"/>
      <c r="J19" s="706"/>
      <c r="K19" s="706"/>
    </row>
    <row r="20" spans="1:11" ht="18.75" customHeight="1" x14ac:dyDescent="0.15">
      <c r="A20" s="707"/>
      <c r="B20" s="689"/>
      <c r="C20" s="689"/>
      <c r="D20" s="689"/>
      <c r="E20" s="689"/>
      <c r="F20" s="689"/>
      <c r="G20" s="689"/>
      <c r="H20" s="689"/>
      <c r="I20" s="689"/>
      <c r="J20" s="689"/>
      <c r="K20" s="689"/>
    </row>
    <row r="21" spans="1:11" ht="12" customHeight="1" x14ac:dyDescent="0.15">
      <c r="A21" s="705" t="s">
        <v>265</v>
      </c>
      <c r="B21" s="113" t="s">
        <v>266</v>
      </c>
      <c r="C21" s="712" t="s">
        <v>267</v>
      </c>
      <c r="D21" s="712"/>
      <c r="E21" s="712"/>
      <c r="F21" s="712"/>
      <c r="G21" s="712"/>
      <c r="H21" s="712"/>
      <c r="I21" s="712"/>
      <c r="J21" s="712"/>
      <c r="K21" s="712"/>
    </row>
    <row r="22" spans="1:11" x14ac:dyDescent="0.15">
      <c r="A22" s="705"/>
      <c r="B22" s="689"/>
      <c r="C22" s="113" t="s">
        <v>268</v>
      </c>
      <c r="D22" s="113" t="s">
        <v>269</v>
      </c>
      <c r="E22" s="113" t="s">
        <v>270</v>
      </c>
      <c r="F22" s="713" t="s">
        <v>263</v>
      </c>
      <c r="G22" s="714"/>
      <c r="H22" s="706" t="s">
        <v>271</v>
      </c>
      <c r="I22" s="706"/>
      <c r="J22" s="706"/>
      <c r="K22" s="706"/>
    </row>
    <row r="23" spans="1:11" ht="18.75" customHeight="1" x14ac:dyDescent="0.15">
      <c r="A23" s="705"/>
      <c r="B23" s="689"/>
      <c r="C23" s="226"/>
      <c r="D23" s="227"/>
      <c r="E23" s="228"/>
      <c r="F23" s="652"/>
      <c r="G23" s="652"/>
      <c r="H23" s="117" t="s">
        <v>272</v>
      </c>
      <c r="I23" s="229"/>
      <c r="J23" s="117" t="s">
        <v>273</v>
      </c>
      <c r="K23" s="230"/>
    </row>
    <row r="24" spans="1:11" ht="18.75" customHeight="1" x14ac:dyDescent="0.15">
      <c r="A24" s="705"/>
      <c r="B24" s="689"/>
      <c r="C24" s="226"/>
      <c r="D24" s="227"/>
      <c r="E24" s="228"/>
      <c r="F24" s="652"/>
      <c r="G24" s="652"/>
      <c r="H24" s="117" t="s">
        <v>272</v>
      </c>
      <c r="I24" s="229"/>
      <c r="J24" s="117" t="s">
        <v>273</v>
      </c>
      <c r="K24" s="230"/>
    </row>
    <row r="27" spans="1:11" x14ac:dyDescent="0.15">
      <c r="A27" s="111" t="s">
        <v>288</v>
      </c>
    </row>
    <row r="28" spans="1:11" ht="3.75" customHeight="1" x14ac:dyDescent="0.15"/>
    <row r="29" spans="1:11" x14ac:dyDescent="0.15">
      <c r="A29" s="694" t="s">
        <v>46</v>
      </c>
      <c r="B29" s="709" t="s">
        <v>332</v>
      </c>
      <c r="C29" s="710"/>
      <c r="D29" s="710"/>
      <c r="E29" s="710"/>
      <c r="F29" s="710"/>
      <c r="G29" s="711"/>
      <c r="H29" s="709" t="s">
        <v>333</v>
      </c>
      <c r="I29" s="711"/>
      <c r="J29" s="708" t="s">
        <v>594</v>
      </c>
      <c r="K29" s="694" t="s">
        <v>254</v>
      </c>
    </row>
    <row r="30" spans="1:11" ht="24" x14ac:dyDescent="0.15">
      <c r="A30" s="695"/>
      <c r="B30" s="112" t="s">
        <v>246</v>
      </c>
      <c r="C30" s="112" t="s">
        <v>247</v>
      </c>
      <c r="D30" s="112" t="s">
        <v>249</v>
      </c>
      <c r="E30" s="112" t="s">
        <v>250</v>
      </c>
      <c r="F30" s="112" t="s">
        <v>248</v>
      </c>
      <c r="G30" s="112" t="s">
        <v>251</v>
      </c>
      <c r="H30" s="116" t="s">
        <v>261</v>
      </c>
      <c r="I30" s="114" t="s">
        <v>252</v>
      </c>
      <c r="J30" s="695"/>
      <c r="K30" s="695"/>
    </row>
    <row r="31" spans="1:11" ht="18.75" customHeight="1" x14ac:dyDescent="0.15">
      <c r="A31" s="113" t="s">
        <v>592</v>
      </c>
      <c r="B31" s="227"/>
      <c r="C31" s="227"/>
      <c r="D31" s="227"/>
      <c r="E31" s="227"/>
      <c r="F31" s="227"/>
      <c r="G31" s="227"/>
      <c r="H31" s="227"/>
      <c r="I31" s="227"/>
      <c r="J31" s="227"/>
      <c r="K31" s="121" t="str">
        <f>IF(SUM(B31:J31)=0,"",SUM(B31:J31))</f>
        <v/>
      </c>
    </row>
    <row r="32" spans="1:11" ht="15" customHeight="1" x14ac:dyDescent="0.15">
      <c r="A32" s="706" t="s">
        <v>593</v>
      </c>
      <c r="B32" s="294"/>
      <c r="C32" s="294"/>
      <c r="D32" s="294"/>
      <c r="E32" s="294"/>
      <c r="F32" s="294"/>
      <c r="G32" s="294"/>
      <c r="H32" s="294"/>
      <c r="I32" s="294"/>
      <c r="J32" s="294"/>
      <c r="K32" s="122" t="str">
        <f t="shared" ref="K32:K33" si="0">IF(SUM(B32:J32)=0,"",SUM(B32:J32))</f>
        <v/>
      </c>
    </row>
    <row r="33" spans="1:11" ht="15" customHeight="1" x14ac:dyDescent="0.15">
      <c r="A33" s="706"/>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696"/>
      <c r="B38" s="697"/>
      <c r="C38" s="697"/>
      <c r="D38" s="697"/>
      <c r="E38" s="697"/>
      <c r="F38" s="697"/>
      <c r="G38" s="697"/>
      <c r="H38" s="697"/>
      <c r="I38" s="697"/>
      <c r="J38" s="697"/>
      <c r="K38" s="698"/>
    </row>
    <row r="39" spans="1:11" ht="18.75" customHeight="1" x14ac:dyDescent="0.15">
      <c r="A39" s="699"/>
      <c r="B39" s="700"/>
      <c r="C39" s="700"/>
      <c r="D39" s="700"/>
      <c r="E39" s="700"/>
      <c r="F39" s="700"/>
      <c r="G39" s="700"/>
      <c r="H39" s="700"/>
      <c r="I39" s="700"/>
      <c r="J39" s="700"/>
      <c r="K39" s="701"/>
    </row>
    <row r="40" spans="1:11" ht="18.75" customHeight="1" x14ac:dyDescent="0.15">
      <c r="A40" s="699"/>
      <c r="B40" s="700"/>
      <c r="C40" s="700"/>
      <c r="D40" s="700"/>
      <c r="E40" s="700"/>
      <c r="F40" s="700"/>
      <c r="G40" s="700"/>
      <c r="H40" s="700"/>
      <c r="I40" s="700"/>
      <c r="J40" s="700"/>
      <c r="K40" s="701"/>
    </row>
    <row r="41" spans="1:11" ht="18.75" customHeight="1" x14ac:dyDescent="0.15">
      <c r="A41" s="702"/>
      <c r="B41" s="703"/>
      <c r="C41" s="703"/>
      <c r="D41" s="703"/>
      <c r="E41" s="703"/>
      <c r="F41" s="703"/>
      <c r="G41" s="703"/>
      <c r="H41" s="703"/>
      <c r="I41" s="703"/>
      <c r="J41" s="703"/>
      <c r="K41" s="704"/>
    </row>
    <row r="44" spans="1:11" x14ac:dyDescent="0.15">
      <c r="A44" s="111" t="s">
        <v>299</v>
      </c>
    </row>
    <row r="45" spans="1:11" ht="3.75" customHeight="1" x14ac:dyDescent="0.15"/>
    <row r="46" spans="1:11" ht="18.75" customHeight="1" x14ac:dyDescent="0.15">
      <c r="A46" s="692" t="s">
        <v>285</v>
      </c>
      <c r="B46" s="693"/>
      <c r="C46" s="686"/>
      <c r="D46" s="687"/>
      <c r="E46" s="687"/>
      <c r="F46" s="687"/>
      <c r="G46" s="687"/>
      <c r="H46" s="688"/>
      <c r="I46" s="118"/>
      <c r="J46" s="118"/>
      <c r="K46" s="118"/>
    </row>
    <row r="47" spans="1:11" ht="18.75" customHeight="1" x14ac:dyDescent="0.15">
      <c r="A47" s="670" t="s">
        <v>316</v>
      </c>
      <c r="B47" s="671"/>
      <c r="C47" s="667"/>
      <c r="D47" s="668"/>
      <c r="E47" s="668"/>
      <c r="F47" s="668"/>
      <c r="G47" s="668"/>
      <c r="H47" s="669"/>
    </row>
    <row r="48" spans="1:11" ht="18.75" customHeight="1" x14ac:dyDescent="0.15">
      <c r="A48" s="138"/>
      <c r="B48" s="664" t="s">
        <v>300</v>
      </c>
      <c r="C48" s="665"/>
      <c r="D48" s="666" t="s">
        <v>314</v>
      </c>
      <c r="E48" s="666"/>
      <c r="F48" s="666"/>
      <c r="G48" s="649"/>
      <c r="H48" s="651"/>
    </row>
    <row r="49" spans="1:11" ht="18.75" customHeight="1" x14ac:dyDescent="0.15">
      <c r="A49" s="132"/>
      <c r="B49" s="655"/>
      <c r="C49" s="656"/>
      <c r="D49" s="666" t="s">
        <v>318</v>
      </c>
      <c r="E49" s="666"/>
      <c r="F49" s="666"/>
      <c r="G49" s="661"/>
      <c r="H49" s="662"/>
    </row>
    <row r="50" spans="1:11" ht="18.75" customHeight="1" x14ac:dyDescent="0.15">
      <c r="A50" s="132"/>
      <c r="B50" s="664" t="s">
        <v>301</v>
      </c>
      <c r="C50" s="665"/>
      <c r="D50" s="663" t="s">
        <v>317</v>
      </c>
      <c r="E50" s="663"/>
      <c r="F50" s="663"/>
      <c r="G50" s="661"/>
      <c r="H50" s="662"/>
      <c r="I50" s="136"/>
      <c r="J50" s="137"/>
      <c r="K50" s="137"/>
    </row>
    <row r="51" spans="1:11" ht="18.75" customHeight="1" x14ac:dyDescent="0.15">
      <c r="A51" s="132"/>
      <c r="B51" s="657" t="s">
        <v>347</v>
      </c>
      <c r="C51" s="658"/>
      <c r="D51" s="663" t="s">
        <v>302</v>
      </c>
      <c r="E51" s="663"/>
      <c r="F51" s="663"/>
      <c r="G51" s="113" t="s">
        <v>310</v>
      </c>
      <c r="H51" s="653"/>
      <c r="I51" s="659"/>
      <c r="J51" s="659"/>
      <c r="K51" s="660"/>
    </row>
    <row r="52" spans="1:11" ht="18.75" customHeight="1" x14ac:dyDescent="0.15">
      <c r="A52" s="132"/>
      <c r="B52" s="657"/>
      <c r="C52" s="658"/>
      <c r="D52" s="138"/>
      <c r="E52" s="127" t="s">
        <v>308</v>
      </c>
      <c r="F52" s="652"/>
      <c r="G52" s="652"/>
      <c r="H52" s="113" t="s">
        <v>315</v>
      </c>
      <c r="I52" s="652"/>
      <c r="J52" s="652"/>
      <c r="K52" s="652"/>
    </row>
    <row r="53" spans="1:11" ht="18.75" customHeight="1" x14ac:dyDescent="0.15">
      <c r="A53" s="132"/>
      <c r="B53" s="132"/>
      <c r="D53" s="132"/>
      <c r="E53" s="127" t="s">
        <v>309</v>
      </c>
      <c r="F53" s="233"/>
      <c r="G53" s="115" t="s">
        <v>313</v>
      </c>
      <c r="H53" s="113" t="s">
        <v>311</v>
      </c>
      <c r="I53" s="653"/>
      <c r="J53" s="654"/>
      <c r="K53" s="115" t="s">
        <v>312</v>
      </c>
    </row>
    <row r="54" spans="1:11" ht="18.75" customHeight="1" x14ac:dyDescent="0.15">
      <c r="A54" s="132"/>
      <c r="B54" s="132"/>
      <c r="D54" s="132"/>
      <c r="E54" s="666" t="s">
        <v>307</v>
      </c>
      <c r="F54" s="666"/>
      <c r="G54" s="666"/>
      <c r="H54" s="666"/>
      <c r="I54" s="682"/>
      <c r="J54" s="682"/>
      <c r="K54" s="682"/>
    </row>
    <row r="55" spans="1:11" ht="18.75" customHeight="1" x14ac:dyDescent="0.15">
      <c r="A55" s="132"/>
      <c r="B55" s="132"/>
      <c r="D55" s="132"/>
      <c r="E55" s="672" t="s">
        <v>303</v>
      </c>
      <c r="F55" s="673"/>
      <c r="G55" s="672" t="s">
        <v>305</v>
      </c>
      <c r="H55" s="674"/>
      <c r="I55" s="677"/>
      <c r="J55" s="678"/>
      <c r="K55" s="679"/>
    </row>
    <row r="56" spans="1:11" ht="18.75" customHeight="1" x14ac:dyDescent="0.15">
      <c r="A56" s="132"/>
      <c r="B56" s="132"/>
      <c r="D56" s="132"/>
      <c r="E56" s="290"/>
      <c r="F56" s="134"/>
      <c r="G56" s="182"/>
      <c r="H56" s="683" t="s">
        <v>667</v>
      </c>
      <c r="I56" s="130"/>
      <c r="J56" s="291" t="s">
        <v>665</v>
      </c>
      <c r="K56" s="128" t="s">
        <v>666</v>
      </c>
    </row>
    <row r="57" spans="1:11" ht="18.75" customHeight="1" x14ac:dyDescent="0.15">
      <c r="A57" s="132"/>
      <c r="B57" s="132"/>
      <c r="D57" s="132"/>
      <c r="E57" s="290"/>
      <c r="F57" s="134"/>
      <c r="G57" s="290"/>
      <c r="H57" s="684"/>
      <c r="I57" s="128" t="s">
        <v>664</v>
      </c>
      <c r="J57" s="292"/>
      <c r="K57" s="293"/>
    </row>
    <row r="58" spans="1:11" ht="18.75" customHeight="1" x14ac:dyDescent="0.15">
      <c r="A58" s="132"/>
      <c r="B58" s="132"/>
      <c r="D58" s="132"/>
      <c r="E58" s="290"/>
      <c r="F58" s="134"/>
      <c r="G58" s="290"/>
      <c r="H58" s="684"/>
      <c r="I58" s="129" t="s">
        <v>662</v>
      </c>
      <c r="J58" s="293"/>
      <c r="K58" s="293"/>
    </row>
    <row r="59" spans="1:11" ht="18.75" customHeight="1" x14ac:dyDescent="0.15">
      <c r="A59" s="132"/>
      <c r="B59" s="132"/>
      <c r="D59" s="132"/>
      <c r="E59" s="290"/>
      <c r="F59" s="134"/>
      <c r="G59" s="150"/>
      <c r="H59" s="685"/>
      <c r="I59" s="129" t="s">
        <v>663</v>
      </c>
      <c r="J59" s="293"/>
      <c r="K59" s="293"/>
    </row>
    <row r="60" spans="1:11" ht="18.75" customHeight="1" x14ac:dyDescent="0.15">
      <c r="A60" s="136"/>
      <c r="B60" s="136"/>
      <c r="C60" s="137"/>
      <c r="D60" s="136"/>
      <c r="E60" s="133"/>
      <c r="F60" s="139"/>
      <c r="G60" s="675" t="s">
        <v>304</v>
      </c>
      <c r="H60" s="676"/>
      <c r="I60" s="680"/>
      <c r="J60" s="680"/>
      <c r="K60" s="681"/>
    </row>
    <row r="61" spans="1:11" ht="18.75" customHeight="1" x14ac:dyDescent="0.15"/>
    <row r="62" spans="1:11" ht="18.75" customHeight="1" x14ac:dyDescent="0.15"/>
    <row r="63" spans="1:11" ht="18.75" customHeight="1" x14ac:dyDescent="0.15"/>
  </sheetData>
  <mergeCells count="66">
    <mergeCell ref="A2:K2"/>
    <mergeCell ref="B14:F14"/>
    <mergeCell ref="G14:K14"/>
    <mergeCell ref="A14:A15"/>
    <mergeCell ref="B5:F5"/>
    <mergeCell ref="A8:C8"/>
    <mergeCell ref="D8:F8"/>
    <mergeCell ref="G8:K8"/>
    <mergeCell ref="A9:C9"/>
    <mergeCell ref="D9:F9"/>
    <mergeCell ref="G9:K9"/>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I18:J18"/>
    <mergeCell ref="A46:B46"/>
    <mergeCell ref="B20:F20"/>
    <mergeCell ref="A29:A30"/>
    <mergeCell ref="A38:K41"/>
    <mergeCell ref="A21:A24"/>
    <mergeCell ref="A17:A18"/>
    <mergeCell ref="A19:A20"/>
    <mergeCell ref="A32:A33"/>
    <mergeCell ref="B48:C48"/>
    <mergeCell ref="G48:H48"/>
    <mergeCell ref="C46:H46"/>
    <mergeCell ref="B18:C18"/>
    <mergeCell ref="G18:H18"/>
    <mergeCell ref="D18:E18"/>
    <mergeCell ref="E54:H54"/>
    <mergeCell ref="E55:F55"/>
    <mergeCell ref="G55:H55"/>
    <mergeCell ref="G60:H60"/>
    <mergeCell ref="I55:K55"/>
    <mergeCell ref="I60:K60"/>
    <mergeCell ref="I54:K54"/>
    <mergeCell ref="H56:H59"/>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s>
  <phoneticPr fontId="8"/>
  <dataValidations count="6">
    <dataValidation type="list" allowBlank="1" showInputMessage="1" showErrorMessage="1" sqref="B22:B24">
      <formula1>"有,無"</formula1>
    </dataValidation>
    <dataValidation type="list" allowBlank="1" showInputMessage="1" showErrorMessage="1" sqref="I23:I24">
      <formula1>"有（承認済）,有（申請済）,有（申請予定）,無"</formula1>
    </dataValidation>
    <dataValidation type="list" allowBlank="1" showInputMessage="1" showErrorMessage="1" sqref="K23:K24">
      <formula1>"転用,譲渡,交換,貸付,取壊し"</formula1>
    </dataValidation>
    <dataValidation type="list" allowBlank="1" showInputMessage="1" showErrorMessage="1" sqref="C46">
      <formula1>"無医地区,無医地区に準じる地区,無歯科医地区,無歯科医地区に準じる地区"</formula1>
    </dataValidation>
    <dataValidation type="list" allowBlank="1" showInputMessage="1" showErrorMessage="1" sqref="B18:C18 G18:H18">
      <formula1>"有床,無床"</formula1>
    </dataValidation>
    <dataValidation type="list" allowBlank="1"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'管理用（このシートは削除しないでください）'!$F$3:$F$10</xm:f>
          </x14:formula1>
          <xm:sqref>B20:K20</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'管理用（このシートは削除しないでください）'!$D$3:$D$7</xm:f>
          </x14:formula1>
          <xm:sqref>B16:K16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324</v>
      </c>
      <c r="C5" s="712"/>
      <c r="D5" s="712"/>
      <c r="E5" s="712"/>
      <c r="F5" s="712"/>
    </row>
    <row r="6" spans="1:11" ht="18.75" customHeight="1" x14ac:dyDescent="0.15">
      <c r="A6" s="113" t="s">
        <v>330</v>
      </c>
      <c r="B6" s="652"/>
      <c r="C6" s="652"/>
      <c r="D6" s="652"/>
      <c r="E6" s="652"/>
      <c r="F6" s="652"/>
    </row>
    <row r="7" spans="1:11" ht="12" customHeight="1" x14ac:dyDescent="0.15">
      <c r="A7" s="119"/>
      <c r="B7" s="120"/>
      <c r="C7" s="120"/>
      <c r="D7" s="120"/>
      <c r="E7" s="120"/>
      <c r="F7" s="120"/>
    </row>
    <row r="9" spans="1:11" x14ac:dyDescent="0.15">
      <c r="A9" s="712" t="s">
        <v>243</v>
      </c>
      <c r="B9" s="712"/>
      <c r="C9" s="712"/>
      <c r="D9" s="712" t="s">
        <v>284</v>
      </c>
      <c r="E9" s="712"/>
      <c r="F9" s="712"/>
      <c r="G9" s="712" t="s">
        <v>244</v>
      </c>
      <c r="H9" s="712"/>
      <c r="I9" s="712"/>
      <c r="J9" s="712"/>
      <c r="K9" s="712"/>
    </row>
    <row r="10" spans="1:11" ht="18.75" customHeight="1" x14ac:dyDescent="0.15">
      <c r="A10" s="717"/>
      <c r="B10" s="717"/>
      <c r="C10" s="717"/>
      <c r="D10" s="717"/>
      <c r="E10" s="717"/>
      <c r="F10" s="717"/>
      <c r="G10" s="717"/>
      <c r="H10" s="717"/>
      <c r="I10" s="717"/>
      <c r="J10" s="717"/>
      <c r="K10" s="717"/>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716" t="s">
        <v>245</v>
      </c>
      <c r="B15" s="706" t="s">
        <v>258</v>
      </c>
      <c r="C15" s="706"/>
      <c r="D15" s="706"/>
      <c r="E15" s="706"/>
      <c r="F15" s="706"/>
      <c r="G15" s="706" t="s">
        <v>259</v>
      </c>
      <c r="H15" s="706"/>
      <c r="I15" s="706"/>
      <c r="J15" s="706"/>
      <c r="K15" s="706"/>
    </row>
    <row r="16" spans="1:11" ht="18.75" customHeight="1" x14ac:dyDescent="0.15">
      <c r="A16" s="707"/>
      <c r="B16" s="208" t="s">
        <v>575</v>
      </c>
      <c r="C16" s="223" t="s">
        <v>576</v>
      </c>
      <c r="D16" s="209" t="s">
        <v>577</v>
      </c>
      <c r="E16" s="209" t="s">
        <v>578</v>
      </c>
      <c r="F16" s="224" t="s">
        <v>576</v>
      </c>
      <c r="G16" s="208" t="s">
        <v>575</v>
      </c>
      <c r="H16" s="223" t="s">
        <v>576</v>
      </c>
      <c r="I16" s="209" t="s">
        <v>577</v>
      </c>
      <c r="J16" s="209" t="s">
        <v>578</v>
      </c>
      <c r="K16" s="224" t="s">
        <v>576</v>
      </c>
    </row>
    <row r="17" spans="1:11" ht="18.75" customHeight="1" x14ac:dyDescent="0.15">
      <c r="A17" s="113" t="s">
        <v>274</v>
      </c>
      <c r="B17" s="689"/>
      <c r="C17" s="689"/>
      <c r="D17" s="689"/>
      <c r="E17" s="689"/>
      <c r="F17" s="689"/>
      <c r="G17" s="649"/>
      <c r="H17" s="650"/>
      <c r="I17" s="650"/>
      <c r="J17" s="650"/>
      <c r="K17" s="651"/>
    </row>
    <row r="18" spans="1:11" x14ac:dyDescent="0.15">
      <c r="A18" s="706" t="s">
        <v>353</v>
      </c>
      <c r="B18" s="706" t="s">
        <v>255</v>
      </c>
      <c r="C18" s="706"/>
      <c r="D18" s="706"/>
      <c r="E18" s="706"/>
      <c r="F18" s="706"/>
      <c r="G18" s="706" t="s">
        <v>256</v>
      </c>
      <c r="H18" s="706"/>
      <c r="I18" s="706"/>
      <c r="J18" s="706"/>
      <c r="K18" s="706"/>
    </row>
    <row r="19" spans="1:11" ht="18.75" customHeight="1" x14ac:dyDescent="0.15">
      <c r="A19" s="706"/>
      <c r="B19" s="689"/>
      <c r="C19" s="689"/>
      <c r="D19" s="690" t="s">
        <v>286</v>
      </c>
      <c r="E19" s="691"/>
      <c r="F19" s="225"/>
      <c r="G19" s="689"/>
      <c r="H19" s="689"/>
      <c r="I19" s="690" t="s">
        <v>286</v>
      </c>
      <c r="J19" s="691"/>
      <c r="K19" s="225"/>
    </row>
    <row r="20" spans="1:11" x14ac:dyDescent="0.15">
      <c r="A20" s="683" t="s">
        <v>264</v>
      </c>
      <c r="B20" s="706" t="s">
        <v>262</v>
      </c>
      <c r="C20" s="706"/>
      <c r="D20" s="706"/>
      <c r="E20" s="706"/>
      <c r="F20" s="706"/>
      <c r="G20" s="706" t="s">
        <v>263</v>
      </c>
      <c r="H20" s="706"/>
      <c r="I20" s="706"/>
      <c r="J20" s="706"/>
      <c r="K20" s="706"/>
    </row>
    <row r="21" spans="1:11" ht="18.75" customHeight="1" x14ac:dyDescent="0.15">
      <c r="A21" s="707"/>
      <c r="B21" s="689"/>
      <c r="C21" s="689"/>
      <c r="D21" s="689"/>
      <c r="E21" s="689"/>
      <c r="F21" s="689"/>
      <c r="G21" s="689"/>
      <c r="H21" s="689"/>
      <c r="I21" s="689"/>
      <c r="J21" s="689"/>
      <c r="K21" s="689"/>
    </row>
    <row r="22" spans="1:11" ht="12" customHeight="1" x14ac:dyDescent="0.15">
      <c r="A22" s="705" t="s">
        <v>265</v>
      </c>
      <c r="B22" s="113" t="s">
        <v>266</v>
      </c>
      <c r="C22" s="712" t="s">
        <v>267</v>
      </c>
      <c r="D22" s="712"/>
      <c r="E22" s="712"/>
      <c r="F22" s="712"/>
      <c r="G22" s="712"/>
      <c r="H22" s="712"/>
      <c r="I22" s="712"/>
      <c r="J22" s="712"/>
      <c r="K22" s="712"/>
    </row>
    <row r="23" spans="1:11" x14ac:dyDescent="0.15">
      <c r="A23" s="705"/>
      <c r="B23" s="689"/>
      <c r="C23" s="113" t="s">
        <v>268</v>
      </c>
      <c r="D23" s="113" t="s">
        <v>269</v>
      </c>
      <c r="E23" s="113" t="s">
        <v>270</v>
      </c>
      <c r="F23" s="713" t="s">
        <v>263</v>
      </c>
      <c r="G23" s="714"/>
      <c r="H23" s="706" t="s">
        <v>271</v>
      </c>
      <c r="I23" s="706"/>
      <c r="J23" s="706"/>
      <c r="K23" s="706"/>
    </row>
    <row r="24" spans="1:11" ht="18.75" customHeight="1" x14ac:dyDescent="0.15">
      <c r="A24" s="705"/>
      <c r="B24" s="689"/>
      <c r="C24" s="226"/>
      <c r="D24" s="227"/>
      <c r="E24" s="228"/>
      <c r="F24" s="652"/>
      <c r="G24" s="652"/>
      <c r="H24" s="117" t="s">
        <v>272</v>
      </c>
      <c r="I24" s="229"/>
      <c r="J24" s="117" t="s">
        <v>273</v>
      </c>
      <c r="K24" s="230"/>
    </row>
    <row r="25" spans="1:11" ht="18.75" customHeight="1" x14ac:dyDescent="0.15">
      <c r="A25" s="705"/>
      <c r="B25" s="689"/>
      <c r="C25" s="226"/>
      <c r="D25" s="227"/>
      <c r="E25" s="228"/>
      <c r="F25" s="652"/>
      <c r="G25" s="652"/>
      <c r="H25" s="117" t="s">
        <v>272</v>
      </c>
      <c r="I25" s="229"/>
      <c r="J25" s="117" t="s">
        <v>273</v>
      </c>
      <c r="K25" s="230"/>
    </row>
    <row r="28" spans="1:11" x14ac:dyDescent="0.15">
      <c r="A28" s="111" t="s">
        <v>288</v>
      </c>
    </row>
    <row r="29" spans="1:11" ht="3.75" customHeight="1" x14ac:dyDescent="0.15"/>
    <row r="30" spans="1:11" ht="13.5" customHeight="1" x14ac:dyDescent="0.15">
      <c r="A30" s="694" t="s">
        <v>46</v>
      </c>
      <c r="B30" s="709" t="s">
        <v>332</v>
      </c>
      <c r="C30" s="710"/>
      <c r="D30" s="710"/>
      <c r="E30" s="710"/>
      <c r="F30" s="710"/>
      <c r="G30" s="711"/>
      <c r="H30" s="709" t="s">
        <v>333</v>
      </c>
      <c r="I30" s="711"/>
      <c r="J30" s="670" t="s">
        <v>254</v>
      </c>
      <c r="K30" s="671"/>
    </row>
    <row r="31" spans="1:11" ht="24" x14ac:dyDescent="0.15">
      <c r="A31" s="695"/>
      <c r="B31" s="112" t="s">
        <v>246</v>
      </c>
      <c r="C31" s="112" t="s">
        <v>247</v>
      </c>
      <c r="D31" s="112" t="s">
        <v>249</v>
      </c>
      <c r="E31" s="112" t="s">
        <v>250</v>
      </c>
      <c r="F31" s="112" t="s">
        <v>248</v>
      </c>
      <c r="G31" s="112" t="s">
        <v>251</v>
      </c>
      <c r="H31" s="116" t="s">
        <v>261</v>
      </c>
      <c r="I31" s="114" t="s">
        <v>252</v>
      </c>
      <c r="J31" s="729"/>
      <c r="K31" s="730"/>
    </row>
    <row r="32" spans="1:11" ht="18.75" customHeight="1" x14ac:dyDescent="0.15">
      <c r="A32" s="113" t="s">
        <v>592</v>
      </c>
      <c r="B32" s="227"/>
      <c r="C32" s="227"/>
      <c r="D32" s="227"/>
      <c r="E32" s="227"/>
      <c r="F32" s="227"/>
      <c r="G32" s="227"/>
      <c r="H32" s="227"/>
      <c r="I32" s="227"/>
      <c r="J32" s="718" t="str">
        <f>IF(SUM(B32:I32)=0,"",SUM(B32:I32))</f>
        <v/>
      </c>
      <c r="K32" s="719"/>
    </row>
    <row r="33" spans="1:11" ht="15" customHeight="1" x14ac:dyDescent="0.15">
      <c r="A33" s="706" t="s">
        <v>593</v>
      </c>
      <c r="B33" s="294"/>
      <c r="C33" s="294"/>
      <c r="D33" s="294"/>
      <c r="E33" s="294"/>
      <c r="F33" s="294"/>
      <c r="G33" s="294"/>
      <c r="H33" s="294"/>
      <c r="I33" s="294"/>
      <c r="J33" s="724" t="str">
        <f>IF(SUM(B33:I33)=0,"",SUM(B33:I33))</f>
        <v/>
      </c>
      <c r="K33" s="725"/>
    </row>
    <row r="34" spans="1:11" ht="15" customHeight="1" x14ac:dyDescent="0.15">
      <c r="A34" s="706"/>
      <c r="B34" s="232"/>
      <c r="C34" s="232"/>
      <c r="D34" s="232"/>
      <c r="E34" s="232"/>
      <c r="F34" s="232"/>
      <c r="G34" s="232"/>
      <c r="H34" s="232"/>
      <c r="I34" s="232"/>
      <c r="J34" s="726" t="str">
        <f>IF(SUM(B34:I34)=0,"",SUM(B34:I34))</f>
        <v/>
      </c>
      <c r="K34" s="727"/>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696"/>
      <c r="B39" s="697"/>
      <c r="C39" s="697"/>
      <c r="D39" s="697"/>
      <c r="E39" s="697"/>
      <c r="F39" s="697"/>
      <c r="G39" s="697"/>
      <c r="H39" s="697"/>
      <c r="I39" s="697"/>
      <c r="J39" s="697"/>
      <c r="K39" s="698"/>
    </row>
    <row r="40" spans="1:11" ht="18.75" customHeight="1" x14ac:dyDescent="0.15">
      <c r="A40" s="699"/>
      <c r="B40" s="700"/>
      <c r="C40" s="700"/>
      <c r="D40" s="700"/>
      <c r="E40" s="700"/>
      <c r="F40" s="700"/>
      <c r="G40" s="700"/>
      <c r="H40" s="700"/>
      <c r="I40" s="700"/>
      <c r="J40" s="700"/>
      <c r="K40" s="701"/>
    </row>
    <row r="41" spans="1:11" ht="18.75" customHeight="1" x14ac:dyDescent="0.15">
      <c r="A41" s="699"/>
      <c r="B41" s="700"/>
      <c r="C41" s="700"/>
      <c r="D41" s="700"/>
      <c r="E41" s="700"/>
      <c r="F41" s="700"/>
      <c r="G41" s="700"/>
      <c r="H41" s="700"/>
      <c r="I41" s="700"/>
      <c r="J41" s="700"/>
      <c r="K41" s="701"/>
    </row>
    <row r="42" spans="1:11" ht="18.75" customHeight="1" x14ac:dyDescent="0.15">
      <c r="A42" s="702"/>
      <c r="B42" s="703"/>
      <c r="C42" s="703"/>
      <c r="D42" s="703"/>
      <c r="E42" s="703"/>
      <c r="F42" s="703"/>
      <c r="G42" s="703"/>
      <c r="H42" s="703"/>
      <c r="I42" s="703"/>
      <c r="J42" s="703"/>
      <c r="K42" s="704"/>
    </row>
    <row r="45" spans="1:11" x14ac:dyDescent="0.15">
      <c r="A45" s="111" t="s">
        <v>325</v>
      </c>
    </row>
    <row r="46" spans="1:11" ht="3.75" customHeight="1" x14ac:dyDescent="0.15"/>
    <row r="47" spans="1:11" ht="18.75" customHeight="1" x14ac:dyDescent="0.15">
      <c r="A47" s="692" t="s">
        <v>326</v>
      </c>
      <c r="B47" s="693"/>
      <c r="C47" s="649"/>
      <c r="D47" s="650"/>
      <c r="E47" s="650"/>
      <c r="F47" s="650"/>
      <c r="G47" s="650"/>
      <c r="H47" s="651"/>
    </row>
    <row r="48" spans="1:11" ht="18.75" customHeight="1" x14ac:dyDescent="0.15">
      <c r="A48" s="720" t="s">
        <v>331</v>
      </c>
      <c r="B48" s="721"/>
      <c r="C48" s="721"/>
      <c r="D48" s="721"/>
      <c r="E48" s="674"/>
      <c r="F48" s="649"/>
      <c r="G48" s="650"/>
      <c r="H48" s="651"/>
    </row>
    <row r="49" spans="1:11" ht="18.75" customHeight="1" x14ac:dyDescent="0.15">
      <c r="A49" s="722" t="s">
        <v>327</v>
      </c>
      <c r="B49" s="723"/>
      <c r="C49" s="651"/>
      <c r="D49" s="689"/>
      <c r="E49" s="689"/>
      <c r="F49" s="728"/>
      <c r="G49" s="728"/>
      <c r="H49" s="728"/>
    </row>
    <row r="50" spans="1:11" ht="7.5" customHeight="1" x14ac:dyDescent="0.15"/>
    <row r="51" spans="1:11" x14ac:dyDescent="0.15">
      <c r="A51" s="111" t="s">
        <v>328</v>
      </c>
    </row>
    <row r="52" spans="1:11" ht="18.75" customHeight="1" x14ac:dyDescent="0.15">
      <c r="A52" s="696"/>
      <c r="B52" s="697"/>
      <c r="C52" s="697"/>
      <c r="D52" s="697"/>
      <c r="E52" s="697"/>
      <c r="F52" s="697"/>
      <c r="G52" s="697"/>
      <c r="H52" s="697"/>
      <c r="I52" s="697"/>
      <c r="J52" s="697"/>
      <c r="K52" s="698"/>
    </row>
    <row r="53" spans="1:11" ht="18.75" customHeight="1" x14ac:dyDescent="0.15">
      <c r="A53" s="699"/>
      <c r="B53" s="700"/>
      <c r="C53" s="700"/>
      <c r="D53" s="700"/>
      <c r="E53" s="700"/>
      <c r="F53" s="700"/>
      <c r="G53" s="700"/>
      <c r="H53" s="700"/>
      <c r="I53" s="700"/>
      <c r="J53" s="700"/>
      <c r="K53" s="701"/>
    </row>
    <row r="54" spans="1:11" ht="18.75" customHeight="1" x14ac:dyDescent="0.15">
      <c r="A54" s="699"/>
      <c r="B54" s="700"/>
      <c r="C54" s="700"/>
      <c r="D54" s="700"/>
      <c r="E54" s="700"/>
      <c r="F54" s="700"/>
      <c r="G54" s="700"/>
      <c r="H54" s="700"/>
      <c r="I54" s="700"/>
      <c r="J54" s="700"/>
      <c r="K54" s="701"/>
    </row>
    <row r="55" spans="1:11" ht="18.75" customHeight="1" x14ac:dyDescent="0.15">
      <c r="A55" s="702"/>
      <c r="B55" s="703"/>
      <c r="C55" s="703"/>
      <c r="D55" s="703"/>
      <c r="E55" s="703"/>
      <c r="F55" s="703"/>
      <c r="G55" s="703"/>
      <c r="H55" s="703"/>
      <c r="I55" s="703"/>
      <c r="J55" s="703"/>
      <c r="K55" s="704"/>
    </row>
  </sheetData>
  <mergeCells count="50">
    <mergeCell ref="B17:F17"/>
    <mergeCell ref="G17:K17"/>
    <mergeCell ref="A2:K2"/>
    <mergeCell ref="B5:F5"/>
    <mergeCell ref="A9:C9"/>
    <mergeCell ref="D9:F9"/>
    <mergeCell ref="G9:K9"/>
    <mergeCell ref="A10:C10"/>
    <mergeCell ref="D10:F10"/>
    <mergeCell ref="G10:K10"/>
    <mergeCell ref="B6:F6"/>
    <mergeCell ref="A15:A16"/>
    <mergeCell ref="B15:F15"/>
    <mergeCell ref="G15:K15"/>
    <mergeCell ref="A18:A19"/>
    <mergeCell ref="B18:F18"/>
    <mergeCell ref="G18:K18"/>
    <mergeCell ref="B19:C19"/>
    <mergeCell ref="D19:E19"/>
    <mergeCell ref="G19:H19"/>
    <mergeCell ref="I19:J19"/>
    <mergeCell ref="F24:G24"/>
    <mergeCell ref="F25:G25"/>
    <mergeCell ref="A30:A31"/>
    <mergeCell ref="B30:G30"/>
    <mergeCell ref="H30:I30"/>
    <mergeCell ref="A22:A25"/>
    <mergeCell ref="C22:K22"/>
    <mergeCell ref="B23:B25"/>
    <mergeCell ref="F23:G23"/>
    <mergeCell ref="H23:K23"/>
    <mergeCell ref="J30:K31"/>
    <mergeCell ref="A20:A21"/>
    <mergeCell ref="B20:F20"/>
    <mergeCell ref="G20:K20"/>
    <mergeCell ref="B21:F21"/>
    <mergeCell ref="G21:K21"/>
    <mergeCell ref="J32:K32"/>
    <mergeCell ref="A52:K55"/>
    <mergeCell ref="C49:E49"/>
    <mergeCell ref="A48:E48"/>
    <mergeCell ref="A49:B49"/>
    <mergeCell ref="J33:K33"/>
    <mergeCell ref="J34:K34"/>
    <mergeCell ref="F49:H49"/>
    <mergeCell ref="F48:H48"/>
    <mergeCell ref="A33:A34"/>
    <mergeCell ref="A39:K42"/>
    <mergeCell ref="A47:B47"/>
    <mergeCell ref="C47:H47"/>
  </mergeCells>
  <phoneticPr fontId="8"/>
  <dataValidations count="6">
    <dataValidation type="list" allowBlank="1" showInputMessage="1" showErrorMessage="1" sqref="B19:C19 G19:H19">
      <formula1>"有床,無床"</formula1>
    </dataValidation>
    <dataValidation type="list" allowBlank="1" showInputMessage="1" showErrorMessage="1" sqref="K24:K25">
      <formula1>"転用,譲渡,交換,貸付,取壊し"</formula1>
    </dataValidation>
    <dataValidation type="list" allowBlank="1" showInputMessage="1" showErrorMessage="1" sqref="I24:I25">
      <formula1>"有（承認済）,有（申請済）,有（申請予定）,無"</formula1>
    </dataValidation>
    <dataValidation type="list" allowBlank="1" showInputMessage="1" showErrorMessage="1" sqref="B23:B25 F48:H48">
      <formula1>"有,無"</formula1>
    </dataValidation>
    <dataValidation type="list" allowBlank="1" showInputMessage="1" showErrorMessage="1" sqref="B6:F6">
      <formula1>"眼科,耳鼻いんこう科,歯科"</formula1>
    </dataValidation>
    <dataValidation type="list" allowBlank="1"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'管理用（このシートは削除しないでください）'!$D$3:$D$8</xm:f>
          </x14:formula1>
          <xm:sqref>B17:K17</xm:sqref>
        </x14:dataValidation>
        <x14:dataValidation type="list" allowBlank="1" showInputMessage="1" showErrorMessage="1">
          <x14:formula1>
            <xm:f>'管理用（このシートは削除しないでください）'!$B$24:$B$33</xm:f>
          </x14:formula1>
          <xm:sqref>C47:H47</xm:sqref>
        </x14:dataValidation>
        <x14:dataValidation type="list" allowBlank="1" showInputMessage="1" showErrorMessage="1">
          <x14:formula1>
            <xm:f>'管理用（このシートは削除しないでください）'!$F$3:$F$9</xm:f>
          </x14:formula1>
          <xm:sqref>B21:K21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334</v>
      </c>
      <c r="C5" s="712"/>
      <c r="D5" s="712"/>
      <c r="E5" s="712"/>
      <c r="F5" s="712"/>
    </row>
    <row r="6" spans="1:11" ht="12" customHeight="1" x14ac:dyDescent="0.15">
      <c r="A6" s="119"/>
      <c r="B6" s="120"/>
      <c r="C6" s="120"/>
      <c r="D6" s="120"/>
      <c r="E6" s="120"/>
      <c r="F6" s="120"/>
    </row>
    <row r="8" spans="1:11" x14ac:dyDescent="0.15">
      <c r="A8" s="712" t="s">
        <v>335</v>
      </c>
      <c r="B8" s="712"/>
      <c r="C8" s="712"/>
      <c r="D8" s="712" t="s">
        <v>336</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576</v>
      </c>
      <c r="D15" s="209" t="s">
        <v>577</v>
      </c>
      <c r="E15" s="209" t="s">
        <v>578</v>
      </c>
      <c r="F15" s="224" t="s">
        <v>576</v>
      </c>
      <c r="G15" s="208" t="s">
        <v>575</v>
      </c>
      <c r="H15" s="223" t="s">
        <v>576</v>
      </c>
      <c r="I15" s="209" t="s">
        <v>577</v>
      </c>
      <c r="J15" s="209" t="s">
        <v>578</v>
      </c>
      <c r="K15" s="224" t="s">
        <v>576</v>
      </c>
    </row>
    <row r="16" spans="1:11" ht="18.75" customHeight="1" x14ac:dyDescent="0.15">
      <c r="A16" s="113" t="s">
        <v>274</v>
      </c>
      <c r="B16" s="689"/>
      <c r="C16" s="689"/>
      <c r="D16" s="689"/>
      <c r="E16" s="689"/>
      <c r="F16" s="689"/>
      <c r="G16" s="649"/>
      <c r="H16" s="650"/>
      <c r="I16" s="650"/>
      <c r="J16" s="650"/>
      <c r="K16" s="651"/>
    </row>
    <row r="17" spans="1:11" x14ac:dyDescent="0.15">
      <c r="A17" s="683" t="s">
        <v>264</v>
      </c>
      <c r="B17" s="706" t="s">
        <v>262</v>
      </c>
      <c r="C17" s="706"/>
      <c r="D17" s="706"/>
      <c r="E17" s="706"/>
      <c r="F17" s="706"/>
      <c r="G17" s="706" t="s">
        <v>263</v>
      </c>
      <c r="H17" s="706"/>
      <c r="I17" s="706"/>
      <c r="J17" s="706"/>
      <c r="K17" s="706"/>
    </row>
    <row r="18" spans="1:11" ht="18.75" customHeight="1" x14ac:dyDescent="0.15">
      <c r="A18" s="707"/>
      <c r="B18" s="689"/>
      <c r="C18" s="689"/>
      <c r="D18" s="689"/>
      <c r="E18" s="689"/>
      <c r="F18" s="689"/>
      <c r="G18" s="689"/>
      <c r="H18" s="689"/>
      <c r="I18" s="689"/>
      <c r="J18" s="689"/>
      <c r="K18" s="689"/>
    </row>
    <row r="21" spans="1:11" x14ac:dyDescent="0.15">
      <c r="A21" s="111" t="s">
        <v>288</v>
      </c>
    </row>
    <row r="22" spans="1:11" ht="3.75" customHeight="1" x14ac:dyDescent="0.15"/>
    <row r="23" spans="1:11" x14ac:dyDescent="0.15">
      <c r="A23" s="694" t="s">
        <v>46</v>
      </c>
      <c r="B23" s="709" t="s">
        <v>337</v>
      </c>
      <c r="C23" s="710"/>
      <c r="D23" s="710"/>
      <c r="E23" s="710"/>
      <c r="F23" s="710"/>
      <c r="G23" s="710"/>
      <c r="H23" s="710"/>
      <c r="I23" s="711"/>
      <c r="J23" s="708" t="s">
        <v>338</v>
      </c>
      <c r="K23" s="694" t="s">
        <v>254</v>
      </c>
    </row>
    <row r="24" spans="1:11" x14ac:dyDescent="0.15">
      <c r="A24" s="695"/>
      <c r="B24" s="112" t="s">
        <v>339</v>
      </c>
      <c r="C24" s="112" t="s">
        <v>246</v>
      </c>
      <c r="D24" s="112" t="s">
        <v>340</v>
      </c>
      <c r="E24" s="112" t="s">
        <v>341</v>
      </c>
      <c r="F24" s="112" t="s">
        <v>342</v>
      </c>
      <c r="G24" s="112" t="s">
        <v>344</v>
      </c>
      <c r="H24" s="116" t="s">
        <v>343</v>
      </c>
      <c r="I24" s="114" t="s">
        <v>248</v>
      </c>
      <c r="J24" s="695"/>
      <c r="K24" s="695"/>
    </row>
    <row r="25" spans="1:11" ht="15" customHeight="1" x14ac:dyDescent="0.15">
      <c r="A25" s="706" t="s">
        <v>593</v>
      </c>
      <c r="B25" s="294"/>
      <c r="C25" s="294"/>
      <c r="D25" s="294"/>
      <c r="E25" s="294"/>
      <c r="F25" s="294"/>
      <c r="G25" s="294"/>
      <c r="H25" s="294"/>
      <c r="I25" s="294"/>
      <c r="J25" s="294"/>
      <c r="K25" s="122" t="str">
        <f t="shared" ref="K25:K26" si="0">IF(SUM(B25:J25)=0,"",SUM(B25:J25))</f>
        <v/>
      </c>
    </row>
    <row r="26" spans="1:11" ht="15" customHeight="1" x14ac:dyDescent="0.15">
      <c r="A26" s="706"/>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696"/>
      <c r="B31" s="697"/>
      <c r="C31" s="697"/>
      <c r="D31" s="697"/>
      <c r="E31" s="697"/>
      <c r="F31" s="697"/>
      <c r="G31" s="697"/>
      <c r="H31" s="697"/>
      <c r="I31" s="697"/>
      <c r="J31" s="697"/>
      <c r="K31" s="698"/>
    </row>
    <row r="32" spans="1:11" ht="18.75" customHeight="1" x14ac:dyDescent="0.15">
      <c r="A32" s="699"/>
      <c r="B32" s="700"/>
      <c r="C32" s="700"/>
      <c r="D32" s="700"/>
      <c r="E32" s="700"/>
      <c r="F32" s="700"/>
      <c r="G32" s="700"/>
      <c r="H32" s="700"/>
      <c r="I32" s="700"/>
      <c r="J32" s="700"/>
      <c r="K32" s="701"/>
    </row>
    <row r="33" spans="1:11" ht="18.75" customHeight="1" x14ac:dyDescent="0.15">
      <c r="A33" s="702"/>
      <c r="B33" s="703"/>
      <c r="C33" s="703"/>
      <c r="D33" s="703"/>
      <c r="E33" s="703"/>
      <c r="F33" s="703"/>
      <c r="G33" s="703"/>
      <c r="H33" s="703"/>
      <c r="I33" s="703"/>
      <c r="J33" s="703"/>
      <c r="K33" s="704"/>
    </row>
    <row r="36" spans="1:11" x14ac:dyDescent="0.15">
      <c r="A36" s="111" t="s">
        <v>299</v>
      </c>
    </row>
    <row r="37" spans="1:11" ht="3.75" customHeight="1" x14ac:dyDescent="0.15"/>
    <row r="38" spans="1:11" ht="18.75" customHeight="1" x14ac:dyDescent="0.15">
      <c r="A38" s="692" t="s">
        <v>285</v>
      </c>
      <c r="B38" s="693"/>
      <c r="C38" s="686"/>
      <c r="D38" s="687"/>
      <c r="E38" s="687"/>
      <c r="F38" s="687"/>
      <c r="G38" s="687"/>
      <c r="H38" s="688"/>
      <c r="I38" s="118"/>
      <c r="J38" s="118"/>
      <c r="K38" s="118"/>
    </row>
    <row r="39" spans="1:11" ht="18.75" customHeight="1" x14ac:dyDescent="0.15">
      <c r="A39" s="670" t="s">
        <v>316</v>
      </c>
      <c r="B39" s="671"/>
      <c r="C39" s="667"/>
      <c r="D39" s="668"/>
      <c r="E39" s="668"/>
      <c r="F39" s="668"/>
      <c r="G39" s="668"/>
      <c r="H39" s="669"/>
    </row>
    <row r="40" spans="1:11" ht="18.75" customHeight="1" x14ac:dyDescent="0.15">
      <c r="A40" s="138"/>
      <c r="B40" s="664" t="s">
        <v>300</v>
      </c>
      <c r="C40" s="665"/>
      <c r="D40" s="666" t="s">
        <v>314</v>
      </c>
      <c r="E40" s="666"/>
      <c r="F40" s="666"/>
      <c r="G40" s="649"/>
      <c r="H40" s="651"/>
    </row>
    <row r="41" spans="1:11" ht="18.75" customHeight="1" x14ac:dyDescent="0.15">
      <c r="A41" s="132"/>
      <c r="B41" s="655"/>
      <c r="C41" s="656"/>
      <c r="D41" s="666" t="s">
        <v>318</v>
      </c>
      <c r="E41" s="666"/>
      <c r="F41" s="666"/>
      <c r="G41" s="661"/>
      <c r="H41" s="662"/>
    </row>
    <row r="42" spans="1:11" ht="18.75" customHeight="1" x14ac:dyDescent="0.15">
      <c r="A42" s="132"/>
      <c r="B42" s="664" t="s">
        <v>301</v>
      </c>
      <c r="C42" s="665"/>
      <c r="D42" s="663" t="s">
        <v>317</v>
      </c>
      <c r="E42" s="663"/>
      <c r="F42" s="663"/>
      <c r="G42" s="661"/>
      <c r="H42" s="662"/>
      <c r="I42" s="136"/>
      <c r="J42" s="137"/>
      <c r="K42" s="137"/>
    </row>
    <row r="43" spans="1:11" ht="18.75" customHeight="1" x14ac:dyDescent="0.15">
      <c r="A43" s="132"/>
      <c r="B43" s="657" t="s">
        <v>347</v>
      </c>
      <c r="C43" s="658"/>
      <c r="D43" s="663" t="s">
        <v>302</v>
      </c>
      <c r="E43" s="663"/>
      <c r="F43" s="663"/>
      <c r="G43" s="113" t="s">
        <v>310</v>
      </c>
      <c r="H43" s="653"/>
      <c r="I43" s="659"/>
      <c r="J43" s="659"/>
      <c r="K43" s="660"/>
    </row>
    <row r="44" spans="1:11" ht="18.75" customHeight="1" x14ac:dyDescent="0.15">
      <c r="A44" s="132"/>
      <c r="B44" s="657"/>
      <c r="C44" s="658"/>
      <c r="D44" s="138"/>
      <c r="E44" s="127" t="s">
        <v>308</v>
      </c>
      <c r="F44" s="652"/>
      <c r="G44" s="652"/>
      <c r="H44" s="113" t="s">
        <v>315</v>
      </c>
      <c r="I44" s="652"/>
      <c r="J44" s="652"/>
      <c r="K44" s="652"/>
    </row>
    <row r="45" spans="1:11" ht="18.75" customHeight="1" x14ac:dyDescent="0.15">
      <c r="A45" s="132"/>
      <c r="B45" s="132"/>
      <c r="D45" s="132"/>
      <c r="E45" s="127" t="s">
        <v>260</v>
      </c>
      <c r="F45" s="233"/>
      <c r="G45" s="115" t="s">
        <v>313</v>
      </c>
      <c r="H45" s="113" t="s">
        <v>311</v>
      </c>
      <c r="I45" s="653"/>
      <c r="J45" s="654"/>
      <c r="K45" s="115" t="s">
        <v>312</v>
      </c>
    </row>
    <row r="46" spans="1:11" ht="18.75" customHeight="1" x14ac:dyDescent="0.15">
      <c r="A46" s="132"/>
      <c r="B46" s="132"/>
      <c r="D46" s="132"/>
      <c r="E46" s="666" t="s">
        <v>345</v>
      </c>
      <c r="F46" s="666"/>
      <c r="G46" s="666"/>
      <c r="H46" s="666"/>
      <c r="I46" s="682"/>
      <c r="J46" s="682"/>
      <c r="K46" s="682"/>
    </row>
    <row r="47" spans="1:11" ht="18.75" customHeight="1" x14ac:dyDescent="0.15">
      <c r="A47" s="132"/>
      <c r="B47" s="132"/>
      <c r="D47" s="132"/>
      <c r="E47" s="672" t="s">
        <v>346</v>
      </c>
      <c r="F47" s="673"/>
      <c r="G47" s="672" t="s">
        <v>305</v>
      </c>
      <c r="H47" s="674"/>
      <c r="I47" s="677"/>
      <c r="J47" s="678"/>
      <c r="K47" s="679"/>
    </row>
    <row r="48" spans="1:11" ht="18.75" customHeight="1" x14ac:dyDescent="0.15">
      <c r="A48" s="132"/>
      <c r="B48" s="132"/>
      <c r="D48" s="132"/>
      <c r="E48" s="290"/>
      <c r="F48" s="134"/>
      <c r="G48" s="182"/>
      <c r="H48" s="683" t="s">
        <v>667</v>
      </c>
      <c r="I48" s="130"/>
      <c r="J48" s="291" t="s">
        <v>665</v>
      </c>
      <c r="K48" s="128" t="s">
        <v>666</v>
      </c>
    </row>
    <row r="49" spans="1:11" ht="18.75" customHeight="1" x14ac:dyDescent="0.15">
      <c r="A49" s="132"/>
      <c r="B49" s="132"/>
      <c r="D49" s="132"/>
      <c r="E49" s="290"/>
      <c r="F49" s="134"/>
      <c r="G49" s="290"/>
      <c r="H49" s="684"/>
      <c r="I49" s="128" t="s">
        <v>664</v>
      </c>
      <c r="J49" s="292"/>
      <c r="K49" s="293"/>
    </row>
    <row r="50" spans="1:11" ht="18.75" customHeight="1" x14ac:dyDescent="0.15">
      <c r="A50" s="132"/>
      <c r="B50" s="132"/>
      <c r="D50" s="132"/>
      <c r="E50" s="290"/>
      <c r="F50" s="134"/>
      <c r="G50" s="290"/>
      <c r="H50" s="684"/>
      <c r="I50" s="129" t="s">
        <v>662</v>
      </c>
      <c r="J50" s="293"/>
      <c r="K50" s="293"/>
    </row>
    <row r="51" spans="1:11" ht="18.75" customHeight="1" x14ac:dyDescent="0.15">
      <c r="A51" s="132"/>
      <c r="B51" s="132"/>
      <c r="D51" s="132"/>
      <c r="E51" s="290"/>
      <c r="F51" s="134"/>
      <c r="G51" s="150"/>
      <c r="H51" s="685"/>
      <c r="I51" s="129" t="s">
        <v>663</v>
      </c>
      <c r="J51" s="293"/>
      <c r="K51" s="293"/>
    </row>
    <row r="52" spans="1:11" ht="18.75" customHeight="1" x14ac:dyDescent="0.15">
      <c r="A52" s="136"/>
      <c r="B52" s="136"/>
      <c r="C52" s="137"/>
      <c r="D52" s="136"/>
      <c r="E52" s="133"/>
      <c r="F52" s="139"/>
      <c r="G52" s="675" t="s">
        <v>304</v>
      </c>
      <c r="H52" s="676"/>
      <c r="I52" s="680"/>
      <c r="J52" s="680"/>
      <c r="K52" s="681"/>
    </row>
    <row r="53" spans="1:11" ht="6.75" customHeight="1" x14ac:dyDescent="0.15"/>
    <row r="54" spans="1:11" x14ac:dyDescent="0.15">
      <c r="A54" s="111" t="s">
        <v>348</v>
      </c>
    </row>
    <row r="55" spans="1:11" ht="18.75" customHeight="1" x14ac:dyDescent="0.15">
      <c r="A55" s="696"/>
      <c r="B55" s="697"/>
      <c r="C55" s="697"/>
      <c r="D55" s="697"/>
      <c r="E55" s="697"/>
      <c r="F55" s="697"/>
      <c r="G55" s="697"/>
      <c r="H55" s="697"/>
      <c r="I55" s="697"/>
      <c r="J55" s="697"/>
      <c r="K55" s="698"/>
    </row>
    <row r="56" spans="1:11" ht="18.75" customHeight="1" x14ac:dyDescent="0.15">
      <c r="A56" s="699"/>
      <c r="B56" s="700"/>
      <c r="C56" s="700"/>
      <c r="D56" s="700"/>
      <c r="E56" s="700"/>
      <c r="F56" s="700"/>
      <c r="G56" s="700"/>
      <c r="H56" s="700"/>
      <c r="I56" s="700"/>
      <c r="J56" s="700"/>
      <c r="K56" s="701"/>
    </row>
    <row r="57" spans="1:11" ht="18.75" customHeight="1" x14ac:dyDescent="0.15">
      <c r="A57" s="702"/>
      <c r="B57" s="703"/>
      <c r="C57" s="703"/>
      <c r="D57" s="703"/>
      <c r="E57" s="703"/>
      <c r="F57" s="703"/>
      <c r="G57" s="703"/>
      <c r="H57" s="703"/>
      <c r="I57" s="703"/>
      <c r="J57" s="703"/>
      <c r="K57" s="704"/>
    </row>
    <row r="59" spans="1:11" x14ac:dyDescent="0.15">
      <c r="A59" s="111" t="s">
        <v>349</v>
      </c>
    </row>
    <row r="60" spans="1:11" ht="18.75" customHeight="1" x14ac:dyDescent="0.15">
      <c r="A60" s="696"/>
      <c r="B60" s="697"/>
      <c r="C60" s="697"/>
      <c r="D60" s="697"/>
      <c r="E60" s="697"/>
      <c r="F60" s="697"/>
      <c r="G60" s="697"/>
      <c r="H60" s="697"/>
      <c r="I60" s="697"/>
      <c r="J60" s="697"/>
      <c r="K60" s="698"/>
    </row>
    <row r="61" spans="1:11" ht="18.75" customHeight="1" x14ac:dyDescent="0.15">
      <c r="A61" s="699"/>
      <c r="B61" s="700"/>
      <c r="C61" s="700"/>
      <c r="D61" s="700"/>
      <c r="E61" s="700"/>
      <c r="F61" s="700"/>
      <c r="G61" s="700"/>
      <c r="H61" s="700"/>
      <c r="I61" s="700"/>
      <c r="J61" s="700"/>
      <c r="K61" s="701"/>
    </row>
    <row r="62" spans="1:11" ht="18.75" customHeight="1" x14ac:dyDescent="0.15">
      <c r="A62" s="702"/>
      <c r="B62" s="703"/>
      <c r="C62" s="703"/>
      <c r="D62" s="703"/>
      <c r="E62" s="703"/>
      <c r="F62" s="703"/>
      <c r="G62" s="703"/>
      <c r="H62" s="703"/>
      <c r="I62" s="703"/>
      <c r="J62" s="703"/>
      <c r="K62" s="704"/>
    </row>
  </sheetData>
  <mergeCells count="53">
    <mergeCell ref="B42:C42"/>
    <mergeCell ref="D42:F42"/>
    <mergeCell ref="G42:H42"/>
    <mergeCell ref="B43:C44"/>
    <mergeCell ref="D43:F43"/>
    <mergeCell ref="H43:K43"/>
    <mergeCell ref="F44:G44"/>
    <mergeCell ref="I44:K44"/>
    <mergeCell ref="A60:K62"/>
    <mergeCell ref="I45:J45"/>
    <mergeCell ref="E46:H46"/>
    <mergeCell ref="I46:K46"/>
    <mergeCell ref="E47:F47"/>
    <mergeCell ref="G47:H47"/>
    <mergeCell ref="I47:K47"/>
    <mergeCell ref="H48:H51"/>
    <mergeCell ref="G52:H52"/>
    <mergeCell ref="I52:K52"/>
    <mergeCell ref="A55:K57"/>
    <mergeCell ref="B41:C41"/>
    <mergeCell ref="D41:F41"/>
    <mergeCell ref="G41:H41"/>
    <mergeCell ref="A39:B39"/>
    <mergeCell ref="C39:H39"/>
    <mergeCell ref="B40:C40"/>
    <mergeCell ref="D40:F40"/>
    <mergeCell ref="G40:H40"/>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A2:K2"/>
    <mergeCell ref="B5:F5"/>
    <mergeCell ref="A8:C8"/>
    <mergeCell ref="D8:F8"/>
    <mergeCell ref="G8:K8"/>
    <mergeCell ref="A9:C9"/>
    <mergeCell ref="D9:F9"/>
    <mergeCell ref="G9:K9"/>
    <mergeCell ref="A14:A15"/>
    <mergeCell ref="B14:F14"/>
    <mergeCell ref="G14:K14"/>
  </mergeCells>
  <phoneticPr fontId="8"/>
  <dataValidations count="2">
    <dataValidation type="list" allowBlank="1" showInputMessage="1" showErrorMessage="1" sqref="G40:H40">
      <formula1>"はい,いいえ"</formula1>
    </dataValidation>
    <dataValidation type="list" allowBlank="1"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'管理用（このシートは削除しないでください）'!$B$24:$B$33</xm:f>
          </x14:formula1>
          <xm:sqref>C39:H39</xm:sqref>
        </x14:dataValidation>
        <x14:dataValidation type="list" allowBlank="1" showInputMessage="1" showErrorMessage="1">
          <x14:formula1>
            <xm:f>'管理用（このシートは削除しないでください）'!$F$3:$F$9</xm:f>
          </x14:formula1>
          <xm:sqref>B18:K18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715" t="s">
        <v>257</v>
      </c>
      <c r="B2" s="715"/>
      <c r="C2" s="715"/>
      <c r="D2" s="715"/>
      <c r="E2" s="715"/>
      <c r="F2" s="715"/>
      <c r="G2" s="715"/>
      <c r="H2" s="715"/>
      <c r="I2" s="715"/>
      <c r="J2" s="715"/>
      <c r="K2" s="715"/>
    </row>
    <row r="5" spans="1:11" ht="18.75" customHeight="1" x14ac:dyDescent="0.15">
      <c r="A5" s="113" t="s">
        <v>67</v>
      </c>
      <c r="B5" s="712" t="s">
        <v>352</v>
      </c>
      <c r="C5" s="712"/>
      <c r="D5" s="712"/>
      <c r="E5" s="712"/>
      <c r="F5" s="712"/>
    </row>
    <row r="6" spans="1:11" ht="12" customHeight="1" x14ac:dyDescent="0.15">
      <c r="A6" s="119"/>
      <c r="B6" s="120"/>
      <c r="C6" s="120"/>
      <c r="D6" s="120"/>
      <c r="E6" s="120"/>
      <c r="F6" s="120"/>
    </row>
    <row r="8" spans="1:11" x14ac:dyDescent="0.15">
      <c r="A8" s="712" t="s">
        <v>243</v>
      </c>
      <c r="B8" s="712"/>
      <c r="C8" s="712"/>
      <c r="D8" s="712" t="s">
        <v>284</v>
      </c>
      <c r="E8" s="712"/>
      <c r="F8" s="712"/>
      <c r="G8" s="712" t="s">
        <v>244</v>
      </c>
      <c r="H8" s="712"/>
      <c r="I8" s="712"/>
      <c r="J8" s="712"/>
      <c r="K8" s="712"/>
    </row>
    <row r="9" spans="1:11" ht="18.75" customHeight="1" x14ac:dyDescent="0.15">
      <c r="A9" s="717"/>
      <c r="B9" s="717"/>
      <c r="C9" s="717"/>
      <c r="D9" s="717"/>
      <c r="E9" s="717"/>
      <c r="F9" s="717"/>
      <c r="G9" s="717"/>
      <c r="H9" s="717"/>
      <c r="I9" s="717"/>
      <c r="J9" s="717"/>
      <c r="K9" s="7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716" t="s">
        <v>245</v>
      </c>
      <c r="B14" s="706" t="s">
        <v>258</v>
      </c>
      <c r="C14" s="706"/>
      <c r="D14" s="706"/>
      <c r="E14" s="706"/>
      <c r="F14" s="706"/>
      <c r="G14" s="706" t="s">
        <v>259</v>
      </c>
      <c r="H14" s="706"/>
      <c r="I14" s="706"/>
      <c r="J14" s="706"/>
      <c r="K14" s="706"/>
    </row>
    <row r="15" spans="1:11" ht="18.75" customHeight="1" x14ac:dyDescent="0.15">
      <c r="A15" s="707"/>
      <c r="B15" s="208" t="s">
        <v>575</v>
      </c>
      <c r="C15" s="223" t="s">
        <v>694</v>
      </c>
      <c r="D15" s="209" t="s">
        <v>577</v>
      </c>
      <c r="E15" s="209" t="s">
        <v>578</v>
      </c>
      <c r="F15" s="224" t="s">
        <v>694</v>
      </c>
      <c r="G15" s="208" t="s">
        <v>575</v>
      </c>
      <c r="H15" s="223" t="s">
        <v>694</v>
      </c>
      <c r="I15" s="209" t="s">
        <v>577</v>
      </c>
      <c r="J15" s="209" t="s">
        <v>578</v>
      </c>
      <c r="K15" s="224" t="s">
        <v>694</v>
      </c>
    </row>
    <row r="16" spans="1:11" ht="18.75" customHeight="1" x14ac:dyDescent="0.15">
      <c r="A16" s="113" t="s">
        <v>274</v>
      </c>
      <c r="B16" s="689" t="s">
        <v>677</v>
      </c>
      <c r="C16" s="689"/>
      <c r="D16" s="689"/>
      <c r="E16" s="689"/>
      <c r="F16" s="689"/>
      <c r="G16" s="649"/>
      <c r="H16" s="650"/>
      <c r="I16" s="650"/>
      <c r="J16" s="650"/>
      <c r="K16" s="651"/>
    </row>
    <row r="17" spans="1:11" ht="18.75" customHeight="1" x14ac:dyDescent="0.15">
      <c r="A17" s="221" t="s">
        <v>353</v>
      </c>
      <c r="B17" s="215" t="s">
        <v>580</v>
      </c>
      <c r="C17" s="253"/>
      <c r="D17" s="216" t="s">
        <v>581</v>
      </c>
      <c r="E17" s="254"/>
      <c r="F17" s="218" t="s">
        <v>582</v>
      </c>
      <c r="G17" s="254"/>
      <c r="H17" s="217" t="s">
        <v>583</v>
      </c>
      <c r="I17" s="254"/>
      <c r="J17" s="217" t="s">
        <v>584</v>
      </c>
      <c r="K17" s="219">
        <f>C17+E17+G17+I17</f>
        <v>0</v>
      </c>
    </row>
    <row r="18" spans="1:11" x14ac:dyDescent="0.15">
      <c r="A18" s="683" t="s">
        <v>264</v>
      </c>
      <c r="B18" s="706" t="s">
        <v>354</v>
      </c>
      <c r="C18" s="706"/>
      <c r="D18" s="706"/>
      <c r="E18" s="706"/>
      <c r="F18" s="706"/>
      <c r="G18" s="706" t="s">
        <v>355</v>
      </c>
      <c r="H18" s="706"/>
      <c r="I18" s="706"/>
      <c r="J18" s="706"/>
      <c r="K18" s="706"/>
    </row>
    <row r="19" spans="1:11" ht="18.75" customHeight="1" x14ac:dyDescent="0.15">
      <c r="A19" s="707"/>
      <c r="B19" s="689"/>
      <c r="C19" s="689"/>
      <c r="D19" s="689"/>
      <c r="E19" s="689"/>
      <c r="F19" s="689"/>
      <c r="G19" s="689"/>
      <c r="H19" s="689"/>
      <c r="I19" s="689"/>
      <c r="J19" s="689"/>
      <c r="K19" s="689"/>
    </row>
    <row r="20" spans="1:11" ht="12" customHeight="1" x14ac:dyDescent="0.15">
      <c r="A20" s="705" t="s">
        <v>265</v>
      </c>
      <c r="B20" s="113" t="s">
        <v>266</v>
      </c>
      <c r="C20" s="712" t="s">
        <v>267</v>
      </c>
      <c r="D20" s="712"/>
      <c r="E20" s="712"/>
      <c r="F20" s="712"/>
      <c r="G20" s="712"/>
      <c r="H20" s="712"/>
      <c r="I20" s="712"/>
      <c r="J20" s="712"/>
      <c r="K20" s="712"/>
    </row>
    <row r="21" spans="1:11" x14ac:dyDescent="0.15">
      <c r="A21" s="705"/>
      <c r="B21" s="689" t="s">
        <v>115</v>
      </c>
      <c r="C21" s="113" t="s">
        <v>268</v>
      </c>
      <c r="D21" s="113" t="s">
        <v>269</v>
      </c>
      <c r="E21" s="113" t="s">
        <v>270</v>
      </c>
      <c r="F21" s="713" t="s">
        <v>263</v>
      </c>
      <c r="G21" s="714"/>
      <c r="H21" s="706" t="s">
        <v>271</v>
      </c>
      <c r="I21" s="706"/>
      <c r="J21" s="706"/>
      <c r="K21" s="706"/>
    </row>
    <row r="22" spans="1:11" ht="18.75" customHeight="1" x14ac:dyDescent="0.15">
      <c r="A22" s="705"/>
      <c r="B22" s="689"/>
      <c r="C22" s="226"/>
      <c r="D22" s="227"/>
      <c r="E22" s="363"/>
      <c r="F22" s="652"/>
      <c r="G22" s="652"/>
      <c r="H22" s="117" t="s">
        <v>272</v>
      </c>
      <c r="I22" s="229" t="s">
        <v>678</v>
      </c>
      <c r="J22" s="117" t="s">
        <v>273</v>
      </c>
      <c r="K22" s="230"/>
    </row>
    <row r="23" spans="1:11" ht="18.75" customHeight="1" x14ac:dyDescent="0.15">
      <c r="A23" s="705"/>
      <c r="B23" s="689"/>
      <c r="C23" s="226"/>
      <c r="D23" s="227"/>
      <c r="E23" s="228"/>
      <c r="F23" s="652"/>
      <c r="G23" s="652"/>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694" t="s">
        <v>46</v>
      </c>
      <c r="B28" s="692" t="s">
        <v>474</v>
      </c>
      <c r="C28" s="693"/>
      <c r="D28" s="692" t="s">
        <v>475</v>
      </c>
      <c r="E28" s="731"/>
      <c r="F28" s="693"/>
      <c r="G28" s="692" t="s">
        <v>476</v>
      </c>
      <c r="H28" s="731"/>
      <c r="I28" s="731"/>
      <c r="J28" s="731"/>
      <c r="K28" s="693"/>
    </row>
    <row r="29" spans="1:11" x14ac:dyDescent="0.15">
      <c r="A29" s="695"/>
      <c r="B29" s="112" t="s">
        <v>356</v>
      </c>
      <c r="C29" s="112" t="s">
        <v>357</v>
      </c>
      <c r="D29" s="112" t="s">
        <v>361</v>
      </c>
      <c r="E29" s="112" t="s">
        <v>572</v>
      </c>
      <c r="F29" s="112" t="s">
        <v>358</v>
      </c>
      <c r="G29" s="156" t="s">
        <v>362</v>
      </c>
      <c r="H29" s="154" t="s">
        <v>363</v>
      </c>
      <c r="I29" s="155" t="s">
        <v>364</v>
      </c>
      <c r="J29" s="129" t="s">
        <v>365</v>
      </c>
      <c r="K29" s="129" t="s">
        <v>251</v>
      </c>
    </row>
    <row r="30" spans="1:11" ht="18.75" customHeight="1" x14ac:dyDescent="0.15">
      <c r="A30" s="113" t="s">
        <v>592</v>
      </c>
      <c r="B30" s="227"/>
      <c r="C30" s="227"/>
      <c r="D30" s="227"/>
      <c r="E30" s="227"/>
      <c r="F30" s="227"/>
      <c r="G30" s="235"/>
      <c r="H30" s="227"/>
      <c r="I30" s="227"/>
      <c r="J30" s="227"/>
      <c r="K30" s="227"/>
    </row>
    <row r="31" spans="1:11" ht="15" customHeight="1" x14ac:dyDescent="0.15">
      <c r="A31" s="706" t="s">
        <v>593</v>
      </c>
      <c r="B31" s="294"/>
      <c r="C31" s="294"/>
      <c r="D31" s="294"/>
      <c r="E31" s="294"/>
      <c r="F31" s="294"/>
      <c r="G31" s="294"/>
      <c r="H31" s="294"/>
      <c r="I31" s="294"/>
      <c r="J31" s="294"/>
      <c r="K31" s="294"/>
    </row>
    <row r="32" spans="1:11" ht="15" customHeight="1" x14ac:dyDescent="0.15">
      <c r="A32" s="706"/>
      <c r="B32" s="232"/>
      <c r="C32" s="232"/>
      <c r="D32" s="232"/>
      <c r="E32" s="236"/>
      <c r="F32" s="236"/>
      <c r="G32" s="236"/>
      <c r="H32" s="236"/>
      <c r="I32" s="236"/>
      <c r="J32" s="236"/>
      <c r="K32" s="236"/>
    </row>
    <row r="33" spans="1:13" x14ac:dyDescent="0.15">
      <c r="A33" s="694" t="s">
        <v>46</v>
      </c>
      <c r="B33" s="694" t="s">
        <v>359</v>
      </c>
      <c r="C33" s="694" t="s">
        <v>366</v>
      </c>
      <c r="D33" s="694" t="s">
        <v>251</v>
      </c>
      <c r="E33" s="694" t="s">
        <v>254</v>
      </c>
      <c r="F33" s="737" t="s">
        <v>367</v>
      </c>
      <c r="G33" s="737"/>
      <c r="H33" s="737"/>
      <c r="I33" s="737"/>
      <c r="J33" s="737"/>
      <c r="K33" s="737"/>
    </row>
    <row r="34" spans="1:13" x14ac:dyDescent="0.15">
      <c r="A34" s="695"/>
      <c r="B34" s="695"/>
      <c r="C34" s="695"/>
      <c r="D34" s="695"/>
      <c r="E34" s="695"/>
      <c r="F34" s="737" t="s">
        <v>360</v>
      </c>
      <c r="G34" s="737"/>
      <c r="H34" s="737"/>
      <c r="I34" s="737" t="s">
        <v>251</v>
      </c>
      <c r="J34" s="737"/>
      <c r="K34" s="737"/>
    </row>
    <row r="35" spans="1:13" ht="18.75" customHeight="1" x14ac:dyDescent="0.15">
      <c r="A35" s="113" t="s">
        <v>592</v>
      </c>
      <c r="B35" s="227"/>
      <c r="C35" s="227"/>
      <c r="D35" s="237"/>
      <c r="E35" s="143" t="str">
        <f>IF(SUM(B30:K30)+SUM(B35:D35)=0,"",SUM(B30:K30)+SUM(B35:D35))</f>
        <v/>
      </c>
      <c r="F35" s="738"/>
      <c r="G35" s="738"/>
      <c r="H35" s="738"/>
      <c r="I35" s="739"/>
      <c r="J35" s="739"/>
      <c r="K35" s="739"/>
    </row>
    <row r="36" spans="1:13" ht="15" customHeight="1" x14ac:dyDescent="0.15">
      <c r="A36" s="706" t="s">
        <v>593</v>
      </c>
      <c r="B36" s="294"/>
      <c r="C36" s="294"/>
      <c r="D36" s="294"/>
      <c r="E36" s="144" t="str">
        <f>IF(SUM(B31:K31)+SUM(B36:D36)=0,"",SUM(B31:K31)+SUM(B36:D36))</f>
        <v/>
      </c>
      <c r="F36" s="738"/>
      <c r="G36" s="738"/>
      <c r="H36" s="738"/>
      <c r="I36" s="739"/>
      <c r="J36" s="739"/>
      <c r="K36" s="739"/>
    </row>
    <row r="37" spans="1:13" ht="15" customHeight="1" x14ac:dyDescent="0.15">
      <c r="A37" s="706"/>
      <c r="B37" s="232"/>
      <c r="C37" s="232"/>
      <c r="D37" s="238"/>
      <c r="E37" s="145" t="str">
        <f>IF(SUM(B32:K32)+SUM(B37:D37)=0,"",SUM(B32:K32)+SUM(B37:D37))</f>
        <v/>
      </c>
      <c r="F37" s="738"/>
      <c r="G37" s="738"/>
      <c r="H37" s="738"/>
      <c r="I37" s="739"/>
      <c r="J37" s="739"/>
      <c r="K37" s="739"/>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749" t="s">
        <v>369</v>
      </c>
      <c r="B42" s="750"/>
      <c r="C42" s="750"/>
      <c r="D42" s="751"/>
      <c r="E42" s="741" t="s">
        <v>373</v>
      </c>
      <c r="F42" s="742"/>
      <c r="G42" s="742"/>
      <c r="H42" s="743"/>
      <c r="I42" s="732" t="s">
        <v>254</v>
      </c>
      <c r="J42" s="160"/>
    </row>
    <row r="43" spans="1:13" ht="15" customHeight="1" x14ac:dyDescent="0.15">
      <c r="A43" s="752"/>
      <c r="B43" s="753"/>
      <c r="C43" s="753"/>
      <c r="D43" s="754"/>
      <c r="E43" s="735" t="s">
        <v>370</v>
      </c>
      <c r="F43" s="159"/>
      <c r="G43" s="735" t="s">
        <v>371</v>
      </c>
      <c r="H43" s="163"/>
      <c r="I43" s="733"/>
      <c r="J43" s="160"/>
    </row>
    <row r="44" spans="1:13" ht="27" customHeight="1" x14ac:dyDescent="0.15">
      <c r="A44" s="655"/>
      <c r="B44" s="755"/>
      <c r="C44" s="755"/>
      <c r="D44" s="656"/>
      <c r="E44" s="736"/>
      <c r="F44" s="165" t="s">
        <v>374</v>
      </c>
      <c r="G44" s="736"/>
      <c r="H44" s="173" t="s">
        <v>374</v>
      </c>
      <c r="I44" s="734"/>
      <c r="J44" s="160"/>
    </row>
    <row r="45" spans="1:13" ht="15" customHeight="1" x14ac:dyDescent="0.15">
      <c r="A45" s="744"/>
      <c r="B45" s="744"/>
      <c r="C45" s="744"/>
      <c r="D45" s="744"/>
      <c r="E45" s="239"/>
      <c r="F45" s="211" t="str">
        <f>L45</f>
        <v/>
      </c>
      <c r="G45" s="347"/>
      <c r="H45" s="212" t="str">
        <f>M45</f>
        <v/>
      </c>
      <c r="I45" s="172" t="str">
        <f>IF(E45+G45=0,"",F45+H45)</f>
        <v/>
      </c>
      <c r="L45" s="111" t="str">
        <f>IF(E45="","",ROUND(E45/12,2))</f>
        <v/>
      </c>
      <c r="M45" s="111" t="str">
        <f>IF(G45="","",ROUND(G45/12,2))</f>
        <v/>
      </c>
    </row>
    <row r="46" spans="1:13" ht="15" customHeight="1" x14ac:dyDescent="0.15">
      <c r="A46" s="744"/>
      <c r="B46" s="744"/>
      <c r="C46" s="744"/>
      <c r="D46" s="744"/>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744"/>
      <c r="B47" s="744"/>
      <c r="C47" s="744"/>
      <c r="D47" s="744"/>
      <c r="E47" s="239"/>
      <c r="F47" s="211" t="str">
        <f t="shared" si="0"/>
        <v/>
      </c>
      <c r="G47" s="347"/>
      <c r="H47" s="212" t="str">
        <f t="shared" si="1"/>
        <v/>
      </c>
      <c r="I47" s="172" t="str">
        <f t="shared" si="2"/>
        <v/>
      </c>
      <c r="L47" s="111" t="str">
        <f t="shared" si="3"/>
        <v/>
      </c>
      <c r="M47" s="111" t="str">
        <f t="shared" si="4"/>
        <v/>
      </c>
    </row>
    <row r="48" spans="1:13" ht="15" customHeight="1" x14ac:dyDescent="0.15">
      <c r="A48" s="744"/>
      <c r="B48" s="744"/>
      <c r="C48" s="744"/>
      <c r="D48" s="744"/>
      <c r="E48" s="239"/>
      <c r="F48" s="211" t="str">
        <f t="shared" si="0"/>
        <v/>
      </c>
      <c r="G48" s="347"/>
      <c r="H48" s="212" t="str">
        <f t="shared" si="1"/>
        <v/>
      </c>
      <c r="I48" s="172" t="str">
        <f t="shared" si="2"/>
        <v/>
      </c>
      <c r="L48" s="111" t="str">
        <f t="shared" si="3"/>
        <v/>
      </c>
      <c r="M48" s="111" t="str">
        <f t="shared" si="4"/>
        <v/>
      </c>
    </row>
    <row r="49" spans="1:13" ht="15" customHeight="1" x14ac:dyDescent="0.15">
      <c r="A49" s="744"/>
      <c r="B49" s="744"/>
      <c r="C49" s="744"/>
      <c r="D49" s="744"/>
      <c r="E49" s="239"/>
      <c r="F49" s="211" t="str">
        <f t="shared" si="0"/>
        <v/>
      </c>
      <c r="G49" s="347"/>
      <c r="H49" s="212" t="str">
        <f t="shared" si="1"/>
        <v/>
      </c>
      <c r="I49" s="172" t="str">
        <f t="shared" si="2"/>
        <v/>
      </c>
      <c r="L49" s="111" t="str">
        <f t="shared" si="3"/>
        <v/>
      </c>
      <c r="M49" s="111" t="str">
        <f t="shared" si="4"/>
        <v/>
      </c>
    </row>
    <row r="50" spans="1:13" ht="15" customHeight="1" x14ac:dyDescent="0.15">
      <c r="A50" s="744"/>
      <c r="B50" s="744"/>
      <c r="C50" s="744"/>
      <c r="D50" s="744"/>
      <c r="E50" s="239"/>
      <c r="F50" s="211" t="str">
        <f t="shared" si="0"/>
        <v/>
      </c>
      <c r="G50" s="347"/>
      <c r="H50" s="212" t="str">
        <f t="shared" si="1"/>
        <v/>
      </c>
      <c r="I50" s="172" t="str">
        <f t="shared" si="2"/>
        <v/>
      </c>
      <c r="L50" s="111" t="str">
        <f t="shared" si="3"/>
        <v/>
      </c>
      <c r="M50" s="111" t="str">
        <f t="shared" si="4"/>
        <v/>
      </c>
    </row>
    <row r="51" spans="1:13" ht="15" customHeight="1" x14ac:dyDescent="0.15">
      <c r="A51" s="744"/>
      <c r="B51" s="744"/>
      <c r="C51" s="744"/>
      <c r="D51" s="744"/>
      <c r="E51" s="239"/>
      <c r="F51" s="211" t="str">
        <f t="shared" si="0"/>
        <v/>
      </c>
      <c r="G51" s="347"/>
      <c r="H51" s="212" t="str">
        <f t="shared" si="1"/>
        <v/>
      </c>
      <c r="I51" s="172" t="str">
        <f t="shared" si="2"/>
        <v/>
      </c>
      <c r="L51" s="111" t="str">
        <f t="shared" si="3"/>
        <v/>
      </c>
      <c r="M51" s="111" t="str">
        <f t="shared" si="4"/>
        <v/>
      </c>
    </row>
    <row r="52" spans="1:13" ht="15" customHeight="1" x14ac:dyDescent="0.15">
      <c r="A52" s="744"/>
      <c r="B52" s="744"/>
      <c r="C52" s="744"/>
      <c r="D52" s="744"/>
      <c r="E52" s="239"/>
      <c r="F52" s="211" t="str">
        <f t="shared" si="0"/>
        <v/>
      </c>
      <c r="G52" s="347"/>
      <c r="H52" s="212" t="str">
        <f t="shared" si="1"/>
        <v/>
      </c>
      <c r="I52" s="172" t="str">
        <f t="shared" si="2"/>
        <v/>
      </c>
      <c r="L52" s="111" t="str">
        <f t="shared" si="3"/>
        <v/>
      </c>
      <c r="M52" s="111" t="str">
        <f t="shared" si="4"/>
        <v/>
      </c>
    </row>
    <row r="53" spans="1:13" ht="15" customHeight="1" x14ac:dyDescent="0.15">
      <c r="A53" s="744"/>
      <c r="B53" s="744"/>
      <c r="C53" s="744"/>
      <c r="D53" s="744"/>
      <c r="E53" s="239"/>
      <c r="F53" s="211" t="str">
        <f t="shared" si="0"/>
        <v/>
      </c>
      <c r="G53" s="347"/>
      <c r="H53" s="212" t="str">
        <f t="shared" si="1"/>
        <v/>
      </c>
      <c r="I53" s="172" t="str">
        <f t="shared" si="2"/>
        <v/>
      </c>
      <c r="L53" s="111" t="str">
        <f t="shared" si="3"/>
        <v/>
      </c>
      <c r="M53" s="111" t="str">
        <f t="shared" si="4"/>
        <v/>
      </c>
    </row>
    <row r="54" spans="1:13" ht="15" customHeight="1" x14ac:dyDescent="0.15">
      <c r="A54" s="744"/>
      <c r="B54" s="744"/>
      <c r="C54" s="744"/>
      <c r="D54" s="744"/>
      <c r="E54" s="239"/>
      <c r="F54" s="211" t="str">
        <f t="shared" si="0"/>
        <v/>
      </c>
      <c r="G54" s="347"/>
      <c r="H54" s="212" t="str">
        <f t="shared" si="1"/>
        <v/>
      </c>
      <c r="I54" s="172" t="str">
        <f t="shared" si="2"/>
        <v/>
      </c>
      <c r="L54" s="111" t="str">
        <f t="shared" si="3"/>
        <v/>
      </c>
      <c r="M54" s="111" t="str">
        <f t="shared" si="4"/>
        <v/>
      </c>
    </row>
    <row r="55" spans="1:13" ht="15" customHeight="1" x14ac:dyDescent="0.15">
      <c r="A55" s="744"/>
      <c r="B55" s="744"/>
      <c r="C55" s="744"/>
      <c r="D55" s="744"/>
      <c r="E55" s="239"/>
      <c r="F55" s="211" t="str">
        <f t="shared" si="0"/>
        <v/>
      </c>
      <c r="G55" s="347"/>
      <c r="H55" s="212" t="str">
        <f t="shared" si="1"/>
        <v/>
      </c>
      <c r="I55" s="172" t="str">
        <f t="shared" si="2"/>
        <v/>
      </c>
      <c r="L55" s="111" t="str">
        <f t="shared" si="3"/>
        <v/>
      </c>
      <c r="M55" s="111" t="str">
        <f t="shared" si="4"/>
        <v/>
      </c>
    </row>
    <row r="56" spans="1:13" ht="15" customHeight="1" thickBot="1" x14ac:dyDescent="0.2">
      <c r="A56" s="745"/>
      <c r="B56" s="745"/>
      <c r="C56" s="745"/>
      <c r="D56" s="745"/>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746" t="s">
        <v>254</v>
      </c>
      <c r="B57" s="747"/>
      <c r="C57" s="747"/>
      <c r="D57" s="748"/>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740" t="s">
        <v>375</v>
      </c>
      <c r="G58" s="740"/>
      <c r="H58" s="740"/>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696"/>
      <c r="B63" s="697"/>
      <c r="C63" s="697"/>
      <c r="D63" s="697"/>
      <c r="E63" s="697"/>
      <c r="F63" s="697"/>
      <c r="G63" s="697"/>
      <c r="H63" s="697"/>
      <c r="I63" s="697"/>
      <c r="J63" s="697"/>
      <c r="K63" s="698"/>
    </row>
    <row r="64" spans="1:13" ht="18.75" customHeight="1" x14ac:dyDescent="0.15">
      <c r="A64" s="699"/>
      <c r="B64" s="700"/>
      <c r="C64" s="700"/>
      <c r="D64" s="700"/>
      <c r="E64" s="700"/>
      <c r="F64" s="700"/>
      <c r="G64" s="700"/>
      <c r="H64" s="700"/>
      <c r="I64" s="700"/>
      <c r="J64" s="700"/>
      <c r="K64" s="701"/>
    </row>
    <row r="65" spans="1:11" ht="18.75" customHeight="1" x14ac:dyDescent="0.15">
      <c r="A65" s="699"/>
      <c r="B65" s="700"/>
      <c r="C65" s="700"/>
      <c r="D65" s="700"/>
      <c r="E65" s="700"/>
      <c r="F65" s="700"/>
      <c r="G65" s="700"/>
      <c r="H65" s="700"/>
      <c r="I65" s="700"/>
      <c r="J65" s="700"/>
      <c r="K65" s="701"/>
    </row>
    <row r="66" spans="1:11" ht="18.75" customHeight="1" x14ac:dyDescent="0.15">
      <c r="A66" s="702"/>
      <c r="B66" s="703"/>
      <c r="C66" s="703"/>
      <c r="D66" s="703"/>
      <c r="E66" s="703"/>
      <c r="F66" s="703"/>
      <c r="G66" s="703"/>
      <c r="H66" s="703"/>
      <c r="I66" s="703"/>
      <c r="J66" s="703"/>
      <c r="K66" s="704"/>
    </row>
  </sheetData>
  <mergeCells count="61">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22:G22"/>
    <mergeCell ref="F23:G23"/>
    <mergeCell ref="A28:A29"/>
    <mergeCell ref="A20:A23"/>
    <mergeCell ref="C20:K20"/>
    <mergeCell ref="B21:B23"/>
    <mergeCell ref="F21:G21"/>
    <mergeCell ref="H21:K21"/>
    <mergeCell ref="G28:K28"/>
    <mergeCell ref="D28:F28"/>
    <mergeCell ref="B28:C28"/>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8"/>
  <dataValidations count="4">
    <dataValidation type="list" allowBlank="1" showInputMessage="1" showErrorMessage="1" sqref="K22:K23">
      <formula1>"転用,譲渡,交換,貸付,取壊し"</formula1>
    </dataValidation>
    <dataValidation type="list" allowBlank="1" showInputMessage="1" showErrorMessage="1" sqref="I22:I23">
      <formula1>"有（承認済）,有（申請済）,有（申請予定）,無"</formula1>
    </dataValidation>
    <dataValidation type="list" allowBlank="1" showInputMessage="1" showErrorMessage="1" sqref="B21:B23">
      <formula1>"有,無"</formula1>
    </dataValidation>
    <dataValidation type="list" allowBlank="1"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'管理用（このシートは削除しないでください）'!$F$3:$F$10</xm:f>
          </x14:formula1>
          <xm:sqref>B19:K19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B8FA6E5-AA9B-4349-A2CD-99DB5F11351D}">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39</vt:i4>
      </vt:variant>
    </vt:vector>
  </HeadingPairs>
  <TitlesOfParts>
    <vt:vector size="61" baseType="lpstr">
      <vt:lpstr>【記入例】(様式1) 総括表</vt:lpstr>
      <vt:lpstr>【記載例】先行的な医師偏在是正プラン（１）医療機関</vt:lpstr>
      <vt:lpstr>【記載例】先行的な医師偏在是正プラン（２）区域</vt:lpstr>
      <vt:lpstr>様式１</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'【記載例】先行的な医師偏在是正プラン（１）医療機関'!Print_Area</vt:lpstr>
      <vt:lpstr>'【記載例】先行的な医師偏在是正プラン（２）区域'!Print_Area</vt:lpstr>
      <vt:lpstr>'【記入例】(様式1) 総括表'!Print_Area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様式１!Print_Area</vt:lpstr>
      <vt:lpstr>'(様式2) 事業費内訳書'!Print_Titles</vt:lpstr>
      <vt:lpstr>'【記入例】(様式1) 総括表'!Print_Titles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村上広志</cp:lastModifiedBy>
  <cp:lastPrinted>2023-08-21T07:02:10Z</cp:lastPrinted>
  <dcterms:created xsi:type="dcterms:W3CDTF">2000-07-04T04:40:42Z</dcterms:created>
  <dcterms:modified xsi:type="dcterms:W3CDTF">2025-07-28T05:00:52Z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