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F:\山形県の水産\再編集済み（R７年８月現在　最新版）\令和６年度山形県の水産\エクセル（本文）\"/>
    </mc:Choice>
  </mc:AlternateContent>
  <xr:revisionPtr revIDLastSave="0" documentId="13_ncr:1_{5F8963F6-5770-43B0-B179-4F95F4FC1623}" xr6:coauthVersionLast="47" xr6:coauthVersionMax="47" xr10:uidLastSave="{00000000-0000-0000-0000-000000000000}"/>
  <bookViews>
    <workbookView xWindow="236" yWindow="105" windowWidth="18000" windowHeight="17895" xr2:uid="{00000000-000D-0000-FFFF-FFFF00000000}"/>
  </bookViews>
  <sheets>
    <sheet name="表紙" sheetId="2" r:id="rId1"/>
    <sheet name="本文目次" sheetId="3" r:id="rId2"/>
    <sheet name="P1" sheetId="4" r:id="rId3"/>
    <sheet name="P2" sheetId="5" r:id="rId4"/>
    <sheet name="P3" sheetId="6" r:id="rId5"/>
    <sheet name="P4" sheetId="7" r:id="rId6"/>
    <sheet name="P5" sheetId="9" r:id="rId7"/>
    <sheet name="P6" sheetId="8" r:id="rId8"/>
    <sheet name="P7" sheetId="18" r:id="rId9"/>
    <sheet name="P8" sheetId="19" r:id="rId10"/>
    <sheet name="P9" sheetId="20" r:id="rId11"/>
    <sheet name="P10" sheetId="21" r:id="rId12"/>
    <sheet name="P11" sheetId="22" r:id="rId13"/>
    <sheet name="P12" sheetId="23" r:id="rId14"/>
    <sheet name="P13" sheetId="24" r:id="rId15"/>
    <sheet name="P14" sheetId="25" r:id="rId16"/>
    <sheet name="P15" sheetId="26" r:id="rId17"/>
    <sheet name="P16" sheetId="27" r:id="rId18"/>
    <sheet name="P17" sheetId="28" r:id="rId19"/>
    <sheet name="P18" sheetId="29" r:id="rId20"/>
    <sheet name="P19" sheetId="30" r:id="rId21"/>
    <sheet name="P20" sheetId="31" r:id="rId22"/>
    <sheet name="P21" sheetId="32" r:id="rId23"/>
    <sheet name="P22" sheetId="33" r:id="rId24"/>
    <sheet name="P23" sheetId="34" r:id="rId25"/>
    <sheet name="P24" sheetId="35" r:id="rId26"/>
    <sheet name="P25" sheetId="36" r:id="rId27"/>
    <sheet name="P26" sheetId="37" r:id="rId28"/>
    <sheet name="P27" sheetId="38" r:id="rId29"/>
    <sheet name="P28" sheetId="39" r:id="rId30"/>
    <sheet name="P29" sheetId="40" r:id="rId31"/>
    <sheet name="P30" sheetId="41" r:id="rId32"/>
    <sheet name="P31" sheetId="42" r:id="rId33"/>
    <sheet name="P32" sheetId="52" r:id="rId34"/>
    <sheet name="P33" sheetId="44" r:id="rId35"/>
    <sheet name="P34" sheetId="45" r:id="rId36"/>
    <sheet name="P35" sheetId="46" r:id="rId37"/>
    <sheet name="P36" sheetId="47" r:id="rId38"/>
    <sheet name="P37" sheetId="48" r:id="rId39"/>
    <sheet name="P38" sheetId="49" r:id="rId40"/>
    <sheet name="P39" sheetId="50" r:id="rId41"/>
    <sheet name="P40" sheetId="51" r:id="rId42"/>
  </sheets>
  <definedNames>
    <definedName name="_xlnm._FilterDatabase" localSheetId="17" hidden="1">'P16'!$A$3:$V$42</definedName>
    <definedName name="a" localSheetId="11">#REF!</definedName>
    <definedName name="a" localSheetId="12">#REF!</definedName>
    <definedName name="a" localSheetId="13">#REF!</definedName>
    <definedName name="a" localSheetId="14">#REF!</definedName>
    <definedName name="a" localSheetId="15">#REF!</definedName>
    <definedName name="a" localSheetId="8">#REF!</definedName>
    <definedName name="a" localSheetId="9">#REF!</definedName>
    <definedName name="a" localSheetId="10">#REF!</definedName>
    <definedName name="a">"$#REF!.$#REF!$#REF!"</definedName>
    <definedName name="Excel_BuiltIn__FilterDatabase_1">"$#REF!.$C$3:$V$42"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9" l="1"/>
  <c r="B21" i="9"/>
  <c r="B13" i="9"/>
  <c r="B12" i="9"/>
  <c r="B11" i="9"/>
  <c r="B10" i="9"/>
  <c r="B9" i="9"/>
  <c r="B8" i="9"/>
  <c r="B7" i="9"/>
  <c r="B6" i="9"/>
  <c r="P5" i="9"/>
  <c r="O5" i="9"/>
  <c r="N5" i="9"/>
  <c r="M5" i="9"/>
  <c r="L5" i="9"/>
  <c r="K5" i="9"/>
  <c r="J5" i="9"/>
  <c r="I5" i="9"/>
  <c r="H5" i="9"/>
  <c r="G5" i="9"/>
  <c r="F5" i="9"/>
  <c r="E5" i="9"/>
  <c r="D5" i="9"/>
  <c r="B5" i="9" s="1"/>
  <c r="C5" i="9"/>
  <c r="G19" i="44"/>
  <c r="G13" i="44"/>
  <c r="G11" i="44"/>
  <c r="G7" i="44"/>
  <c r="G5" i="44"/>
  <c r="AY18" i="46"/>
  <c r="AU18" i="46"/>
  <c r="AP18" i="46"/>
  <c r="AL18" i="46"/>
  <c r="AB18" i="46"/>
  <c r="X18" i="46"/>
  <c r="S18" i="46"/>
  <c r="O18" i="46"/>
  <c r="AR41" i="45"/>
  <c r="AL41" i="45"/>
  <c r="AF41" i="45"/>
  <c r="P41" i="45"/>
  <c r="L41" i="45"/>
  <c r="I41" i="45"/>
  <c r="BC40" i="45"/>
  <c r="BC41" i="45" s="1"/>
  <c r="AZ40" i="45"/>
  <c r="AZ41" i="45" s="1"/>
  <c r="AP40" i="45"/>
  <c r="AP41" i="45" s="1"/>
  <c r="AN40" i="45"/>
  <c r="AN41" i="45" s="1"/>
  <c r="AJ40" i="45"/>
  <c r="AJ41" i="45" s="1"/>
  <c r="AH40" i="45"/>
  <c r="AH41" i="45" s="1"/>
  <c r="AD40" i="45"/>
  <c r="AD41" i="45" s="1"/>
  <c r="AB40" i="45"/>
  <c r="AB41" i="45" s="1"/>
  <c r="M6" i="38" l="1"/>
  <c r="M5" i="38"/>
  <c r="U42" i="26"/>
  <c r="T42" i="26"/>
  <c r="O42" i="26"/>
  <c r="K42" i="26"/>
  <c r="H42" i="26"/>
  <c r="G42" i="26"/>
  <c r="S41" i="26"/>
  <c r="V41" i="26" s="1"/>
  <c r="S40" i="26"/>
  <c r="V40" i="26" s="1"/>
  <c r="S39" i="26"/>
  <c r="V39" i="26" s="1"/>
  <c r="S38" i="26"/>
  <c r="V38" i="26" s="1"/>
  <c r="S37" i="26"/>
  <c r="V37" i="26" s="1"/>
  <c r="S36" i="26"/>
  <c r="V36" i="26" s="1"/>
  <c r="S35" i="26"/>
  <c r="V35" i="26" s="1"/>
  <c r="S34" i="26"/>
  <c r="V34" i="26" s="1"/>
  <c r="S33" i="26"/>
  <c r="V33" i="26" s="1"/>
  <c r="S32" i="26"/>
  <c r="V32" i="26" s="1"/>
  <c r="S31" i="26"/>
  <c r="V31" i="26" s="1"/>
  <c r="U30" i="26"/>
  <c r="T30" i="26"/>
  <c r="R30" i="26"/>
  <c r="R42" i="26" s="1"/>
  <c r="Q30" i="26"/>
  <c r="Q42" i="26" s="1"/>
  <c r="P30" i="26"/>
  <c r="P42" i="26" s="1"/>
  <c r="O30" i="26"/>
  <c r="N30" i="26"/>
  <c r="N42" i="26" s="1"/>
  <c r="M30" i="26"/>
  <c r="M42" i="26" s="1"/>
  <c r="L30" i="26"/>
  <c r="L42" i="26" s="1"/>
  <c r="K30" i="26"/>
  <c r="J30" i="26"/>
  <c r="J42" i="26" s="1"/>
  <c r="I30" i="26"/>
  <c r="I42" i="26" s="1"/>
  <c r="H30" i="26"/>
  <c r="G30" i="26"/>
  <c r="S30" i="26" s="1"/>
  <c r="V30" i="26" s="1"/>
  <c r="F30" i="26"/>
  <c r="F42" i="26" s="1"/>
  <c r="E30" i="26"/>
  <c r="E42" i="26" s="1"/>
  <c r="D30" i="26"/>
  <c r="D42" i="26" s="1"/>
  <c r="C30" i="26"/>
  <c r="C42" i="26" s="1"/>
  <c r="S29" i="26"/>
  <c r="V29" i="26" s="1"/>
  <c r="S28" i="26"/>
  <c r="V28" i="26" s="1"/>
  <c r="S27" i="26"/>
  <c r="V27" i="26" s="1"/>
  <c r="S26" i="26"/>
  <c r="V26" i="26" s="1"/>
  <c r="S25" i="26"/>
  <c r="V25" i="26" s="1"/>
  <c r="S24" i="26"/>
  <c r="V24" i="26" s="1"/>
  <c r="S23" i="26"/>
  <c r="V23" i="26" s="1"/>
  <c r="S22" i="26"/>
  <c r="V22" i="26" s="1"/>
  <c r="S21" i="26"/>
  <c r="V21" i="26" s="1"/>
  <c r="S20" i="26"/>
  <c r="V20" i="26" s="1"/>
  <c r="S19" i="26"/>
  <c r="V19" i="26" s="1"/>
  <c r="S18" i="26"/>
  <c r="V18" i="26" s="1"/>
  <c r="S17" i="26"/>
  <c r="V17" i="26" s="1"/>
  <c r="S16" i="26"/>
  <c r="V16" i="26" s="1"/>
  <c r="S15" i="26"/>
  <c r="V15" i="26" s="1"/>
  <c r="S14" i="26"/>
  <c r="V14" i="26" s="1"/>
  <c r="S13" i="26"/>
  <c r="V13" i="26" s="1"/>
  <c r="S12" i="26"/>
  <c r="V12" i="26" s="1"/>
  <c r="S11" i="26"/>
  <c r="V11" i="26" s="1"/>
  <c r="S10" i="26"/>
  <c r="V10" i="26" s="1"/>
  <c r="S9" i="26"/>
  <c r="V9" i="26" s="1"/>
  <c r="S8" i="26"/>
  <c r="V8" i="26" s="1"/>
  <c r="S7" i="26"/>
  <c r="V7" i="26" s="1"/>
  <c r="S6" i="26"/>
  <c r="V6" i="26" s="1"/>
  <c r="S5" i="26"/>
  <c r="V5" i="26" s="1"/>
  <c r="S4" i="26"/>
  <c r="V4" i="26" s="1"/>
  <c r="R42" i="27"/>
  <c r="S41" i="27"/>
  <c r="V41" i="27" s="1"/>
  <c r="S40" i="27"/>
  <c r="V40" i="27" s="1"/>
  <c r="S39" i="27"/>
  <c r="V39" i="27" s="1"/>
  <c r="S38" i="27"/>
  <c r="V38" i="27" s="1"/>
  <c r="T37" i="27"/>
  <c r="H37" i="27"/>
  <c r="F37" i="27"/>
  <c r="E37" i="27"/>
  <c r="C37" i="27"/>
  <c r="S37" i="27" s="1"/>
  <c r="V37" i="27" s="1"/>
  <c r="V36" i="27"/>
  <c r="S36" i="27"/>
  <c r="V35" i="27"/>
  <c r="S35" i="27"/>
  <c r="S34" i="27"/>
  <c r="V34" i="27" s="1"/>
  <c r="S33" i="27"/>
  <c r="V33" i="27" s="1"/>
  <c r="S32" i="27"/>
  <c r="V32" i="27" s="1"/>
  <c r="H31" i="27"/>
  <c r="S31" i="27" s="1"/>
  <c r="V31" i="27" s="1"/>
  <c r="U30" i="27"/>
  <c r="U42" i="27" s="1"/>
  <c r="T30" i="27"/>
  <c r="T42" i="27" s="1"/>
  <c r="R30" i="27"/>
  <c r="Q30" i="27"/>
  <c r="Q42" i="27" s="1"/>
  <c r="P30" i="27"/>
  <c r="P42" i="27" s="1"/>
  <c r="O30" i="27"/>
  <c r="O42" i="27" s="1"/>
  <c r="N30" i="27"/>
  <c r="N42" i="27" s="1"/>
  <c r="M30" i="27"/>
  <c r="M42" i="27" s="1"/>
  <c r="L30" i="27"/>
  <c r="L42" i="27" s="1"/>
  <c r="K30" i="27"/>
  <c r="K42" i="27" s="1"/>
  <c r="G30" i="27"/>
  <c r="G42" i="27" s="1"/>
  <c r="D30" i="27"/>
  <c r="D42" i="27" s="1"/>
  <c r="C30" i="27"/>
  <c r="C42" i="27" s="1"/>
  <c r="S29" i="27"/>
  <c r="V29" i="27" s="1"/>
  <c r="S28" i="27"/>
  <c r="V28" i="27" s="1"/>
  <c r="S27" i="27"/>
  <c r="V27" i="27" s="1"/>
  <c r="S26" i="27"/>
  <c r="V26" i="27" s="1"/>
  <c r="V25" i="27"/>
  <c r="S25" i="27"/>
  <c r="V24" i="27"/>
  <c r="S24" i="27"/>
  <c r="S23" i="27"/>
  <c r="V23" i="27" s="1"/>
  <c r="S22" i="27"/>
  <c r="V22" i="27" s="1"/>
  <c r="S21" i="27"/>
  <c r="V21" i="27" s="1"/>
  <c r="S20" i="27"/>
  <c r="V20" i="27" s="1"/>
  <c r="V19" i="27"/>
  <c r="S19" i="27"/>
  <c r="V18" i="27"/>
  <c r="S18" i="27"/>
  <c r="S17" i="27"/>
  <c r="V17" i="27" s="1"/>
  <c r="S16" i="27"/>
  <c r="V16" i="27" s="1"/>
  <c r="K16" i="27"/>
  <c r="J16" i="27"/>
  <c r="J30" i="27" s="1"/>
  <c r="J42" i="27" s="1"/>
  <c r="I16" i="27"/>
  <c r="I30" i="27" s="1"/>
  <c r="I42" i="27" s="1"/>
  <c r="H16" i="27"/>
  <c r="H30" i="27" s="1"/>
  <c r="H42" i="27" s="1"/>
  <c r="F16" i="27"/>
  <c r="F30" i="27" s="1"/>
  <c r="F42" i="27" s="1"/>
  <c r="E16" i="27"/>
  <c r="E30" i="27" s="1"/>
  <c r="E42" i="27" s="1"/>
  <c r="V15" i="27"/>
  <c r="S15" i="27"/>
  <c r="S14" i="27"/>
  <c r="V14" i="27" s="1"/>
  <c r="S13" i="27"/>
  <c r="V13" i="27" s="1"/>
  <c r="S12" i="27"/>
  <c r="V12" i="27" s="1"/>
  <c r="S11" i="27"/>
  <c r="V11" i="27" s="1"/>
  <c r="V10" i="27"/>
  <c r="S10" i="27"/>
  <c r="V9" i="27"/>
  <c r="S9" i="27"/>
  <c r="S8" i="27"/>
  <c r="V8" i="27" s="1"/>
  <c r="S7" i="27"/>
  <c r="V7" i="27" s="1"/>
  <c r="S6" i="27"/>
  <c r="V6" i="27" s="1"/>
  <c r="S5" i="27"/>
  <c r="V5" i="27" s="1"/>
  <c r="V4" i="27"/>
  <c r="S4" i="27"/>
  <c r="S30" i="27" s="1"/>
  <c r="S42" i="27" s="1"/>
  <c r="V42" i="26" l="1"/>
  <c r="S42" i="26"/>
  <c r="V30" i="27"/>
  <c r="V42" i="27" s="1"/>
  <c r="F42" i="52" l="1"/>
  <c r="F40" i="52"/>
  <c r="F38" i="52"/>
  <c r="F36" i="52"/>
  <c r="F32" i="52"/>
  <c r="F24" i="52"/>
  <c r="F22" i="52"/>
  <c r="F20" i="52"/>
  <c r="F18" i="52"/>
  <c r="F16" i="52"/>
  <c r="F10" i="52"/>
  <c r="F8" i="52"/>
  <c r="N18" i="51"/>
  <c r="M18" i="51"/>
  <c r="L18" i="51"/>
  <c r="K18" i="51"/>
  <c r="J18" i="51"/>
  <c r="I18" i="51"/>
  <c r="H18" i="51"/>
  <c r="G18" i="51"/>
  <c r="F18" i="51"/>
  <c r="E18" i="51"/>
  <c r="D18" i="51"/>
  <c r="C18" i="51"/>
  <c r="Q11" i="48"/>
  <c r="P11" i="48"/>
  <c r="I15" i="47"/>
  <c r="H15" i="47"/>
  <c r="G15" i="47"/>
  <c r="F15" i="47"/>
  <c r="E15" i="47"/>
  <c r="J15" i="47" s="1"/>
  <c r="J14" i="47"/>
  <c r="J13" i="47"/>
  <c r="J12" i="47"/>
  <c r="J11" i="47"/>
  <c r="I10" i="47"/>
  <c r="I16" i="47" s="1"/>
  <c r="H10" i="47"/>
  <c r="H16" i="47" s="1"/>
  <c r="G10" i="47"/>
  <c r="G16" i="47" s="1"/>
  <c r="F10" i="47"/>
  <c r="F16" i="47" s="1"/>
  <c r="E10" i="47"/>
  <c r="J10" i="47" s="1"/>
  <c r="J16" i="47" s="1"/>
  <c r="J9" i="47"/>
  <c r="J8" i="47"/>
  <c r="J7" i="47"/>
  <c r="J6" i="47"/>
  <c r="E16" i="47" l="1"/>
  <c r="BU28" i="42"/>
  <c r="BK28" i="42"/>
  <c r="BF28" i="42"/>
  <c r="BP27" i="42"/>
  <c r="BP26" i="42"/>
  <c r="BP25" i="42"/>
  <c r="BP24" i="42"/>
  <c r="BP23" i="42"/>
  <c r="BP22" i="42"/>
  <c r="BP21" i="42"/>
  <c r="BP20" i="42"/>
  <c r="AD7" i="42"/>
  <c r="I20" i="37"/>
  <c r="G20" i="37"/>
  <c r="E20" i="37"/>
  <c r="K20" i="37" s="1"/>
  <c r="I12" i="37"/>
  <c r="G12" i="37"/>
  <c r="E12" i="37"/>
  <c r="K12" i="37" s="1"/>
  <c r="J5" i="37"/>
  <c r="D5" i="37"/>
  <c r="BP28" i="42" l="1"/>
  <c r="O28" i="35"/>
  <c r="N28" i="35"/>
  <c r="M28" i="35"/>
  <c r="L28" i="35"/>
  <c r="J28" i="35"/>
  <c r="I28" i="35"/>
  <c r="H28" i="35"/>
  <c r="F28" i="35"/>
  <c r="E28" i="35"/>
  <c r="G28" i="35" s="1"/>
  <c r="G27" i="35"/>
  <c r="G25" i="35"/>
  <c r="O23" i="35"/>
  <c r="L23" i="35"/>
  <c r="J23" i="35"/>
  <c r="I23" i="35"/>
  <c r="H23" i="35"/>
  <c r="F23" i="35"/>
  <c r="E23" i="35"/>
  <c r="G22" i="35"/>
  <c r="G21" i="35"/>
  <c r="G20" i="35"/>
  <c r="G19" i="35"/>
  <c r="G18" i="35"/>
  <c r="G17" i="35"/>
  <c r="G16" i="35"/>
  <c r="G15" i="35"/>
  <c r="G14" i="35"/>
  <c r="G23" i="35" s="1"/>
  <c r="G13" i="35"/>
  <c r="O12" i="35"/>
  <c r="M12" i="35"/>
  <c r="L12" i="35"/>
  <c r="J12" i="35"/>
  <c r="I12" i="35"/>
  <c r="H12" i="35"/>
  <c r="G12" i="35"/>
  <c r="F12" i="35"/>
  <c r="E12" i="35"/>
  <c r="G11" i="35"/>
  <c r="G10" i="35"/>
  <c r="G9" i="35"/>
  <c r="G8" i="35"/>
  <c r="J27" i="34" l="1"/>
  <c r="H27" i="34"/>
  <c r="J25" i="34"/>
  <c r="H25" i="34"/>
  <c r="J23" i="34"/>
  <c r="H23" i="34"/>
  <c r="J21" i="34"/>
  <c r="H21" i="34"/>
  <c r="J19" i="34"/>
  <c r="H19" i="34"/>
  <c r="J17" i="34"/>
  <c r="H17" i="34"/>
  <c r="J15" i="34"/>
  <c r="H15" i="34"/>
  <c r="J13" i="34"/>
  <c r="H13" i="34"/>
  <c r="J11" i="34"/>
  <c r="H11" i="34"/>
  <c r="J9" i="34"/>
  <c r="H9" i="34"/>
  <c r="AH19" i="30" l="1"/>
  <c r="AN19" i="30" s="1"/>
  <c r="AH18" i="30"/>
  <c r="AN18" i="30" s="1"/>
  <c r="AE13" i="30"/>
  <c r="AB13" i="30"/>
  <c r="Y13" i="30"/>
  <c r="V13" i="30"/>
  <c r="S13" i="30"/>
  <c r="P13" i="30"/>
  <c r="M13" i="30"/>
  <c r="J13" i="30"/>
  <c r="AH11" i="30"/>
  <c r="AH10" i="30"/>
  <c r="AH13" i="30" s="1"/>
  <c r="Q17" i="29" l="1"/>
  <c r="O17" i="29"/>
  <c r="M17" i="29"/>
  <c r="L17" i="29"/>
  <c r="K17" i="29"/>
  <c r="J17" i="29"/>
  <c r="I17" i="29"/>
  <c r="H17" i="29"/>
  <c r="T17" i="29" s="1"/>
  <c r="G17" i="29"/>
  <c r="F17" i="29"/>
  <c r="E17" i="29"/>
  <c r="D17" i="29"/>
  <c r="C17" i="29"/>
  <c r="B17" i="29"/>
  <c r="S17" i="29" s="1"/>
  <c r="T16" i="29"/>
  <c r="S16" i="29"/>
  <c r="T15" i="29"/>
  <c r="S15" i="29"/>
  <c r="T14" i="29"/>
  <c r="S14" i="29"/>
  <c r="T13" i="29"/>
  <c r="S13" i="29"/>
  <c r="T8" i="29"/>
  <c r="O8" i="29"/>
  <c r="AE35" i="28" l="1"/>
  <c r="AC35" i="28"/>
  <c r="AA35" i="28"/>
  <c r="Y35" i="28"/>
  <c r="W35" i="28"/>
  <c r="U35" i="28"/>
  <c r="S35" i="28"/>
  <c r="Q35" i="28"/>
  <c r="AG34" i="28"/>
  <c r="AG33" i="28"/>
  <c r="AG32" i="28"/>
  <c r="AG31" i="28"/>
  <c r="AG30" i="28"/>
  <c r="AG29" i="28"/>
  <c r="AG28" i="28"/>
  <c r="AG27" i="28"/>
  <c r="AG26" i="28"/>
  <c r="AG25" i="28"/>
  <c r="AG24" i="28"/>
  <c r="AG23" i="28"/>
  <c r="AG22" i="28"/>
  <c r="AG21" i="28"/>
  <c r="AG20" i="28"/>
  <c r="AG19" i="28"/>
  <c r="AG18" i="28"/>
  <c r="AG17" i="28"/>
  <c r="AG16" i="28"/>
  <c r="AG15" i="28"/>
  <c r="AG35" i="28" s="1"/>
  <c r="J17" i="25" l="1"/>
  <c r="K16" i="25"/>
  <c r="I16" i="25"/>
  <c r="I18" i="25" s="1"/>
  <c r="H16" i="25"/>
  <c r="H18" i="25" s="1"/>
  <c r="G16" i="25"/>
  <c r="G18" i="25" s="1"/>
  <c r="F16" i="25"/>
  <c r="F18" i="25" s="1"/>
  <c r="E16" i="25"/>
  <c r="E18" i="25" s="1"/>
  <c r="D16" i="25"/>
  <c r="D18" i="25" s="1"/>
  <c r="C16" i="25"/>
  <c r="C18" i="25" s="1"/>
  <c r="B16" i="25"/>
  <c r="B18" i="25" s="1"/>
  <c r="J15" i="25"/>
  <c r="L15" i="25" s="1"/>
  <c r="J14" i="25"/>
  <c r="L14" i="25" s="1"/>
  <c r="J13" i="25"/>
  <c r="L13" i="25" s="1"/>
  <c r="J12" i="25"/>
  <c r="L12" i="25" s="1"/>
  <c r="J11" i="25"/>
  <c r="L11" i="25" s="1"/>
  <c r="J10" i="25"/>
  <c r="L10" i="25" s="1"/>
  <c r="J9" i="25"/>
  <c r="L9" i="25" s="1"/>
  <c r="J8" i="25"/>
  <c r="L8" i="25" s="1"/>
  <c r="J7" i="25"/>
  <c r="L7" i="25" s="1"/>
  <c r="J6" i="25"/>
  <c r="L6" i="25" s="1"/>
  <c r="J5" i="25"/>
  <c r="L5" i="25" s="1"/>
  <c r="J4" i="25"/>
  <c r="J16" i="25" s="1"/>
  <c r="J17" i="24"/>
  <c r="K16" i="24"/>
  <c r="I16" i="24"/>
  <c r="I18" i="24" s="1"/>
  <c r="H16" i="24"/>
  <c r="H18" i="24" s="1"/>
  <c r="G16" i="24"/>
  <c r="G18" i="24" s="1"/>
  <c r="F16" i="24"/>
  <c r="F18" i="24" s="1"/>
  <c r="E16" i="24"/>
  <c r="E18" i="24" s="1"/>
  <c r="D16" i="24"/>
  <c r="D18" i="24" s="1"/>
  <c r="C16" i="24"/>
  <c r="C18" i="24" s="1"/>
  <c r="B16" i="24"/>
  <c r="B18" i="24" s="1"/>
  <c r="L15" i="24"/>
  <c r="J15" i="24"/>
  <c r="J14" i="24"/>
  <c r="L14" i="24" s="1"/>
  <c r="J13" i="24"/>
  <c r="L13" i="24" s="1"/>
  <c r="J12" i="24"/>
  <c r="L12" i="24" s="1"/>
  <c r="J11" i="24"/>
  <c r="L11" i="24" s="1"/>
  <c r="J10" i="24"/>
  <c r="L10" i="24" s="1"/>
  <c r="L9" i="24"/>
  <c r="J9" i="24"/>
  <c r="J8" i="24"/>
  <c r="L8" i="24" s="1"/>
  <c r="J7" i="24"/>
  <c r="L7" i="24" s="1"/>
  <c r="J6" i="24"/>
  <c r="L6" i="24" s="1"/>
  <c r="J5" i="24"/>
  <c r="L5" i="24" s="1"/>
  <c r="J4" i="24"/>
  <c r="J16" i="24" s="1"/>
  <c r="E19" i="23"/>
  <c r="D19" i="23"/>
  <c r="O18" i="23"/>
  <c r="P17" i="23"/>
  <c r="N17" i="23"/>
  <c r="N19" i="23" s="1"/>
  <c r="M17" i="23"/>
  <c r="M19" i="23" s="1"/>
  <c r="L17" i="23"/>
  <c r="L19" i="23" s="1"/>
  <c r="K17" i="23"/>
  <c r="K19" i="23" s="1"/>
  <c r="J17" i="23"/>
  <c r="J19" i="23" s="1"/>
  <c r="I17" i="23"/>
  <c r="I19" i="23" s="1"/>
  <c r="H17" i="23"/>
  <c r="H19" i="23" s="1"/>
  <c r="G17" i="23"/>
  <c r="G19" i="23" s="1"/>
  <c r="F17" i="23"/>
  <c r="F19" i="23" s="1"/>
  <c r="E17" i="23"/>
  <c r="D17" i="23"/>
  <c r="C17" i="23"/>
  <c r="C19" i="23" s="1"/>
  <c r="Q16" i="23"/>
  <c r="O16" i="23"/>
  <c r="O15" i="23"/>
  <c r="Q15" i="23" s="1"/>
  <c r="O14" i="23"/>
  <c r="Q14" i="23" s="1"/>
  <c r="O13" i="23"/>
  <c r="Q13" i="23" s="1"/>
  <c r="Q12" i="23"/>
  <c r="O12" i="23"/>
  <c r="O11" i="23"/>
  <c r="Q11" i="23" s="1"/>
  <c r="Q10" i="23"/>
  <c r="O10" i="23"/>
  <c r="O9" i="23"/>
  <c r="Q9" i="23" s="1"/>
  <c r="O8" i="23"/>
  <c r="Q8" i="23" s="1"/>
  <c r="O7" i="23"/>
  <c r="Q7" i="23" s="1"/>
  <c r="Q6" i="23"/>
  <c r="O6" i="23"/>
  <c r="H19" i="22"/>
  <c r="E19" i="22"/>
  <c r="D19" i="22"/>
  <c r="O18" i="22"/>
  <c r="P17" i="22"/>
  <c r="N17" i="22"/>
  <c r="N19" i="22" s="1"/>
  <c r="M17" i="22"/>
  <c r="M19" i="22" s="1"/>
  <c r="L17" i="22"/>
  <c r="L19" i="22" s="1"/>
  <c r="K17" i="22"/>
  <c r="K19" i="22" s="1"/>
  <c r="J17" i="22"/>
  <c r="J19" i="22" s="1"/>
  <c r="I17" i="22"/>
  <c r="I19" i="22" s="1"/>
  <c r="H17" i="22"/>
  <c r="G17" i="22"/>
  <c r="G19" i="22" s="1"/>
  <c r="F17" i="22"/>
  <c r="F19" i="22" s="1"/>
  <c r="E17" i="22"/>
  <c r="D17" i="22"/>
  <c r="C17" i="22"/>
  <c r="C19" i="22" s="1"/>
  <c r="O16" i="22"/>
  <c r="Q16" i="22" s="1"/>
  <c r="O15" i="22"/>
  <c r="Q15" i="22" s="1"/>
  <c r="O14" i="22"/>
  <c r="Q14" i="22" s="1"/>
  <c r="O13" i="22"/>
  <c r="Q13" i="22" s="1"/>
  <c r="Q12" i="22"/>
  <c r="O12" i="22"/>
  <c r="Q11" i="22"/>
  <c r="O11" i="22"/>
  <c r="O10" i="22"/>
  <c r="Q10" i="22" s="1"/>
  <c r="O9" i="22"/>
  <c r="Q9" i="22" s="1"/>
  <c r="O8" i="22"/>
  <c r="Q8" i="22" s="1"/>
  <c r="O7" i="22"/>
  <c r="Q7" i="22" s="1"/>
  <c r="Q6" i="22"/>
  <c r="O6" i="22"/>
  <c r="N28" i="21"/>
  <c r="O27" i="21"/>
  <c r="M28" i="21"/>
  <c r="L28" i="21"/>
  <c r="K28" i="21"/>
  <c r="J28" i="21"/>
  <c r="I28" i="21"/>
  <c r="H28" i="21"/>
  <c r="G28" i="21"/>
  <c r="F28" i="21"/>
  <c r="E28" i="21"/>
  <c r="D28" i="21"/>
  <c r="C28" i="21"/>
  <c r="O25" i="21"/>
  <c r="Q25" i="21" s="1"/>
  <c r="O24" i="21"/>
  <c r="Q24" i="21" s="1"/>
  <c r="O23" i="21"/>
  <c r="Q23" i="21" s="1"/>
  <c r="O22" i="21"/>
  <c r="Q22" i="21" s="1"/>
  <c r="Q21" i="21"/>
  <c r="O21" i="21"/>
  <c r="O20" i="21"/>
  <c r="Q20" i="21" s="1"/>
  <c r="O19" i="21"/>
  <c r="Q19" i="21" s="1"/>
  <c r="O18" i="21"/>
  <c r="Q18" i="21" s="1"/>
  <c r="O17" i="21"/>
  <c r="Q17" i="21" s="1"/>
  <c r="O16" i="21"/>
  <c r="Q16" i="21" s="1"/>
  <c r="Q15" i="21"/>
  <c r="O15" i="21"/>
  <c r="O14" i="21"/>
  <c r="Q14" i="21" s="1"/>
  <c r="O13" i="21"/>
  <c r="Q13" i="21" s="1"/>
  <c r="O12" i="21"/>
  <c r="Q12" i="21" s="1"/>
  <c r="O11" i="21"/>
  <c r="Q11" i="21" s="1"/>
  <c r="O10" i="21"/>
  <c r="Q10" i="21" s="1"/>
  <c r="Q9" i="21"/>
  <c r="O9" i="21"/>
  <c r="O8" i="21"/>
  <c r="Q8" i="21" s="1"/>
  <c r="O7" i="21"/>
  <c r="Q7" i="21" s="1"/>
  <c r="O6" i="21"/>
  <c r="Q6" i="21" s="1"/>
  <c r="O5" i="21"/>
  <c r="Q5" i="21" s="1"/>
  <c r="O4" i="21"/>
  <c r="Q4" i="21" s="1"/>
  <c r="Q3" i="21"/>
  <c r="O3" i="21"/>
  <c r="O23" i="20"/>
  <c r="Q23" i="20" s="1"/>
  <c r="O22" i="20"/>
  <c r="Q22" i="20" s="1"/>
  <c r="O21" i="20"/>
  <c r="Q21" i="20" s="1"/>
  <c r="Q20" i="20"/>
  <c r="O20" i="20"/>
  <c r="O19" i="20"/>
  <c r="Q19" i="20" s="1"/>
  <c r="O18" i="20"/>
  <c r="Q18" i="20" s="1"/>
  <c r="O17" i="20"/>
  <c r="Q17" i="20" s="1"/>
  <c r="O16" i="20"/>
  <c r="Q16" i="20" s="1"/>
  <c r="O15" i="20"/>
  <c r="Q15" i="20" s="1"/>
  <c r="Q14" i="20"/>
  <c r="O14" i="20"/>
  <c r="O13" i="20"/>
  <c r="Q13" i="20" s="1"/>
  <c r="O12" i="20"/>
  <c r="Q12" i="20" s="1"/>
  <c r="O11" i="20"/>
  <c r="Q11" i="20" s="1"/>
  <c r="O10" i="20"/>
  <c r="Q10" i="20" s="1"/>
  <c r="O9" i="20"/>
  <c r="Q9" i="20" s="1"/>
  <c r="Q8" i="20"/>
  <c r="O8" i="20"/>
  <c r="O7" i="20"/>
  <c r="Q7" i="20" s="1"/>
  <c r="F28" i="19"/>
  <c r="D28" i="19"/>
  <c r="O27" i="19"/>
  <c r="N28" i="19"/>
  <c r="M28" i="19"/>
  <c r="L28" i="19"/>
  <c r="K28" i="19"/>
  <c r="J28" i="19"/>
  <c r="I28" i="19"/>
  <c r="H28" i="19"/>
  <c r="G28" i="19"/>
  <c r="E28" i="19"/>
  <c r="C28" i="19"/>
  <c r="O25" i="19"/>
  <c r="Q25" i="19" s="1"/>
  <c r="O24" i="19"/>
  <c r="Q24" i="19" s="1"/>
  <c r="Q23" i="19"/>
  <c r="O23" i="19"/>
  <c r="Q22" i="19"/>
  <c r="O22" i="19"/>
  <c r="O21" i="19"/>
  <c r="Q21" i="19" s="1"/>
  <c r="Q20" i="19"/>
  <c r="O20" i="19"/>
  <c r="O19" i="19"/>
  <c r="Q19" i="19" s="1"/>
  <c r="O18" i="19"/>
  <c r="Q18" i="19" s="1"/>
  <c r="Q17" i="19"/>
  <c r="O17" i="19"/>
  <c r="Q16" i="19"/>
  <c r="O16" i="19"/>
  <c r="O15" i="19"/>
  <c r="Q15" i="19" s="1"/>
  <c r="Q14" i="19"/>
  <c r="O14" i="19"/>
  <c r="O13" i="19"/>
  <c r="Q13" i="19" s="1"/>
  <c r="O12" i="19"/>
  <c r="Q12" i="19" s="1"/>
  <c r="Q11" i="19"/>
  <c r="O11" i="19"/>
  <c r="Q10" i="19"/>
  <c r="O10" i="19"/>
  <c r="O9" i="19"/>
  <c r="Q9" i="19" s="1"/>
  <c r="Q8" i="19"/>
  <c r="O8" i="19"/>
  <c r="O7" i="19"/>
  <c r="Q7" i="19" s="1"/>
  <c r="O6" i="19"/>
  <c r="Q6" i="19" s="1"/>
  <c r="Q5" i="19"/>
  <c r="O5" i="19"/>
  <c r="Q4" i="19"/>
  <c r="O4" i="19"/>
  <c r="O3" i="19"/>
  <c r="Q3" i="19" s="1"/>
  <c r="O25" i="18"/>
  <c r="Q25" i="18" s="1"/>
  <c r="O24" i="18"/>
  <c r="Q24" i="18" s="1"/>
  <c r="O23" i="18"/>
  <c r="Q23" i="18" s="1"/>
  <c r="O22" i="18"/>
  <c r="Q22" i="18" s="1"/>
  <c r="O21" i="18"/>
  <c r="Q21" i="18" s="1"/>
  <c r="O20" i="18"/>
  <c r="Q20" i="18" s="1"/>
  <c r="O19" i="18"/>
  <c r="Q19" i="18" s="1"/>
  <c r="O18" i="18"/>
  <c r="Q18" i="18" s="1"/>
  <c r="O17" i="18"/>
  <c r="Q17" i="18" s="1"/>
  <c r="O16" i="18"/>
  <c r="Q16" i="18" s="1"/>
  <c r="O15" i="18"/>
  <c r="Q15" i="18" s="1"/>
  <c r="O14" i="18"/>
  <c r="Q14" i="18" s="1"/>
  <c r="O13" i="18"/>
  <c r="Q13" i="18" s="1"/>
  <c r="O12" i="18"/>
  <c r="Q12" i="18" s="1"/>
  <c r="O11" i="18"/>
  <c r="Q11" i="18" s="1"/>
  <c r="O10" i="18"/>
  <c r="Q10" i="18" s="1"/>
  <c r="O9" i="18"/>
  <c r="Q9" i="18" s="1"/>
  <c r="J18" i="25" l="1"/>
  <c r="L16" i="25"/>
  <c r="L4" i="25"/>
  <c r="J18" i="24"/>
  <c r="L16" i="24"/>
  <c r="L4" i="24"/>
  <c r="O17" i="23"/>
  <c r="O17" i="22"/>
  <c r="O28" i="21"/>
  <c r="Q26" i="21"/>
  <c r="O19" i="23" l="1"/>
  <c r="Q17" i="23"/>
  <c r="O19" i="22"/>
  <c r="Q17" i="22"/>
  <c r="O28" i="19"/>
  <c r="Q26" i="19"/>
  <c r="S22" i="8" l="1"/>
  <c r="R22" i="8"/>
  <c r="O22" i="8"/>
  <c r="N22" i="8"/>
  <c r="M22" i="8"/>
  <c r="L22" i="8"/>
  <c r="K22" i="8"/>
  <c r="J22" i="8"/>
  <c r="I22" i="8"/>
  <c r="G22" i="8"/>
  <c r="F22" i="8"/>
  <c r="E22" i="8"/>
  <c r="D22" i="8"/>
  <c r="S21" i="8"/>
  <c r="R21" i="8"/>
  <c r="O21" i="8"/>
  <c r="N21" i="8"/>
  <c r="M21" i="8"/>
  <c r="L21" i="8"/>
  <c r="K21" i="8"/>
  <c r="J21" i="8"/>
  <c r="I21" i="8"/>
  <c r="G21" i="8"/>
  <c r="F21" i="8"/>
  <c r="E21" i="8"/>
  <c r="D21" i="8"/>
  <c r="S20" i="8"/>
  <c r="R20" i="8"/>
  <c r="O20" i="8"/>
  <c r="N20" i="8"/>
  <c r="M20" i="8"/>
  <c r="L20" i="8"/>
  <c r="K20" i="8"/>
  <c r="J20" i="8"/>
  <c r="I20" i="8"/>
  <c r="G20" i="8"/>
  <c r="F20" i="8"/>
  <c r="E20" i="8"/>
  <c r="D20" i="8"/>
  <c r="P19" i="8"/>
  <c r="Q19" i="8" s="1"/>
  <c r="H19" i="8"/>
  <c r="P18" i="8"/>
  <c r="Q18" i="8" s="1"/>
  <c r="H18" i="8"/>
  <c r="P17" i="8"/>
  <c r="H17" i="8"/>
  <c r="Q17" i="8" s="1"/>
  <c r="P16" i="8"/>
  <c r="H16" i="8"/>
  <c r="Q16" i="8" s="1"/>
  <c r="P15" i="8"/>
  <c r="Q15" i="8" s="1"/>
  <c r="H15" i="8"/>
  <c r="P14" i="8"/>
  <c r="Q14" i="8" s="1"/>
  <c r="H14" i="8"/>
  <c r="P13" i="8"/>
  <c r="P22" i="8" s="1"/>
  <c r="H13" i="8"/>
  <c r="Q13" i="8" s="1"/>
  <c r="P12" i="8"/>
  <c r="P21" i="8" s="1"/>
  <c r="H12" i="8"/>
  <c r="H21" i="8" s="1"/>
  <c r="Q21" i="8" s="1"/>
  <c r="P11" i="8"/>
  <c r="Q11" i="8" s="1"/>
  <c r="H11" i="8"/>
  <c r="H22" i="8" l="1"/>
  <c r="Q22" i="8" s="1"/>
  <c r="H20" i="8"/>
  <c r="Q20" i="8" s="1"/>
  <c r="P20" i="8"/>
  <c r="Q12" i="8"/>
  <c r="C37" i="6" l="1"/>
  <c r="I24" i="6" s="1"/>
  <c r="I33" i="6"/>
  <c r="I2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F32CD456-3E04-404C-A80E-21605F65E80B}">
      <text>
        <r>
          <rPr>
            <b/>
            <sz val="9"/>
            <color indexed="8"/>
            <rFont val="ＭＳ Ｐゴシック"/>
            <family val="3"/>
            <charset val="128"/>
          </rPr>
          <t>出典：山形県農林水産統計年報
水産編（抜粋）平成18年～19年　　Ⅳ水産業の部　215ページ
１　漁業基本構造統計
（１）漁業経営体数
ア　経営体階層別経営体数</t>
        </r>
      </text>
    </comment>
    <comment ref="A17" authorId="0" shapeId="0" xr:uid="{D7FE77EF-8178-43FB-828E-4DC904E50E26}">
      <text>
        <r>
          <rPr>
            <b/>
            <sz val="9"/>
            <color indexed="8"/>
            <rFont val="ＭＳ Ｐゴシック"/>
            <family val="3"/>
            <charset val="128"/>
          </rPr>
          <t xml:space="preserve">出典：2013年（第12次）漁業センサス
第２巻　海面漁業に関する統計（都道府県編）
5　漁業就業者
（1）漁業就業者数(p72)
(2)男女別年齢階層別漁業者数（ｐ74）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5" authorId="0" shapeId="0" xr:uid="{52DAF138-4E1A-4818-8E2B-66E4FF8E20DB}">
      <text>
        <r>
          <rPr>
            <b/>
            <sz val="9"/>
            <color indexed="81"/>
            <rFont val="MS P ゴシック"/>
            <family val="3"/>
            <charset val="128"/>
          </rPr>
          <t>user:</t>
        </r>
        <r>
          <rPr>
            <sz val="9"/>
            <color indexed="81"/>
            <rFont val="MS P ゴシック"/>
            <family val="3"/>
            <charset val="128"/>
          </rPr>
          <t xml:space="preserve">
採貝藻、その他</t>
        </r>
      </text>
    </comment>
    <comment ref="B16" authorId="0" shapeId="0" xr:uid="{4C3555BD-A8F2-4F6E-8742-8D7C9E85FC9C}">
      <text>
        <r>
          <rPr>
            <b/>
            <sz val="9"/>
            <color indexed="81"/>
            <rFont val="MS P ゴシック"/>
            <family val="3"/>
            <charset val="128"/>
          </rPr>
          <t>user:</t>
        </r>
        <r>
          <rPr>
            <sz val="9"/>
            <color indexed="81"/>
            <rFont val="MS P ゴシック"/>
            <family val="3"/>
            <charset val="128"/>
          </rPr>
          <t xml:space="preserve">
流網、養殖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5" authorId="0" shapeId="0" xr:uid="{5C2DD203-7804-449F-B4E3-B8BB97F21CBA}">
      <text>
        <r>
          <rPr>
            <b/>
            <sz val="9"/>
            <color indexed="81"/>
            <rFont val="MS P ゴシック"/>
            <family val="3"/>
            <charset val="128"/>
          </rPr>
          <t>user:</t>
        </r>
        <r>
          <rPr>
            <sz val="9"/>
            <color indexed="81"/>
            <rFont val="MS P ゴシック"/>
            <family val="3"/>
            <charset val="128"/>
          </rPr>
          <t xml:space="preserve">
採貝藻、その他</t>
        </r>
      </text>
    </comment>
    <comment ref="B16" authorId="0" shapeId="0" xr:uid="{36A41E7A-EDC1-4DD2-B555-B9BAE757F6D0}">
      <text>
        <r>
          <rPr>
            <b/>
            <sz val="9"/>
            <color indexed="81"/>
            <rFont val="MS P ゴシック"/>
            <family val="3"/>
            <charset val="128"/>
          </rPr>
          <t>user:</t>
        </r>
        <r>
          <rPr>
            <sz val="9"/>
            <color indexed="81"/>
            <rFont val="MS P ゴシック"/>
            <family val="3"/>
            <charset val="128"/>
          </rPr>
          <t xml:space="preserve">
流網、養殖</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 authorId="0" shapeId="0" xr:uid="{D06531EA-DC46-4246-BC8E-D754B770EF48}">
      <text>
        <r>
          <rPr>
            <sz val="9"/>
            <color indexed="81"/>
            <rFont val="ＭＳ Ｐゴシック"/>
            <family val="3"/>
            <charset val="128"/>
          </rPr>
          <t xml:space="preserve">山形県が許可
</t>
        </r>
      </text>
    </comment>
    <comment ref="P4" authorId="0" shapeId="0" xr:uid="{D1B2DFCD-8B15-4D9D-9C04-9AEDEE62833D}">
      <text>
        <r>
          <rPr>
            <sz val="9"/>
            <color indexed="81"/>
            <rFont val="ＭＳ Ｐゴシック"/>
            <family val="3"/>
            <charset val="128"/>
          </rPr>
          <t xml:space="preserve">新潟県が許可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2" authorId="0" shapeId="0" xr:uid="{4A521E0D-F510-4E44-B04B-6F3B6C8FE064}">
      <text>
        <r>
          <rPr>
            <b/>
            <sz val="9"/>
            <color indexed="81"/>
            <rFont val="ＭＳ Ｐゴシック"/>
            <family val="3"/>
            <charset val="128"/>
          </rPr>
          <t>技術技能員より聞き取り</t>
        </r>
      </text>
    </comment>
  </commentList>
</comments>
</file>

<file path=xl/sharedStrings.xml><?xml version="1.0" encoding="utf-8"?>
<sst xmlns="http://schemas.openxmlformats.org/spreadsheetml/2006/main" count="3415" uniqueCount="2002">
  <si>
    <t>山　形　県　の　水　産</t>
    <rPh sb="0" eb="1">
      <t>ヤマ</t>
    </rPh>
    <rPh sb="2" eb="3">
      <t>カタチ</t>
    </rPh>
    <rPh sb="4" eb="5">
      <t>ケン</t>
    </rPh>
    <rPh sb="8" eb="9">
      <t>ミズ</t>
    </rPh>
    <rPh sb="10" eb="11">
      <t>サン</t>
    </rPh>
    <phoneticPr fontId="3"/>
  </si>
  <si>
    <t>令和７年８月</t>
    <rPh sb="0" eb="2">
      <t>レイワ</t>
    </rPh>
    <rPh sb="3" eb="4">
      <t>ネン</t>
    </rPh>
    <rPh sb="5" eb="6">
      <t>ガツ</t>
    </rPh>
    <phoneticPr fontId="3"/>
  </si>
  <si>
    <t>山　　形　　県</t>
    <rPh sb="0" eb="1">
      <t>ヤマ</t>
    </rPh>
    <rPh sb="3" eb="4">
      <t>カタチ</t>
    </rPh>
    <rPh sb="6" eb="7">
      <t>ケン</t>
    </rPh>
    <phoneticPr fontId="3"/>
  </si>
  <si>
    <r>
      <rPr>
        <sz val="16"/>
        <color theme="1"/>
        <rFont val="ＭＳ 明朝"/>
        <family val="1"/>
        <charset val="128"/>
      </rPr>
      <t>目　　　　　　次　</t>
    </r>
    <rPh sb="0" eb="1">
      <t>メ</t>
    </rPh>
    <rPh sb="7" eb="8">
      <t>ツギ</t>
    </rPh>
    <phoneticPr fontId="3"/>
  </si>
  <si>
    <r>
      <rPr>
        <sz val="12"/>
        <color theme="1"/>
        <rFont val="ＭＳ 明朝"/>
        <family val="1"/>
        <charset val="128"/>
      </rPr>
      <t>頁</t>
    </r>
    <rPh sb="0" eb="1">
      <t>ページ</t>
    </rPh>
    <phoneticPr fontId="3"/>
  </si>
  <si>
    <t>1</t>
    <phoneticPr fontId="3"/>
  </si>
  <si>
    <r>
      <rPr>
        <sz val="10"/>
        <color theme="1"/>
        <rFont val="ＭＳ 明朝"/>
        <family val="1"/>
        <charset val="128"/>
      </rPr>
      <t>山形県沖合漁場概要図･･･････････････････････････････</t>
    </r>
    <phoneticPr fontId="3"/>
  </si>
  <si>
    <r>
      <rPr>
        <sz val="10"/>
        <color theme="1"/>
        <rFont val="ＭＳ 明朝"/>
        <family val="1"/>
        <charset val="128"/>
      </rPr>
      <t>　</t>
    </r>
    <r>
      <rPr>
        <sz val="10"/>
        <color theme="1"/>
        <rFont val="Century"/>
        <family val="1"/>
      </rPr>
      <t>(3)</t>
    </r>
    <r>
      <rPr>
        <sz val="10"/>
        <color theme="1"/>
        <rFont val="ＭＳ 明朝"/>
        <family val="1"/>
        <charset val="128"/>
      </rPr>
      <t>入会許可漁業････････････････････････････････</t>
    </r>
    <phoneticPr fontId="3"/>
  </si>
  <si>
    <t>16</t>
    <phoneticPr fontId="3"/>
  </si>
  <si>
    <r>
      <rPr>
        <sz val="10"/>
        <color theme="1"/>
        <rFont val="ＭＳ 明朝"/>
        <family val="1"/>
        <charset val="128"/>
      </rPr>
      <t>魚食普及･流通対策</t>
    </r>
    <phoneticPr fontId="3"/>
  </si>
  <si>
    <t>2</t>
    <phoneticPr fontId="3"/>
  </si>
  <si>
    <r>
      <rPr>
        <sz val="10"/>
        <color theme="1"/>
        <rFont val="ＭＳ 明朝"/>
        <family val="1"/>
        <charset val="128"/>
      </rPr>
      <t>水産行政･研究組織機構･････････････････････････</t>
    </r>
    <phoneticPr fontId="3"/>
  </si>
  <si>
    <r>
      <rPr>
        <sz val="10"/>
        <color theme="1"/>
        <rFont val="ＭＳ 明朝"/>
        <family val="1"/>
        <charset val="128"/>
      </rPr>
      <t>　</t>
    </r>
    <r>
      <rPr>
        <sz val="10"/>
        <color theme="1"/>
        <rFont val="Century"/>
        <family val="1"/>
      </rPr>
      <t>(4)</t>
    </r>
    <r>
      <rPr>
        <sz val="10"/>
        <color theme="1"/>
        <rFont val="ＭＳ 明朝"/>
        <family val="1"/>
        <charset val="128"/>
      </rPr>
      <t>小型いかつり漁業､許可隻数</t>
    </r>
    <r>
      <rPr>
        <sz val="10"/>
        <color theme="1"/>
        <rFont val="Century"/>
        <family val="1"/>
      </rPr>
      <t>(</t>
    </r>
    <r>
      <rPr>
        <sz val="10"/>
        <color theme="1"/>
        <rFont val="ＭＳ 明朝"/>
        <family val="1"/>
        <charset val="128"/>
      </rPr>
      <t>道県別</t>
    </r>
    <r>
      <rPr>
        <sz val="10"/>
        <color theme="1"/>
        <rFont val="Century"/>
        <family val="1"/>
      </rPr>
      <t>)</t>
    </r>
    <r>
      <rPr>
        <sz val="10"/>
        <color theme="1"/>
        <rFont val="ＭＳ 明朝"/>
        <family val="1"/>
        <charset val="128"/>
      </rPr>
      <t>････････････</t>
    </r>
    <phoneticPr fontId="3"/>
  </si>
  <si>
    <r>
      <rPr>
        <sz val="10"/>
        <color theme="1"/>
        <rFont val="ＭＳ 明朝"/>
        <family val="1"/>
        <charset val="128"/>
      </rPr>
      <t>　</t>
    </r>
    <r>
      <rPr>
        <sz val="10"/>
        <color theme="1"/>
        <rFont val="Century"/>
        <family val="1"/>
      </rPr>
      <t>(1)</t>
    </r>
    <r>
      <rPr>
        <sz val="10"/>
        <color theme="1"/>
        <rFont val="ＭＳ 明朝"/>
        <family val="1"/>
        <charset val="128"/>
      </rPr>
      <t>庄内浜文化伝道師講座････････････････････････</t>
    </r>
    <phoneticPr fontId="3"/>
  </si>
  <si>
    <t>28~29</t>
    <phoneticPr fontId="3"/>
  </si>
  <si>
    <t>3</t>
    <phoneticPr fontId="3"/>
  </si>
  <si>
    <r>
      <rPr>
        <sz val="10"/>
        <color theme="1"/>
        <rFont val="ＭＳ 明朝"/>
        <family val="1"/>
        <charset val="128"/>
      </rPr>
      <t>委員会･附属機関等･･･････････････････････････</t>
    </r>
    <phoneticPr fontId="3"/>
  </si>
  <si>
    <r>
      <rPr>
        <sz val="10"/>
        <color theme="1"/>
        <rFont val="ＭＳ 明朝"/>
        <family val="1"/>
        <charset val="128"/>
      </rPr>
      <t>　</t>
    </r>
    <r>
      <rPr>
        <sz val="10"/>
        <color theme="1"/>
        <rFont val="Century"/>
        <family val="1"/>
      </rPr>
      <t>(5)</t>
    </r>
    <r>
      <rPr>
        <sz val="10"/>
        <color theme="1"/>
        <rFont val="ＭＳ 明朝"/>
        <family val="1"/>
        <charset val="128"/>
      </rPr>
      <t>大臣許可・届出漁業････････････････････････････････</t>
    </r>
    <phoneticPr fontId="3"/>
  </si>
  <si>
    <r>
      <rPr>
        <sz val="10"/>
        <color theme="1"/>
        <rFont val="ＭＳ 明朝"/>
        <family val="1"/>
        <charset val="128"/>
      </rPr>
      <t>　</t>
    </r>
    <r>
      <rPr>
        <sz val="10"/>
        <color theme="1"/>
        <rFont val="Century"/>
        <family val="1"/>
      </rPr>
      <t>(2)</t>
    </r>
    <r>
      <rPr>
        <sz val="10"/>
        <color theme="1"/>
        <rFont val="ＭＳ 明朝"/>
        <family val="1"/>
        <charset val="128"/>
      </rPr>
      <t>庄内浜の魚消費拡大事業･･････････････････････</t>
    </r>
    <phoneticPr fontId="3"/>
  </si>
  <si>
    <t>4</t>
    <phoneticPr fontId="3"/>
  </si>
  <si>
    <r>
      <rPr>
        <sz val="10"/>
        <color theme="1"/>
        <rFont val="ＭＳ 明朝"/>
        <family val="1"/>
        <charset val="128"/>
      </rPr>
      <t>水産関係歳出決算の概要</t>
    </r>
    <r>
      <rPr>
        <sz val="10"/>
        <color theme="1"/>
        <rFont val="Century"/>
        <family val="1"/>
      </rPr>
      <t>(</t>
    </r>
    <r>
      <rPr>
        <sz val="10"/>
        <color theme="1"/>
        <rFont val="ＭＳ 明朝"/>
        <family val="1"/>
        <charset val="128"/>
      </rPr>
      <t>一般会計</t>
    </r>
    <r>
      <rPr>
        <sz val="10"/>
        <color theme="1"/>
        <rFont val="Century"/>
        <family val="1"/>
      </rPr>
      <t>)</t>
    </r>
    <r>
      <rPr>
        <sz val="10"/>
        <color theme="1"/>
        <rFont val="ＭＳ 明朝"/>
        <family val="1"/>
        <charset val="128"/>
      </rPr>
      <t>･････････････</t>
    </r>
    <phoneticPr fontId="3"/>
  </si>
  <si>
    <r>
      <rPr>
        <sz val="10"/>
        <color theme="1"/>
        <rFont val="ＭＳ 明朝"/>
        <family val="1"/>
        <charset val="128"/>
      </rPr>
      <t>　</t>
    </r>
    <r>
      <rPr>
        <sz val="10"/>
        <color theme="1"/>
        <rFont val="Century"/>
        <family val="1"/>
      </rPr>
      <t>(6)</t>
    </r>
    <r>
      <rPr>
        <sz val="10"/>
        <color theme="1"/>
        <rFont val="ＭＳ 明朝"/>
        <family val="1"/>
        <charset val="128"/>
      </rPr>
      <t>沿岸くろまぐろ漁業承認件数･･････････････････</t>
    </r>
    <phoneticPr fontId="3"/>
  </si>
  <si>
    <r>
      <rPr>
        <sz val="10"/>
        <color theme="1"/>
        <rFont val="ＭＳ 明朝"/>
        <family val="1"/>
        <charset val="128"/>
      </rPr>
      <t>　</t>
    </r>
    <r>
      <rPr>
        <sz val="10"/>
        <color theme="1"/>
        <rFont val="Century"/>
        <family val="1"/>
      </rPr>
      <t>(3)</t>
    </r>
    <r>
      <rPr>
        <sz val="10"/>
        <color theme="1"/>
        <rFont val="ＭＳ 明朝"/>
        <family val="1"/>
        <charset val="128"/>
      </rPr>
      <t>庄内浜ブランド創出協議会･････････････････････</t>
    </r>
    <rPh sb="4" eb="6">
      <t>ショウナイ</t>
    </rPh>
    <rPh sb="6" eb="7">
      <t>ハマ</t>
    </rPh>
    <rPh sb="11" eb="13">
      <t>ソウシュツ</t>
    </rPh>
    <rPh sb="13" eb="16">
      <t>キョウギカイ</t>
    </rPh>
    <phoneticPr fontId="3"/>
  </si>
  <si>
    <t>5</t>
    <phoneticPr fontId="3"/>
  </si>
  <si>
    <r>
      <rPr>
        <sz val="10"/>
        <color theme="1"/>
        <rFont val="ＭＳ 明朝"/>
        <family val="1"/>
        <charset val="128"/>
      </rPr>
      <t>主要魚種の漁期･漁場･･･････････････････････････</t>
    </r>
    <phoneticPr fontId="3"/>
  </si>
  <si>
    <r>
      <rPr>
        <sz val="10"/>
        <color theme="1"/>
        <rFont val="ＭＳ 明朝"/>
        <family val="1"/>
        <charset val="128"/>
      </rPr>
      <t>　</t>
    </r>
    <r>
      <rPr>
        <sz val="10"/>
        <color theme="1"/>
        <rFont val="Century"/>
        <family val="1"/>
      </rPr>
      <t>(7)</t>
    </r>
    <r>
      <rPr>
        <sz val="10"/>
        <color theme="1"/>
        <rFont val="ＭＳ 明朝"/>
        <family val="1"/>
        <charset val="128"/>
      </rPr>
      <t>遊漁船業登録件数････････････････････････････</t>
    </r>
    <phoneticPr fontId="3"/>
  </si>
  <si>
    <t>17</t>
    <phoneticPr fontId="3"/>
  </si>
  <si>
    <r>
      <rPr>
        <sz val="10"/>
        <color theme="1"/>
        <rFont val="ＭＳ 明朝"/>
        <family val="1"/>
        <charset val="128"/>
      </rPr>
      <t>水産業団体</t>
    </r>
    <phoneticPr fontId="3"/>
  </si>
  <si>
    <t>6</t>
    <phoneticPr fontId="3"/>
  </si>
  <si>
    <r>
      <rPr>
        <sz val="10"/>
        <color theme="1"/>
        <rFont val="ＭＳ 明朝"/>
        <family val="1"/>
        <charset val="128"/>
      </rPr>
      <t>漁業経営体数････････････････････････････････････</t>
    </r>
    <phoneticPr fontId="3"/>
  </si>
  <si>
    <t>11</t>
    <phoneticPr fontId="3"/>
  </si>
  <si>
    <r>
      <rPr>
        <sz val="10"/>
        <color theme="1"/>
        <rFont val="ＭＳ 明朝"/>
        <family val="1"/>
        <charset val="128"/>
      </rPr>
      <t>漁業取締･調査･月峯･･････････････････････････</t>
    </r>
    <rPh sb="8" eb="9">
      <t>ツキ</t>
    </rPh>
    <rPh sb="9" eb="10">
      <t>ミネ</t>
    </rPh>
    <phoneticPr fontId="3"/>
  </si>
  <si>
    <r>
      <rPr>
        <sz val="10"/>
        <color theme="1"/>
        <rFont val="ＭＳ 明朝"/>
        <family val="1"/>
        <charset val="128"/>
      </rPr>
      <t>　</t>
    </r>
    <r>
      <rPr>
        <sz val="10"/>
        <color theme="1"/>
        <rFont val="Century"/>
        <family val="1"/>
      </rPr>
      <t>(1)</t>
    </r>
    <r>
      <rPr>
        <sz val="10"/>
        <color theme="1"/>
        <rFont val="ＭＳ 明朝"/>
        <family val="1"/>
        <charset val="128"/>
      </rPr>
      <t>山形県漁業協同組合･･････････････････････････</t>
    </r>
    <phoneticPr fontId="3"/>
  </si>
  <si>
    <t>7</t>
    <phoneticPr fontId="3"/>
  </si>
  <si>
    <r>
      <rPr>
        <sz val="10"/>
        <color theme="1"/>
        <rFont val="ＭＳ 明朝"/>
        <family val="1"/>
        <charset val="128"/>
      </rPr>
      <t>海面漁業就業者数･････････････････････････････････</t>
    </r>
    <phoneticPr fontId="3"/>
  </si>
  <si>
    <t>12</t>
    <phoneticPr fontId="3"/>
  </si>
  <si>
    <r>
      <t xml:space="preserve"> </t>
    </r>
    <r>
      <rPr>
        <sz val="10"/>
        <color theme="1"/>
        <rFont val="ＭＳ 明朝"/>
        <family val="1"/>
        <charset val="128"/>
      </rPr>
      <t>漁業無線</t>
    </r>
    <phoneticPr fontId="3"/>
  </si>
  <si>
    <r>
      <rPr>
        <sz val="10"/>
        <color theme="1"/>
        <rFont val="ＭＳ 明朝"/>
        <family val="1"/>
        <charset val="128"/>
      </rPr>
      <t>　</t>
    </r>
    <r>
      <rPr>
        <sz val="10"/>
        <color theme="1"/>
        <rFont val="Century"/>
        <family val="1"/>
      </rPr>
      <t>(2)</t>
    </r>
    <r>
      <rPr>
        <sz val="10"/>
        <color theme="1"/>
        <rFont val="ＭＳ 明朝"/>
        <family val="1"/>
        <charset val="128"/>
      </rPr>
      <t>内水面漁業協同組合･･････････････････････････</t>
    </r>
    <phoneticPr fontId="3"/>
  </si>
  <si>
    <t>8</t>
    <phoneticPr fontId="3"/>
  </si>
  <si>
    <r>
      <rPr>
        <sz val="10"/>
        <color theme="1"/>
        <rFont val="ＭＳ 明朝"/>
        <family val="1"/>
        <charset val="128"/>
      </rPr>
      <t>漁船勢力･････････････････････････････････････</t>
    </r>
    <phoneticPr fontId="3"/>
  </si>
  <si>
    <r>
      <rPr>
        <sz val="10"/>
        <color theme="1"/>
        <rFont val="ＭＳ 明朝"/>
        <family val="1"/>
        <charset val="128"/>
      </rPr>
      <t>　</t>
    </r>
    <r>
      <rPr>
        <sz val="10"/>
        <color theme="1"/>
        <rFont val="Century"/>
        <family val="1"/>
      </rPr>
      <t>(1)</t>
    </r>
    <r>
      <rPr>
        <sz val="10"/>
        <color theme="1"/>
        <rFont val="ＭＳ 明朝"/>
        <family val="1"/>
        <charset val="128"/>
      </rPr>
      <t>山形県酒田漁業無線局････････････････････････</t>
    </r>
    <phoneticPr fontId="3"/>
  </si>
  <si>
    <t>9</t>
    <phoneticPr fontId="3"/>
  </si>
  <si>
    <r>
      <rPr>
        <sz val="10"/>
        <color theme="1"/>
        <rFont val="ＭＳ 明朝"/>
        <family val="1"/>
        <charset val="128"/>
      </rPr>
      <t>生産高</t>
    </r>
    <phoneticPr fontId="3"/>
  </si>
  <si>
    <r>
      <rPr>
        <sz val="10"/>
        <color theme="1"/>
        <rFont val="ＭＳ 明朝"/>
        <family val="1"/>
        <charset val="128"/>
      </rPr>
      <t>　</t>
    </r>
    <r>
      <rPr>
        <sz val="10"/>
        <color theme="1"/>
        <rFont val="Century"/>
        <family val="1"/>
      </rPr>
      <t>(2)</t>
    </r>
    <r>
      <rPr>
        <sz val="10"/>
        <color theme="1"/>
        <rFont val="ＭＳ 明朝"/>
        <family val="1"/>
        <charset val="128"/>
      </rPr>
      <t>山形県漁業協同組合漁業無線局････････････････</t>
    </r>
    <phoneticPr fontId="3"/>
  </si>
  <si>
    <r>
      <t>(1)</t>
    </r>
    <r>
      <rPr>
        <sz val="10"/>
        <color theme="1"/>
        <rFont val="ＭＳ 明朝"/>
        <family val="1"/>
        <charset val="128"/>
      </rPr>
      <t>海面生産高</t>
    </r>
    <phoneticPr fontId="3"/>
  </si>
  <si>
    <t>13</t>
    <phoneticPr fontId="3"/>
  </si>
  <si>
    <r>
      <rPr>
        <sz val="10"/>
        <color theme="1"/>
        <rFont val="ＭＳ 明朝"/>
        <family val="1"/>
        <charset val="128"/>
      </rPr>
      <t>水産基盤整備事業</t>
    </r>
    <phoneticPr fontId="3"/>
  </si>
  <si>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3"/>
  </si>
  <si>
    <t>7~8</t>
    <phoneticPr fontId="3"/>
  </si>
  <si>
    <r>
      <rPr>
        <sz val="10"/>
        <color theme="1"/>
        <rFont val="ＭＳ 明朝"/>
        <family val="1"/>
        <charset val="128"/>
      </rPr>
      <t>　</t>
    </r>
    <r>
      <rPr>
        <sz val="10"/>
        <color theme="1"/>
        <rFont val="Century"/>
        <family val="1"/>
      </rPr>
      <t>(1)</t>
    </r>
    <r>
      <rPr>
        <sz val="10"/>
        <color theme="1"/>
        <rFont val="ＭＳ 明朝"/>
        <family val="1"/>
        <charset val="128"/>
      </rPr>
      <t>漁港及び漁港海岸整備事業等･･･････････････････</t>
    </r>
    <rPh sb="16" eb="17">
      <t>ナド</t>
    </rPh>
    <phoneticPr fontId="3"/>
  </si>
  <si>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3"/>
  </si>
  <si>
    <t>9~10</t>
  </si>
  <si>
    <t>14</t>
    <phoneticPr fontId="3"/>
  </si>
  <si>
    <r>
      <rPr>
        <sz val="10"/>
        <color theme="1"/>
        <rFont val="ＭＳ 明朝"/>
        <family val="1"/>
        <charset val="128"/>
      </rPr>
      <t>増養殖事業</t>
    </r>
    <phoneticPr fontId="3"/>
  </si>
  <si>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3"/>
  </si>
  <si>
    <r>
      <rPr>
        <sz val="10"/>
        <color theme="1"/>
        <rFont val="ＭＳ 明朝"/>
        <family val="1"/>
        <charset val="128"/>
      </rPr>
      <t>　</t>
    </r>
    <r>
      <rPr>
        <sz val="10"/>
        <color theme="1"/>
        <rFont val="Century"/>
        <family val="1"/>
      </rPr>
      <t xml:space="preserve"> (1)</t>
    </r>
    <r>
      <rPr>
        <sz val="10"/>
        <color theme="1"/>
        <rFont val="ＭＳ 明朝"/>
        <family val="1"/>
        <charset val="128"/>
      </rPr>
      <t>さけ人工ふ化放流事業･････････････････････････</t>
    </r>
    <rPh sb="7" eb="9">
      <t>ジンコウ</t>
    </rPh>
    <rPh sb="10" eb="11">
      <t>カ</t>
    </rPh>
    <rPh sb="11" eb="13">
      <t>ホウリュウ</t>
    </rPh>
    <rPh sb="13" eb="15">
      <t>ジギョウ</t>
    </rPh>
    <phoneticPr fontId="3"/>
  </si>
  <si>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3"/>
  </si>
  <si>
    <r>
      <rPr>
        <sz val="10"/>
        <color theme="1"/>
        <rFont val="ＭＳ 明朝"/>
        <family val="1"/>
        <charset val="128"/>
      </rPr>
      <t>　さけ人工ふ化場位置略図･････････････････････････</t>
    </r>
    <phoneticPr fontId="3"/>
  </si>
  <si>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3"/>
  </si>
  <si>
    <r>
      <rPr>
        <sz val="10"/>
        <color theme="1"/>
        <rFont val="ＭＳ 明朝"/>
        <family val="1"/>
        <charset val="128"/>
      </rPr>
      <t>　</t>
    </r>
    <r>
      <rPr>
        <sz val="10"/>
        <color theme="1"/>
        <rFont val="Century"/>
        <family val="1"/>
      </rPr>
      <t>(2)</t>
    </r>
    <r>
      <rPr>
        <sz val="10"/>
        <color theme="1"/>
        <rFont val="ＭＳ 明朝"/>
        <family val="1"/>
        <charset val="128"/>
      </rPr>
      <t>あわび放流事業･･････････････････････････････</t>
    </r>
    <phoneticPr fontId="3"/>
  </si>
  <si>
    <t>18</t>
    <phoneticPr fontId="3"/>
  </si>
  <si>
    <r>
      <rPr>
        <sz val="10"/>
        <color theme="1"/>
        <rFont val="ＭＳ 明朝"/>
        <family val="1"/>
        <charset val="128"/>
      </rPr>
      <t>水産金融</t>
    </r>
    <phoneticPr fontId="3"/>
  </si>
  <si>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3"/>
  </si>
  <si>
    <r>
      <rPr>
        <sz val="10"/>
        <color theme="1"/>
        <rFont val="ＭＳ 明朝"/>
        <family val="1"/>
        <charset val="128"/>
      </rPr>
      <t>　</t>
    </r>
    <r>
      <rPr>
        <sz val="10"/>
        <color theme="1"/>
        <rFont val="Century"/>
        <family val="1"/>
      </rPr>
      <t>(3)</t>
    </r>
    <r>
      <rPr>
        <sz val="10"/>
        <color theme="1"/>
        <rFont val="ＭＳ 明朝"/>
        <family val="1"/>
        <charset val="128"/>
      </rPr>
      <t>ひらめ放流事業･･････････････････････････････</t>
    </r>
    <phoneticPr fontId="3"/>
  </si>
  <si>
    <r>
      <rPr>
        <sz val="10"/>
        <color theme="1"/>
        <rFont val="ＭＳ 明朝"/>
        <family val="1"/>
        <charset val="128"/>
      </rPr>
      <t>　</t>
    </r>
    <r>
      <rPr>
        <sz val="10"/>
        <color theme="1"/>
        <rFont val="Century"/>
        <family val="1"/>
      </rPr>
      <t>(1)</t>
    </r>
    <r>
      <rPr>
        <sz val="10"/>
        <color theme="1"/>
        <rFont val="ＭＳ 明朝"/>
        <family val="1"/>
        <charset val="128"/>
      </rPr>
      <t>金融制度別貸出残高･･･････････････････････････････</t>
    </r>
    <phoneticPr fontId="3"/>
  </si>
  <si>
    <r>
      <t>(2)</t>
    </r>
    <r>
      <rPr>
        <sz val="10"/>
        <color theme="1"/>
        <rFont val="ＭＳ 明朝"/>
        <family val="1"/>
        <charset val="128"/>
      </rPr>
      <t>内水面生産高</t>
    </r>
    <phoneticPr fontId="3"/>
  </si>
  <si>
    <r>
      <rPr>
        <sz val="10"/>
        <color theme="1"/>
        <rFont val="ＭＳ 明朝"/>
        <family val="1"/>
        <charset val="128"/>
      </rPr>
      <t>　</t>
    </r>
    <r>
      <rPr>
        <sz val="10"/>
        <color theme="1"/>
        <rFont val="Century"/>
        <family val="1"/>
      </rPr>
      <t>(4)</t>
    </r>
    <r>
      <rPr>
        <sz val="10"/>
        <color theme="1"/>
        <rFont val="ＭＳ 明朝"/>
        <family val="1"/>
        <charset val="128"/>
      </rPr>
      <t>とらふぐ放流事業･････････････････････････････</t>
    </r>
    <rPh sb="11" eb="12">
      <t>ギョウ</t>
    </rPh>
    <phoneticPr fontId="3"/>
  </si>
  <si>
    <r>
      <rPr>
        <sz val="10"/>
        <color theme="1"/>
        <rFont val="ＭＳ 明朝"/>
        <family val="1"/>
        <charset val="128"/>
      </rPr>
      <t>　</t>
    </r>
    <r>
      <rPr>
        <sz val="10"/>
        <color theme="1"/>
        <rFont val="Century"/>
        <family val="1"/>
      </rPr>
      <t>(2)</t>
    </r>
    <r>
      <rPr>
        <sz val="10"/>
        <color theme="1"/>
        <rFont val="ＭＳ 明朝"/>
        <family val="1"/>
        <charset val="128"/>
      </rPr>
      <t>漁業近代化資金令和</t>
    </r>
    <r>
      <rPr>
        <sz val="10"/>
        <color theme="1"/>
        <rFont val="Century"/>
        <family val="1"/>
      </rPr>
      <t>6</t>
    </r>
    <r>
      <rPr>
        <sz val="10"/>
        <color theme="1"/>
        <rFont val="ＭＳ 明朝"/>
        <family val="1"/>
        <charset val="128"/>
      </rPr>
      <t>年度融資実績････････････････</t>
    </r>
    <rPh sb="11" eb="13">
      <t>レイワ</t>
    </rPh>
    <rPh sb="14" eb="15">
      <t>ネン</t>
    </rPh>
    <phoneticPr fontId="3"/>
  </si>
  <si>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3"/>
  </si>
  <si>
    <t>15</t>
    <phoneticPr fontId="3"/>
  </si>
  <si>
    <r>
      <rPr>
        <sz val="10"/>
        <color theme="1"/>
        <rFont val="ＭＳ 明朝"/>
        <family val="1"/>
        <charset val="128"/>
      </rPr>
      <t>漁業後継者育成</t>
    </r>
    <phoneticPr fontId="3"/>
  </si>
  <si>
    <r>
      <rPr>
        <sz val="10"/>
        <color theme="1"/>
        <rFont val="ＭＳ 明朝"/>
        <family val="1"/>
        <charset val="128"/>
      </rPr>
      <t>　</t>
    </r>
    <r>
      <rPr>
        <sz val="10"/>
        <color theme="1"/>
        <rFont val="Century"/>
        <family val="1"/>
      </rPr>
      <t>(3)</t>
    </r>
    <r>
      <rPr>
        <sz val="10"/>
        <color theme="1"/>
        <rFont val="ＭＳ 明朝"/>
        <family val="1"/>
        <charset val="128"/>
      </rPr>
      <t>沿岸漁業改善資金令和</t>
    </r>
    <r>
      <rPr>
        <sz val="10"/>
        <color theme="1"/>
        <rFont val="Century"/>
        <family val="1"/>
      </rPr>
      <t>6</t>
    </r>
    <r>
      <rPr>
        <sz val="10"/>
        <color theme="1"/>
        <rFont val="ＭＳ 明朝"/>
        <family val="1"/>
        <charset val="128"/>
      </rPr>
      <t>年度融資実績･･････････････</t>
    </r>
    <rPh sb="12" eb="14">
      <t>レイワ</t>
    </rPh>
    <rPh sb="15" eb="16">
      <t>ネン</t>
    </rPh>
    <phoneticPr fontId="3"/>
  </si>
  <si>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3"/>
  </si>
  <si>
    <r>
      <rPr>
        <sz val="10"/>
        <color theme="1"/>
        <rFont val="ＭＳ 明朝"/>
        <family val="1"/>
        <charset val="128"/>
      </rPr>
      <t>　</t>
    </r>
    <r>
      <rPr>
        <sz val="10"/>
        <color theme="1"/>
        <rFont val="Century"/>
        <family val="1"/>
      </rPr>
      <t>(1)</t>
    </r>
    <r>
      <rPr>
        <sz val="10"/>
        <color theme="1"/>
        <rFont val="ＭＳ 明朝"/>
        <family val="1"/>
        <charset val="128"/>
      </rPr>
      <t>新規就業者数････････････････････････････････</t>
    </r>
    <phoneticPr fontId="3"/>
  </si>
  <si>
    <t>19</t>
    <phoneticPr fontId="3"/>
  </si>
  <si>
    <r>
      <rPr>
        <sz val="10"/>
        <color theme="1"/>
        <rFont val="ＭＳ 明朝"/>
        <family val="1"/>
        <charset val="128"/>
      </rPr>
      <t>漁港､港湾</t>
    </r>
    <phoneticPr fontId="3"/>
  </si>
  <si>
    <t>10</t>
    <phoneticPr fontId="3"/>
  </si>
  <si>
    <r>
      <rPr>
        <sz val="10"/>
        <color theme="1"/>
        <rFont val="ＭＳ 明朝"/>
        <family val="1"/>
        <charset val="128"/>
      </rPr>
      <t>免許･許可漁業</t>
    </r>
    <phoneticPr fontId="3"/>
  </si>
  <si>
    <r>
      <rPr>
        <sz val="10"/>
        <color theme="1"/>
        <rFont val="ＭＳ 明朝"/>
        <family val="1"/>
        <charset val="128"/>
      </rPr>
      <t>　</t>
    </r>
    <r>
      <rPr>
        <sz val="10"/>
        <color theme="1"/>
        <rFont val="Century"/>
        <family val="1"/>
      </rPr>
      <t>(2)</t>
    </r>
    <r>
      <rPr>
        <sz val="10"/>
        <color theme="1"/>
        <rFont val="ＭＳ 明朝"/>
        <family val="1"/>
        <charset val="128"/>
      </rPr>
      <t>短期研修････････････････････････････････････</t>
    </r>
    <phoneticPr fontId="3"/>
  </si>
  <si>
    <r>
      <rPr>
        <sz val="10"/>
        <color theme="1"/>
        <rFont val="ＭＳ 明朝"/>
        <family val="1"/>
        <charset val="128"/>
      </rPr>
      <t>　</t>
    </r>
    <r>
      <rPr>
        <sz val="10"/>
        <color theme="1"/>
        <rFont val="Century"/>
        <family val="1"/>
      </rPr>
      <t>(1)</t>
    </r>
    <r>
      <rPr>
        <sz val="10"/>
        <color theme="1"/>
        <rFont val="ＭＳ 明朝"/>
        <family val="1"/>
        <charset val="128"/>
      </rPr>
      <t>漁港･港湾施設一覧表･･････････････････････････････</t>
    </r>
    <phoneticPr fontId="3"/>
  </si>
  <si>
    <r>
      <rPr>
        <sz val="10"/>
        <color theme="1"/>
        <rFont val="ＭＳ 明朝"/>
        <family val="1"/>
        <charset val="128"/>
      </rPr>
      <t>　</t>
    </r>
    <r>
      <rPr>
        <sz val="10"/>
        <color theme="1"/>
        <rFont val="Century"/>
        <family val="1"/>
      </rPr>
      <t>(1)</t>
    </r>
    <r>
      <rPr>
        <sz val="10"/>
        <color theme="1"/>
        <rFont val="ＭＳ 明朝"/>
        <family val="1"/>
        <charset val="128"/>
      </rPr>
      <t>漁業権免許件数･･････････････････････････････</t>
    </r>
    <phoneticPr fontId="3"/>
  </si>
  <si>
    <r>
      <rPr>
        <sz val="10"/>
        <color theme="1"/>
        <rFont val="ＭＳ 明朝"/>
        <family val="1"/>
        <charset val="128"/>
      </rPr>
      <t>　</t>
    </r>
    <r>
      <rPr>
        <sz val="10"/>
        <color theme="1"/>
        <rFont val="Century"/>
        <family val="1"/>
      </rPr>
      <t>(3)</t>
    </r>
    <r>
      <rPr>
        <sz val="10"/>
        <color theme="1"/>
        <rFont val="ＭＳ 明朝"/>
        <family val="1"/>
        <charset val="128"/>
      </rPr>
      <t>長期研修</t>
    </r>
    <r>
      <rPr>
        <sz val="10"/>
        <color theme="1"/>
        <rFont val="Century"/>
        <family val="1"/>
      </rPr>
      <t>(</t>
    </r>
    <r>
      <rPr>
        <sz val="10"/>
        <color theme="1"/>
        <rFont val="ＭＳ 明朝"/>
        <family val="1"/>
        <charset val="128"/>
      </rPr>
      <t>技術研修</t>
    </r>
    <r>
      <rPr>
        <sz val="10"/>
        <color theme="1"/>
        <rFont val="Century"/>
        <family val="1"/>
      </rPr>
      <t xml:space="preserve">) </t>
    </r>
    <r>
      <rPr>
        <sz val="10"/>
        <color theme="1"/>
        <rFont val="ＭＳ 明朝"/>
        <family val="1"/>
        <charset val="128"/>
      </rPr>
      <t>･･････････････････････････</t>
    </r>
    <phoneticPr fontId="3"/>
  </si>
  <si>
    <r>
      <rPr>
        <sz val="10"/>
        <color theme="1"/>
        <rFont val="ＭＳ 明朝"/>
        <family val="1"/>
        <charset val="128"/>
      </rPr>
      <t>　</t>
    </r>
    <r>
      <rPr>
        <sz val="10"/>
        <color theme="1"/>
        <rFont val="Century"/>
        <family val="1"/>
      </rPr>
      <t>(2)</t>
    </r>
    <r>
      <rPr>
        <sz val="10"/>
        <color theme="1"/>
        <rFont val="ＭＳ 明朝"/>
        <family val="1"/>
        <charset val="128"/>
      </rPr>
      <t>漁港管理･････････････････････････････････････････</t>
    </r>
    <phoneticPr fontId="3"/>
  </si>
  <si>
    <t>39~40</t>
    <phoneticPr fontId="3"/>
  </si>
  <si>
    <r>
      <rPr>
        <sz val="10"/>
        <color theme="1"/>
        <rFont val="ＭＳ 明朝"/>
        <family val="1"/>
        <charset val="128"/>
      </rPr>
      <t>　</t>
    </r>
    <r>
      <rPr>
        <sz val="10"/>
        <color theme="1"/>
        <rFont val="Century"/>
        <family val="1"/>
      </rPr>
      <t>(2)</t>
    </r>
    <r>
      <rPr>
        <sz val="10"/>
        <color theme="1"/>
        <rFont val="ＭＳ 明朝"/>
        <family val="1"/>
        <charset val="128"/>
      </rPr>
      <t>漁業種類別､地区別､知事許可隻数･･････････････</t>
    </r>
    <phoneticPr fontId="3"/>
  </si>
  <si>
    <r>
      <rPr>
        <sz val="10"/>
        <color theme="1"/>
        <rFont val="ＭＳ 明朝"/>
        <family val="1"/>
        <charset val="128"/>
      </rPr>
      <t>　</t>
    </r>
    <r>
      <rPr>
        <sz val="10"/>
        <color theme="1"/>
        <rFont val="Century"/>
        <family val="1"/>
      </rPr>
      <t>(4)</t>
    </r>
    <r>
      <rPr>
        <sz val="10"/>
        <color theme="1"/>
        <rFont val="ＭＳ 明朝"/>
        <family val="1"/>
        <charset val="128"/>
      </rPr>
      <t>新規漁業就業者準備研修･･････････････････････</t>
    </r>
    <phoneticPr fontId="3"/>
  </si>
  <si>
    <r>
      <rPr>
        <sz val="12"/>
        <rFont val="ＭＳ 明朝"/>
        <family val="1"/>
        <charset val="128"/>
      </rPr>
      <t>２</t>
    </r>
    <r>
      <rPr>
        <sz val="12"/>
        <rFont val="Century"/>
        <family val="1"/>
      </rPr>
      <t xml:space="preserve">  </t>
    </r>
    <r>
      <rPr>
        <sz val="12"/>
        <rFont val="ＭＳ 明朝"/>
        <family val="1"/>
        <charset val="128"/>
      </rPr>
      <t>水産行政・研究組織機構</t>
    </r>
  </si>
  <si>
    <r>
      <rPr>
        <sz val="11"/>
        <rFont val="ＭＳ 明朝"/>
        <family val="1"/>
        <charset val="128"/>
      </rPr>
      <t>（令和</t>
    </r>
    <r>
      <rPr>
        <sz val="11"/>
        <rFont val="Century"/>
        <family val="1"/>
      </rPr>
      <t>7</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t>
    </r>
    <rPh sb="1" eb="3">
      <t>レイワ</t>
    </rPh>
    <rPh sb="4" eb="5">
      <t>ネン</t>
    </rPh>
    <rPh sb="6" eb="7">
      <t>ガツ</t>
    </rPh>
    <rPh sb="8" eb="9">
      <t>ニチ</t>
    </rPh>
    <phoneticPr fontId="20"/>
  </si>
  <si>
    <r>
      <rPr>
        <sz val="11"/>
        <rFont val="ＭＳ 明朝"/>
        <family val="1"/>
        <charset val="128"/>
      </rPr>
      <t>県庁農林水産部</t>
    </r>
  </si>
  <si>
    <r>
      <rPr>
        <sz val="11"/>
        <rFont val="ＭＳ 明朝"/>
        <family val="1"/>
        <charset val="128"/>
      </rPr>
      <t>農政企画課</t>
    </r>
  </si>
  <si>
    <r>
      <rPr>
        <sz val="11"/>
        <rFont val="ＭＳ 明朝"/>
        <family val="1"/>
        <charset val="128"/>
      </rPr>
      <t>･団体検査指導室</t>
    </r>
    <rPh sb="1" eb="3">
      <t>ダンタイ</t>
    </rPh>
    <rPh sb="3" eb="5">
      <t>ケンサ</t>
    </rPh>
    <rPh sb="5" eb="7">
      <t>シドウ</t>
    </rPh>
    <rPh sb="7" eb="8">
      <t>シツ</t>
    </rPh>
    <phoneticPr fontId="20"/>
  </si>
  <si>
    <r>
      <rPr>
        <sz val="11"/>
        <rFont val="ＭＳ 明朝"/>
        <family val="1"/>
        <charset val="128"/>
      </rPr>
      <t>団体検査指導室長</t>
    </r>
    <rPh sb="0" eb="2">
      <t>ダンタイ</t>
    </rPh>
    <rPh sb="2" eb="4">
      <t>ケンサ</t>
    </rPh>
    <rPh sb="4" eb="6">
      <t>シドウ</t>
    </rPh>
    <rPh sb="6" eb="8">
      <t>シツチョウ</t>
    </rPh>
    <phoneticPr fontId="20"/>
  </si>
  <si>
    <r>
      <rPr>
        <sz val="11"/>
        <rFont val="ＭＳ 明朝"/>
        <family val="1"/>
        <charset val="128"/>
      </rPr>
      <t>団体検査担当</t>
    </r>
    <rPh sb="0" eb="2">
      <t>ダンタイ</t>
    </rPh>
    <rPh sb="2" eb="4">
      <t>ケンサ</t>
    </rPh>
    <rPh sb="4" eb="6">
      <t>タントウ</t>
    </rPh>
    <phoneticPr fontId="20"/>
  </si>
  <si>
    <r>
      <rPr>
        <sz val="11"/>
        <rFont val="ＭＳ 明朝"/>
        <family val="1"/>
        <charset val="128"/>
      </rPr>
      <t>山形県漁協の常例検査</t>
    </r>
  </si>
  <si>
    <r>
      <t>TEL</t>
    </r>
    <r>
      <rPr>
        <sz val="11"/>
        <rFont val="ＭＳ 明朝"/>
        <family val="1"/>
        <charset val="128"/>
      </rPr>
      <t>　</t>
    </r>
    <r>
      <rPr>
        <sz val="11"/>
        <rFont val="Century"/>
        <family val="1"/>
      </rPr>
      <t>023-630</t>
    </r>
  </si>
  <si>
    <r>
      <rPr>
        <sz val="11"/>
        <rFont val="ＭＳ 明朝"/>
        <family val="1"/>
        <charset val="128"/>
      </rPr>
      <t>室長補佐</t>
    </r>
  </si>
  <si>
    <r>
      <t>(</t>
    </r>
    <r>
      <rPr>
        <sz val="11"/>
        <rFont val="ＭＳ 明朝"/>
        <family val="1"/>
        <charset val="128"/>
      </rPr>
      <t>団体検査</t>
    </r>
    <r>
      <rPr>
        <sz val="11"/>
        <rFont val="Century"/>
        <family val="1"/>
      </rPr>
      <t>)</t>
    </r>
    <r>
      <rPr>
        <sz val="11"/>
        <rFont val="ＭＳ 明朝"/>
        <family val="1"/>
        <charset val="128"/>
      </rPr>
      <t>　</t>
    </r>
    <r>
      <rPr>
        <sz val="11"/>
        <rFont val="Century"/>
        <family val="1"/>
      </rPr>
      <t xml:space="preserve"> </t>
    </r>
    <rPh sb="1" eb="3">
      <t>ダンタイ</t>
    </rPh>
    <rPh sb="3" eb="5">
      <t>ケンサ</t>
    </rPh>
    <phoneticPr fontId="20"/>
  </si>
  <si>
    <r>
      <rPr>
        <sz val="11"/>
        <rFont val="ＭＳ 明朝"/>
        <family val="1"/>
        <charset val="128"/>
      </rPr>
      <t>農業経営・所得向上推進課</t>
    </r>
    <rPh sb="0" eb="2">
      <t>ノウギョウ</t>
    </rPh>
    <rPh sb="2" eb="4">
      <t>ケイエイ</t>
    </rPh>
    <rPh sb="5" eb="7">
      <t>ショトク</t>
    </rPh>
    <rPh sb="7" eb="9">
      <t>コウジョウ</t>
    </rPh>
    <rPh sb="9" eb="11">
      <t>スイシン</t>
    </rPh>
    <rPh sb="11" eb="12">
      <t>カ</t>
    </rPh>
    <phoneticPr fontId="20"/>
  </si>
  <si>
    <r>
      <rPr>
        <sz val="11"/>
        <rFont val="ＭＳ 明朝"/>
        <family val="1"/>
        <charset val="128"/>
      </rPr>
      <t>農業経営・所得向上推進課長</t>
    </r>
    <rPh sb="0" eb="2">
      <t>ノウギョウ</t>
    </rPh>
    <rPh sb="2" eb="4">
      <t>ケイエイ</t>
    </rPh>
    <rPh sb="5" eb="7">
      <t>ショトク</t>
    </rPh>
    <rPh sb="7" eb="9">
      <t>コウジョウ</t>
    </rPh>
    <rPh sb="9" eb="11">
      <t>スイシン</t>
    </rPh>
    <rPh sb="11" eb="13">
      <t>カチョウ</t>
    </rPh>
    <phoneticPr fontId="20"/>
  </si>
  <si>
    <r>
      <rPr>
        <sz val="11"/>
        <rFont val="ＭＳ 明朝"/>
        <family val="1"/>
        <charset val="128"/>
      </rPr>
      <t>金融担当</t>
    </r>
    <rPh sb="0" eb="2">
      <t>キンユウ</t>
    </rPh>
    <rPh sb="2" eb="4">
      <t>タントウ</t>
    </rPh>
    <phoneticPr fontId="20"/>
  </si>
  <si>
    <r>
      <rPr>
        <sz val="11"/>
        <rFont val="ＭＳ 明朝"/>
        <family val="1"/>
        <charset val="128"/>
      </rPr>
      <t>利子補給、改善資金、漁業信用基金協会の指導</t>
    </r>
    <rPh sb="0" eb="2">
      <t>リシ</t>
    </rPh>
    <rPh sb="2" eb="4">
      <t>ホキュウ</t>
    </rPh>
    <rPh sb="5" eb="7">
      <t>カイゼン</t>
    </rPh>
    <rPh sb="7" eb="9">
      <t>シキン</t>
    </rPh>
    <rPh sb="10" eb="12">
      <t>ギョギョウ</t>
    </rPh>
    <rPh sb="12" eb="14">
      <t>シンヨウ</t>
    </rPh>
    <rPh sb="14" eb="16">
      <t>キキン</t>
    </rPh>
    <rPh sb="16" eb="18">
      <t>キョウカイ</t>
    </rPh>
    <rPh sb="19" eb="21">
      <t>シドウ</t>
    </rPh>
    <phoneticPr fontId="20"/>
  </si>
  <si>
    <r>
      <t>(</t>
    </r>
    <r>
      <rPr>
        <sz val="11"/>
        <rFont val="ＭＳ 明朝"/>
        <family val="1"/>
        <charset val="128"/>
      </rPr>
      <t>農業経営・所得向上推進課</t>
    </r>
    <r>
      <rPr>
        <sz val="11"/>
        <rFont val="Century"/>
        <family val="1"/>
      </rPr>
      <t xml:space="preserve">) </t>
    </r>
    <r>
      <rPr>
        <sz val="11"/>
        <rFont val="ＭＳ 明朝"/>
        <family val="1"/>
        <charset val="128"/>
      </rPr>
      <t>　</t>
    </r>
    <rPh sb="1" eb="3">
      <t>ノウギョウ</t>
    </rPh>
    <rPh sb="3" eb="5">
      <t>ケイエイ</t>
    </rPh>
    <rPh sb="6" eb="8">
      <t>ショトク</t>
    </rPh>
    <rPh sb="8" eb="10">
      <t>コウジョウ</t>
    </rPh>
    <rPh sb="10" eb="12">
      <t>スイシン</t>
    </rPh>
    <rPh sb="12" eb="13">
      <t>カ</t>
    </rPh>
    <phoneticPr fontId="20"/>
  </si>
  <si>
    <r>
      <rPr>
        <sz val="11"/>
        <rFont val="ＭＳ 明朝"/>
        <family val="1"/>
        <charset val="128"/>
      </rPr>
      <t>課長補佐</t>
    </r>
    <rPh sb="0" eb="2">
      <t>カチョウ</t>
    </rPh>
    <rPh sb="2" eb="4">
      <t>ホサ</t>
    </rPh>
    <phoneticPr fontId="20"/>
  </si>
  <si>
    <r>
      <rPr>
        <sz val="11"/>
        <rFont val="ＭＳ 明朝"/>
        <family val="1"/>
        <charset val="128"/>
      </rPr>
      <t>水産振興課</t>
    </r>
    <rPh sb="0" eb="2">
      <t>スイサン</t>
    </rPh>
    <rPh sb="2" eb="5">
      <t>シンコウカ</t>
    </rPh>
    <phoneticPr fontId="20"/>
  </si>
  <si>
    <r>
      <rPr>
        <sz val="11"/>
        <rFont val="ＭＳ 明朝"/>
        <family val="1"/>
        <charset val="128"/>
      </rPr>
      <t>水産振興課長</t>
    </r>
    <rPh sb="0" eb="2">
      <t>スイサン</t>
    </rPh>
    <rPh sb="2" eb="4">
      <t>シンコウ</t>
    </rPh>
    <rPh sb="4" eb="6">
      <t>カチョウ</t>
    </rPh>
    <phoneticPr fontId="20"/>
  </si>
  <si>
    <r>
      <rPr>
        <sz val="11"/>
        <rFont val="ＭＳ 明朝"/>
        <family val="1"/>
        <charset val="128"/>
      </rPr>
      <t>漁業調整､水産団体の許認可</t>
    </r>
  </si>
  <si>
    <r>
      <t>(</t>
    </r>
    <r>
      <rPr>
        <sz val="11"/>
        <rFont val="ＭＳ 明朝"/>
        <family val="1"/>
        <charset val="128"/>
      </rPr>
      <t>水産振興課</t>
    </r>
    <r>
      <rPr>
        <sz val="11"/>
        <rFont val="Century"/>
        <family val="1"/>
      </rPr>
      <t xml:space="preserve">) </t>
    </r>
    <r>
      <rPr>
        <sz val="11"/>
        <rFont val="ＭＳ 明朝"/>
        <family val="1"/>
        <charset val="128"/>
      </rPr>
      <t>　</t>
    </r>
    <r>
      <rPr>
        <sz val="9"/>
        <rFont val="Century"/>
        <family val="1"/>
      </rPr>
      <t/>
    </r>
    <rPh sb="1" eb="3">
      <t>スイサン</t>
    </rPh>
    <rPh sb="3" eb="5">
      <t>シンコウ</t>
    </rPh>
    <rPh sb="5" eb="6">
      <t>カ</t>
    </rPh>
    <phoneticPr fontId="20"/>
  </si>
  <si>
    <r>
      <t>2477</t>
    </r>
    <r>
      <rPr>
        <sz val="11"/>
        <rFont val="ＭＳ 明朝"/>
        <family val="1"/>
        <charset val="128"/>
      </rPr>
      <t>･</t>
    </r>
    <r>
      <rPr>
        <sz val="11"/>
        <rFont val="Century"/>
        <family val="1"/>
      </rPr>
      <t>2478</t>
    </r>
    <phoneticPr fontId="3"/>
  </si>
  <si>
    <r>
      <rPr>
        <sz val="11"/>
        <rFont val="ＭＳ 明朝"/>
        <family val="1"/>
        <charset val="128"/>
      </rPr>
      <t>水産経営基盤強化主幹</t>
    </r>
  </si>
  <si>
    <r>
      <rPr>
        <sz val="11"/>
        <rFont val="ＭＳ 明朝"/>
        <family val="1"/>
        <charset val="128"/>
      </rPr>
      <t>海面漁業振興対策、加工・流通対策</t>
    </r>
    <rPh sb="0" eb="2">
      <t>カイメン</t>
    </rPh>
    <rPh sb="9" eb="11">
      <t>カコウ</t>
    </rPh>
    <rPh sb="12" eb="14">
      <t>リュウツウ</t>
    </rPh>
    <rPh sb="14" eb="16">
      <t>タイサク</t>
    </rPh>
    <phoneticPr fontId="20"/>
  </si>
  <si>
    <r>
      <t>FAX</t>
    </r>
    <r>
      <rPr>
        <sz val="11"/>
        <rFont val="ＭＳ 明朝"/>
        <family val="1"/>
        <charset val="128"/>
      </rPr>
      <t>　　</t>
    </r>
    <r>
      <rPr>
        <sz val="11"/>
        <rFont val="Century"/>
        <family val="1"/>
      </rPr>
      <t>023-630</t>
    </r>
  </si>
  <si>
    <r>
      <rPr>
        <sz val="11"/>
        <rFont val="ＭＳ 明朝"/>
        <family val="1"/>
        <charset val="128"/>
      </rPr>
      <t>内水面漁業振興対策､さけ･ます増殖対策</t>
    </r>
  </si>
  <si>
    <r>
      <t>(</t>
    </r>
    <r>
      <rPr>
        <sz val="11"/>
        <rFont val="ＭＳ 明朝"/>
        <family val="1"/>
        <charset val="128"/>
      </rPr>
      <t>農政企画課</t>
    </r>
    <r>
      <rPr>
        <sz val="11"/>
        <rFont val="Century"/>
        <family val="1"/>
      </rPr>
      <t>)</t>
    </r>
    <r>
      <rPr>
        <sz val="11"/>
        <rFont val="ＭＳ 明朝"/>
        <family val="1"/>
        <charset val="128"/>
      </rPr>
      <t>　</t>
    </r>
    <phoneticPr fontId="3"/>
  </si>
  <si>
    <r>
      <rPr>
        <sz val="11"/>
        <rFont val="ＭＳ 明朝"/>
        <family val="1"/>
        <charset val="128"/>
      </rPr>
      <t>魚類防疫対策</t>
    </r>
  </si>
  <si>
    <r>
      <t>(</t>
    </r>
    <r>
      <rPr>
        <sz val="11"/>
        <rFont val="ＭＳ 明朝"/>
        <family val="1"/>
        <charset val="128"/>
      </rPr>
      <t>農業経営・所得向上推進課</t>
    </r>
    <r>
      <rPr>
        <sz val="11"/>
        <rFont val="Century"/>
        <family val="1"/>
      </rPr>
      <t>)</t>
    </r>
    <rPh sb="1" eb="3">
      <t>ノウギョウ</t>
    </rPh>
    <rPh sb="3" eb="5">
      <t>ケイエイ</t>
    </rPh>
    <rPh sb="6" eb="12">
      <t>ショトクコウジョウスイシン</t>
    </rPh>
    <rPh sb="12" eb="13">
      <t>カ</t>
    </rPh>
    <phoneticPr fontId="20"/>
  </si>
  <si>
    <r>
      <rPr>
        <sz val="11"/>
        <rFont val="ＭＳ 明朝"/>
        <family val="1"/>
        <charset val="128"/>
      </rPr>
      <t>漁業共済組合の指導</t>
    </r>
    <rPh sb="0" eb="2">
      <t>ギョギョウ</t>
    </rPh>
    <rPh sb="2" eb="4">
      <t>キョウサイ</t>
    </rPh>
    <rPh sb="4" eb="6">
      <t>クミアイ</t>
    </rPh>
    <rPh sb="7" eb="9">
      <t>シドウ</t>
    </rPh>
    <phoneticPr fontId="20"/>
  </si>
  <si>
    <r>
      <rPr>
        <sz val="11"/>
        <rFont val="ＭＳ 明朝"/>
        <family val="1"/>
        <charset val="128"/>
      </rPr>
      <t>漁港･漁場･海岸の整備管理</t>
    </r>
  </si>
  <si>
    <r>
      <t>(</t>
    </r>
    <r>
      <rPr>
        <sz val="11"/>
        <rFont val="ＭＳ 明朝"/>
        <family val="1"/>
        <charset val="128"/>
      </rPr>
      <t>水産振興課</t>
    </r>
    <r>
      <rPr>
        <sz val="11"/>
        <rFont val="Century"/>
        <family val="1"/>
      </rPr>
      <t>)</t>
    </r>
    <r>
      <rPr>
        <sz val="11"/>
        <rFont val="ＭＳ 明朝"/>
        <family val="1"/>
        <charset val="128"/>
      </rPr>
      <t>　</t>
    </r>
    <r>
      <rPr>
        <sz val="11"/>
        <rFont val="Century"/>
        <family val="1"/>
      </rPr>
      <t xml:space="preserve"> </t>
    </r>
    <rPh sb="1" eb="3">
      <t>スイサン</t>
    </rPh>
    <rPh sb="3" eb="5">
      <t>シンコウ</t>
    </rPh>
    <phoneticPr fontId="20"/>
  </si>
  <si>
    <r>
      <rPr>
        <sz val="11"/>
        <rFont val="ＭＳ 明朝"/>
        <family val="1"/>
        <charset val="128"/>
      </rPr>
      <t>庄内総合支庁産業経済部</t>
    </r>
    <r>
      <rPr>
        <sz val="11"/>
        <rFont val="Century"/>
        <family val="1"/>
      </rPr>
      <t xml:space="preserve"> </t>
    </r>
    <rPh sb="6" eb="8">
      <t>サンギョウ</t>
    </rPh>
    <rPh sb="8" eb="10">
      <t>ケイザイ</t>
    </rPh>
    <rPh sb="10" eb="11">
      <t>ブ</t>
    </rPh>
    <phoneticPr fontId="20"/>
  </si>
  <si>
    <r>
      <rPr>
        <sz val="11"/>
        <rFont val="ＭＳ 明朝"/>
        <family val="1"/>
        <charset val="128"/>
      </rPr>
      <t>総務担当</t>
    </r>
    <r>
      <rPr>
        <sz val="11"/>
        <rFont val="Century"/>
        <family val="1"/>
      </rPr>
      <t>(</t>
    </r>
    <r>
      <rPr>
        <sz val="11"/>
        <rFont val="ＭＳ 明朝"/>
        <family val="1"/>
        <charset val="128"/>
      </rPr>
      <t>総務係</t>
    </r>
    <r>
      <rPr>
        <sz val="11"/>
        <rFont val="Century"/>
        <family val="1"/>
      </rPr>
      <t>)</t>
    </r>
  </si>
  <si>
    <r>
      <rPr>
        <sz val="11"/>
        <rFont val="ＭＳ 明朝"/>
        <family val="1"/>
        <charset val="128"/>
      </rPr>
      <t>人事､予算､決算､財産､物品</t>
    </r>
  </si>
  <si>
    <r>
      <t>TEL</t>
    </r>
    <r>
      <rPr>
        <sz val="11"/>
        <rFont val="ＭＳ 明朝"/>
        <family val="1"/>
        <charset val="128"/>
      </rPr>
      <t>　</t>
    </r>
    <r>
      <rPr>
        <sz val="11"/>
        <rFont val="Century"/>
        <family val="1"/>
      </rPr>
      <t>(</t>
    </r>
    <r>
      <rPr>
        <sz val="11"/>
        <rFont val="ＭＳ 明朝"/>
        <family val="1"/>
        <charset val="128"/>
      </rPr>
      <t>代表</t>
    </r>
    <r>
      <rPr>
        <sz val="11"/>
        <rFont val="Century"/>
        <family val="1"/>
      </rPr>
      <t>)</t>
    </r>
    <r>
      <rPr>
        <sz val="11"/>
        <rFont val="ＭＳ Ｐ明朝"/>
        <family val="1"/>
        <charset val="128"/>
      </rPr>
      <t/>
    </r>
    <phoneticPr fontId="3"/>
  </si>
  <si>
    <t>0234-24-6161</t>
    <phoneticPr fontId="3"/>
  </si>
  <si>
    <r>
      <rPr>
        <sz val="11"/>
        <rFont val="ＭＳ 明朝"/>
        <family val="1"/>
        <charset val="128"/>
      </rPr>
      <t>水産振興課</t>
    </r>
    <r>
      <rPr>
        <sz val="11"/>
        <rFont val="Century"/>
        <family val="1"/>
      </rPr>
      <t xml:space="preserve"> </t>
    </r>
  </si>
  <si>
    <r>
      <rPr>
        <sz val="11"/>
        <rFont val="ＭＳ 明朝"/>
        <family val="1"/>
        <charset val="128"/>
      </rPr>
      <t>水産業協同組合･団体指導､水産金融､常例検査</t>
    </r>
    <phoneticPr fontId="3"/>
  </si>
  <si>
    <r>
      <t>(</t>
    </r>
    <r>
      <rPr>
        <sz val="11"/>
        <rFont val="ＭＳ 明朝"/>
        <family val="1"/>
        <charset val="128"/>
      </rPr>
      <t>総務担当</t>
    </r>
    <r>
      <rPr>
        <sz val="11"/>
        <rFont val="Century"/>
        <family val="1"/>
      </rPr>
      <t>)</t>
    </r>
  </si>
  <si>
    <r>
      <t>6161</t>
    </r>
    <r>
      <rPr>
        <sz val="11"/>
        <rFont val="ＭＳ 明朝"/>
        <family val="1"/>
        <charset val="128"/>
      </rPr>
      <t>･</t>
    </r>
    <r>
      <rPr>
        <sz val="11"/>
        <rFont val="Century"/>
        <family val="1"/>
      </rPr>
      <t>6040</t>
    </r>
    <r>
      <rPr>
        <sz val="11"/>
        <rFont val="ＭＳ 明朝"/>
        <family val="1"/>
        <charset val="128"/>
      </rPr>
      <t>･</t>
    </r>
    <r>
      <rPr>
        <sz val="11"/>
        <rFont val="Century"/>
        <family val="1"/>
      </rPr>
      <t>6041</t>
    </r>
    <phoneticPr fontId="3"/>
  </si>
  <si>
    <r>
      <t>(28</t>
    </r>
    <r>
      <rPr>
        <sz val="11"/>
        <rFont val="ＭＳ 明朝"/>
        <family val="1"/>
        <charset val="128"/>
      </rPr>
      <t>名</t>
    </r>
    <r>
      <rPr>
        <sz val="11"/>
        <rFont val="Century"/>
        <family val="1"/>
      </rPr>
      <t>)(</t>
    </r>
    <r>
      <rPr>
        <sz val="11"/>
        <rFont val="ＭＳ 明朝"/>
        <family val="1"/>
        <charset val="128"/>
      </rPr>
      <t>うち併任</t>
    </r>
    <r>
      <rPr>
        <sz val="11"/>
        <rFont val="Century"/>
        <family val="1"/>
      </rPr>
      <t>1</t>
    </r>
    <r>
      <rPr>
        <sz val="11"/>
        <rFont val="ＭＳ 明朝"/>
        <family val="1"/>
        <charset val="128"/>
      </rPr>
      <t>名</t>
    </r>
    <r>
      <rPr>
        <sz val="11"/>
        <rFont val="Century"/>
        <family val="1"/>
      </rPr>
      <t>)</t>
    </r>
  </si>
  <si>
    <r>
      <t>(</t>
    </r>
    <r>
      <rPr>
        <sz val="11"/>
        <rFont val="ＭＳ 明朝"/>
        <family val="1"/>
        <charset val="128"/>
      </rPr>
      <t>振興普及</t>
    </r>
    <r>
      <rPr>
        <sz val="11"/>
        <rFont val="Century"/>
        <family val="1"/>
      </rPr>
      <t xml:space="preserve">) </t>
    </r>
    <r>
      <rPr>
        <sz val="11"/>
        <rFont val="ＭＳ 明朝"/>
        <family val="1"/>
        <charset val="128"/>
      </rPr>
      <t>　</t>
    </r>
    <phoneticPr fontId="3"/>
  </si>
  <si>
    <r>
      <rPr>
        <sz val="11"/>
        <rFont val="ＭＳ 明朝"/>
        <family val="1"/>
        <charset val="128"/>
      </rPr>
      <t>課　　長</t>
    </r>
    <rPh sb="0" eb="1">
      <t>カ</t>
    </rPh>
    <rPh sb="3" eb="4">
      <t>チョウ</t>
    </rPh>
    <phoneticPr fontId="20"/>
  </si>
  <si>
    <r>
      <rPr>
        <sz val="11"/>
        <rFont val="ＭＳ 明朝"/>
        <family val="1"/>
        <charset val="128"/>
      </rPr>
      <t>振興普及担当</t>
    </r>
  </si>
  <si>
    <r>
      <rPr>
        <sz val="11"/>
        <rFont val="ＭＳ 明朝"/>
        <family val="1"/>
        <charset val="128"/>
      </rPr>
      <t>水産振興策実施､水産業技術普及指導､漁業生産担い手育成､栽培漁業推進指導､</t>
    </r>
  </si>
  <si>
    <r>
      <t>(</t>
    </r>
    <r>
      <rPr>
        <sz val="11"/>
        <rFont val="ＭＳ 明朝"/>
        <family val="1"/>
        <charset val="128"/>
      </rPr>
      <t>漁港整備</t>
    </r>
    <r>
      <rPr>
        <sz val="11"/>
        <rFont val="Century"/>
        <family val="1"/>
      </rPr>
      <t xml:space="preserve">) </t>
    </r>
    <r>
      <rPr>
        <sz val="11"/>
        <rFont val="ＭＳ 明朝"/>
        <family val="1"/>
        <charset val="128"/>
      </rPr>
      <t>　</t>
    </r>
    <phoneticPr fontId="3"/>
  </si>
  <si>
    <r>
      <rPr>
        <sz val="11"/>
        <rFont val="ＭＳ 明朝"/>
        <family val="1"/>
        <charset val="128"/>
      </rPr>
      <t>漁港整備主幹</t>
    </r>
    <rPh sb="0" eb="2">
      <t>ギョコウ</t>
    </rPh>
    <rPh sb="2" eb="4">
      <t>セイビ</t>
    </rPh>
    <rPh sb="4" eb="6">
      <t>シュカン</t>
    </rPh>
    <phoneticPr fontId="20"/>
  </si>
  <si>
    <r>
      <rPr>
        <sz val="11"/>
        <rFont val="ＭＳ 明朝"/>
        <family val="1"/>
        <charset val="128"/>
      </rPr>
      <t>流通･魚価対策、都市漁村交流</t>
    </r>
  </si>
  <si>
    <r>
      <t>(</t>
    </r>
    <r>
      <rPr>
        <sz val="11"/>
        <rFont val="ＭＳ 明朝"/>
        <family val="1"/>
        <charset val="128"/>
      </rPr>
      <t>漁業調整</t>
    </r>
    <r>
      <rPr>
        <sz val="11"/>
        <rFont val="Century"/>
        <family val="1"/>
      </rPr>
      <t>)</t>
    </r>
  </si>
  <si>
    <r>
      <rPr>
        <sz val="11"/>
        <rFont val="ＭＳ 明朝"/>
        <family val="1"/>
        <charset val="128"/>
      </rPr>
      <t>漁港整備担当</t>
    </r>
  </si>
  <si>
    <r>
      <rPr>
        <sz val="11"/>
        <rFont val="ＭＳ 明朝"/>
        <family val="1"/>
        <charset val="128"/>
      </rPr>
      <t>水産基盤</t>
    </r>
    <r>
      <rPr>
        <sz val="11"/>
        <rFont val="Century"/>
        <family val="1"/>
      </rPr>
      <t>(</t>
    </r>
    <r>
      <rPr>
        <sz val="11"/>
        <rFont val="ＭＳ 明朝"/>
        <family val="1"/>
        <charset val="128"/>
      </rPr>
      <t>漁港､漁場</t>
    </r>
    <r>
      <rPr>
        <sz val="11"/>
        <rFont val="Century"/>
        <family val="1"/>
      </rPr>
      <t>)</t>
    </r>
    <r>
      <rPr>
        <sz val="11"/>
        <rFont val="ＭＳ 明朝"/>
        <family val="1"/>
        <charset val="128"/>
      </rPr>
      <t>整備･海岸施設整備、漁港施設･漁港海岸施設の管理</t>
    </r>
    <phoneticPr fontId="3"/>
  </si>
  <si>
    <r>
      <t xml:space="preserve"> FAX </t>
    </r>
    <r>
      <rPr>
        <sz val="11"/>
        <rFont val="ＭＳ 明朝"/>
        <family val="1"/>
        <charset val="128"/>
      </rPr>
      <t>　</t>
    </r>
    <phoneticPr fontId="3"/>
  </si>
  <si>
    <t>0234-24-6164</t>
  </si>
  <si>
    <r>
      <rPr>
        <sz val="11"/>
        <rFont val="ＭＳ 明朝"/>
        <family val="1"/>
        <charset val="128"/>
      </rPr>
      <t>漁業調整担当</t>
    </r>
  </si>
  <si>
    <r>
      <rPr>
        <sz val="11"/>
        <rFont val="ＭＳ 明朝"/>
        <family val="1"/>
        <charset val="128"/>
      </rPr>
      <t>漁業調整､海面漁業許可､漁業取締､漁船登録､遊漁対策､資源管理､漁場環境保全</t>
    </r>
  </si>
  <si>
    <r>
      <rPr>
        <sz val="11"/>
        <rFont val="ＭＳ 明朝"/>
        <family val="1"/>
        <charset val="128"/>
      </rPr>
      <t>漁業監視調査船月峯</t>
    </r>
    <r>
      <rPr>
        <sz val="11"/>
        <rFont val="Century"/>
        <family val="1"/>
      </rPr>
      <t>(52</t>
    </r>
    <r>
      <rPr>
        <sz val="11"/>
        <rFont val="ＭＳ 明朝"/>
        <family val="1"/>
        <charset val="128"/>
      </rPr>
      <t>ﾄﾝ､馬力</t>
    </r>
    <r>
      <rPr>
        <sz val="11"/>
        <rFont val="Century"/>
        <family val="1"/>
      </rPr>
      <t>1,854kW×2)</t>
    </r>
  </si>
  <si>
    <r>
      <rPr>
        <sz val="11"/>
        <rFont val="ＭＳ 明朝"/>
        <family val="1"/>
        <charset val="128"/>
      </rPr>
      <t>漁業指導監督通信､漁業無線通信､海上気象に関する通信</t>
    </r>
  </si>
  <si>
    <r>
      <rPr>
        <sz val="11"/>
        <rFont val="ＭＳ 明朝"/>
        <family val="1"/>
        <charset val="128"/>
      </rPr>
      <t>水産研究所</t>
    </r>
    <r>
      <rPr>
        <sz val="11"/>
        <rFont val="Century"/>
        <family val="1"/>
      </rPr>
      <t>(23</t>
    </r>
    <r>
      <rPr>
        <sz val="11"/>
        <rFont val="ＭＳ 明朝"/>
        <family val="1"/>
        <charset val="128"/>
      </rPr>
      <t>名</t>
    </r>
    <r>
      <rPr>
        <sz val="11"/>
        <rFont val="Century"/>
        <family val="1"/>
      </rPr>
      <t>)</t>
    </r>
    <rPh sb="2" eb="5">
      <t>ケンキュウジョ</t>
    </rPh>
    <phoneticPr fontId="20"/>
  </si>
  <si>
    <r>
      <rPr>
        <sz val="11"/>
        <rFont val="ＭＳ 明朝"/>
        <family val="1"/>
        <charset val="128"/>
      </rPr>
      <t>総務課</t>
    </r>
  </si>
  <si>
    <r>
      <rPr>
        <sz val="11"/>
        <rFont val="ＭＳ 明朝"/>
        <family val="1"/>
        <charset val="128"/>
      </rPr>
      <t>庶務係</t>
    </r>
    <r>
      <rPr>
        <sz val="11"/>
        <rFont val="Century"/>
        <family val="1"/>
      </rPr>
      <t xml:space="preserve">  </t>
    </r>
    <r>
      <rPr>
        <sz val="11"/>
        <rFont val="ＭＳ 明朝"/>
        <family val="1"/>
        <charset val="128"/>
      </rPr>
      <t>人事､予算､決算､財産､物品</t>
    </r>
  </si>
  <si>
    <r>
      <t>TEL</t>
    </r>
    <r>
      <rPr>
        <sz val="11"/>
        <rFont val="ＭＳ 明朝"/>
        <family val="1"/>
        <charset val="128"/>
      </rPr>
      <t>　</t>
    </r>
    <r>
      <rPr>
        <sz val="11"/>
        <rFont val="Century"/>
        <family val="1"/>
      </rPr>
      <t>(</t>
    </r>
    <r>
      <rPr>
        <sz val="11"/>
        <rFont val="ＭＳ 明朝"/>
        <family val="1"/>
        <charset val="128"/>
      </rPr>
      <t>代表</t>
    </r>
    <r>
      <rPr>
        <sz val="11"/>
        <rFont val="Century"/>
        <family val="1"/>
      </rPr>
      <t>)</t>
    </r>
    <phoneticPr fontId="3"/>
  </si>
  <si>
    <t>0235-33-3150</t>
  </si>
  <si>
    <r>
      <rPr>
        <sz val="11"/>
        <rFont val="ＭＳ 明朝"/>
        <family val="1"/>
        <charset val="128"/>
      </rPr>
      <t>スマート漁業推進部</t>
    </r>
    <phoneticPr fontId="20"/>
  </si>
  <si>
    <r>
      <rPr>
        <sz val="11"/>
        <rFont val="ＭＳ 明朝"/>
        <family val="1"/>
        <charset val="128"/>
      </rPr>
      <t>漁海況予報､漁場調査､資源評価･管理研究､漁業試験調査船最上丸</t>
    </r>
    <r>
      <rPr>
        <sz val="11"/>
        <rFont val="Century"/>
        <family val="1"/>
      </rPr>
      <t>(198</t>
    </r>
    <r>
      <rPr>
        <sz val="11"/>
        <rFont val="ＭＳ 明朝"/>
        <family val="1"/>
        <charset val="128"/>
      </rPr>
      <t>ﾄﾝ､</t>
    </r>
    <r>
      <rPr>
        <sz val="11"/>
        <rFont val="Century"/>
        <family val="1"/>
      </rPr>
      <t>1323kW)</t>
    </r>
  </si>
  <si>
    <r>
      <t>(</t>
    </r>
    <r>
      <rPr>
        <sz val="11"/>
        <rFont val="ＭＳ 明朝"/>
        <family val="1"/>
        <charset val="128"/>
      </rPr>
      <t>スマート漁業推進部　・資源利用部</t>
    </r>
    <r>
      <rPr>
        <sz val="11"/>
        <rFont val="Century"/>
        <family val="1"/>
      </rPr>
      <t>)</t>
    </r>
    <phoneticPr fontId="3"/>
  </si>
  <si>
    <r>
      <rPr>
        <sz val="11"/>
        <rFont val="ＭＳ 明朝"/>
        <family val="1"/>
        <charset val="128"/>
      </rPr>
      <t>所　長　　副所長</t>
    </r>
  </si>
  <si>
    <r>
      <rPr>
        <sz val="11"/>
        <rFont val="ＭＳ 明朝"/>
        <family val="1"/>
        <charset val="128"/>
      </rPr>
      <t>資源利用部</t>
    </r>
    <rPh sb="0" eb="2">
      <t>シゲン</t>
    </rPh>
    <rPh sb="2" eb="5">
      <t>リヨウブ</t>
    </rPh>
    <phoneticPr fontId="20"/>
  </si>
  <si>
    <r>
      <rPr>
        <sz val="11"/>
        <rFont val="ＭＳ 明朝"/>
        <family val="1"/>
        <charset val="128"/>
      </rPr>
      <t>水産物の付加価値向上技術の研究</t>
    </r>
    <rPh sb="0" eb="3">
      <t>スイサンブツ</t>
    </rPh>
    <rPh sb="4" eb="6">
      <t>フカ</t>
    </rPh>
    <rPh sb="6" eb="8">
      <t>カチ</t>
    </rPh>
    <rPh sb="8" eb="10">
      <t>コウジョウ</t>
    </rPh>
    <rPh sb="10" eb="12">
      <t>ギジュツ</t>
    </rPh>
    <rPh sb="13" eb="15">
      <t>ケンキュウ</t>
    </rPh>
    <phoneticPr fontId="20"/>
  </si>
  <si>
    <r>
      <t>(</t>
    </r>
    <r>
      <rPr>
        <sz val="11"/>
        <rFont val="ＭＳ 明朝"/>
        <family val="1"/>
        <charset val="128"/>
      </rPr>
      <t>浅海増殖部</t>
    </r>
    <r>
      <rPr>
        <sz val="11"/>
        <rFont val="Century"/>
        <family val="1"/>
      </rPr>
      <t>)</t>
    </r>
    <r>
      <rPr>
        <sz val="11"/>
        <rFont val="ＭＳ 明朝"/>
        <family val="1"/>
        <charset val="128"/>
      </rPr>
      <t>　</t>
    </r>
    <rPh sb="1" eb="3">
      <t>センカイ</t>
    </rPh>
    <rPh sb="3" eb="5">
      <t>ゾウショク</t>
    </rPh>
    <rPh sb="5" eb="6">
      <t>ブ</t>
    </rPh>
    <phoneticPr fontId="20"/>
  </si>
  <si>
    <r>
      <rPr>
        <sz val="11"/>
        <rFont val="ＭＳ 明朝"/>
        <family val="1"/>
        <charset val="128"/>
      </rPr>
      <t>浅海増殖部</t>
    </r>
  </si>
  <si>
    <r>
      <rPr>
        <sz val="11"/>
        <rFont val="ＭＳ 明朝"/>
        <family val="1"/>
        <charset val="128"/>
      </rPr>
      <t>種苗生産技術開発研究､放流効果調査､増養殖研究､沿岸漁場整備関係調査</t>
    </r>
  </si>
  <si>
    <r>
      <t>FAX</t>
    </r>
    <r>
      <rPr>
        <sz val="11"/>
        <rFont val="ＭＳ 明朝"/>
        <family val="1"/>
        <charset val="128"/>
      </rPr>
      <t>　</t>
    </r>
    <phoneticPr fontId="3"/>
  </si>
  <si>
    <t>0235-33-0379</t>
  </si>
  <si>
    <r>
      <rPr>
        <sz val="11"/>
        <rFont val="ＭＳ 明朝"/>
        <family val="1"/>
        <charset val="128"/>
      </rPr>
      <t>内水面水産研究所</t>
    </r>
    <r>
      <rPr>
        <sz val="11"/>
        <rFont val="Century"/>
        <family val="1"/>
      </rPr>
      <t>(8</t>
    </r>
    <r>
      <rPr>
        <sz val="11"/>
        <rFont val="ＭＳ 明朝"/>
        <family val="1"/>
        <charset val="128"/>
      </rPr>
      <t>名</t>
    </r>
    <r>
      <rPr>
        <sz val="11"/>
        <rFont val="Century"/>
        <family val="1"/>
      </rPr>
      <t xml:space="preserve">)   </t>
    </r>
  </si>
  <si>
    <r>
      <t>TEL</t>
    </r>
    <r>
      <rPr>
        <sz val="11"/>
        <rFont val="ＭＳ 明朝"/>
        <family val="1"/>
        <charset val="128"/>
      </rPr>
      <t>　</t>
    </r>
    <phoneticPr fontId="3"/>
  </si>
  <si>
    <t>0238-38-3214</t>
  </si>
  <si>
    <r>
      <rPr>
        <sz val="11"/>
        <rFont val="ＭＳ 明朝"/>
        <family val="1"/>
        <charset val="128"/>
      </rPr>
      <t>所　長</t>
    </r>
    <rPh sb="0" eb="1">
      <t>ショ</t>
    </rPh>
    <phoneticPr fontId="20"/>
  </si>
  <si>
    <r>
      <rPr>
        <sz val="11"/>
        <rFont val="ＭＳ 明朝"/>
        <family val="1"/>
        <charset val="128"/>
      </rPr>
      <t>庶務係</t>
    </r>
  </si>
  <si>
    <t>0238-38-3216</t>
  </si>
  <si>
    <r>
      <rPr>
        <sz val="11"/>
        <rFont val="ＭＳ 明朝"/>
        <family val="1"/>
        <charset val="128"/>
      </rPr>
      <t>副所長</t>
    </r>
    <rPh sb="1" eb="2">
      <t>ショ</t>
    </rPh>
    <phoneticPr fontId="20"/>
  </si>
  <si>
    <r>
      <rPr>
        <sz val="11"/>
        <rFont val="ＭＳ 明朝"/>
        <family val="1"/>
        <charset val="128"/>
      </rPr>
      <t>内水面水産振興部</t>
    </r>
    <rPh sb="0" eb="3">
      <t>ナイスイメン</t>
    </rPh>
    <rPh sb="3" eb="5">
      <t>スイサン</t>
    </rPh>
    <rPh sb="5" eb="7">
      <t>シンコウ</t>
    </rPh>
    <rPh sb="7" eb="8">
      <t>ブ</t>
    </rPh>
    <phoneticPr fontId="3"/>
  </si>
  <si>
    <r>
      <rPr>
        <sz val="11"/>
        <rFont val="ＭＳ 明朝"/>
        <family val="1"/>
        <charset val="128"/>
      </rPr>
      <t>水産資源の増殖､生態･環境調査研究、増養殖技術開発､魚病･防疫研究､普及指導</t>
    </r>
  </si>
  <si>
    <r>
      <rPr>
        <sz val="11"/>
        <rFont val="ＭＳ 明朝"/>
        <family val="1"/>
        <charset val="128"/>
      </rPr>
      <t>山形海区漁業調整委員会</t>
    </r>
    <r>
      <rPr>
        <sz val="11"/>
        <rFont val="Century"/>
        <family val="1"/>
      </rPr>
      <t>(5</t>
    </r>
    <r>
      <rPr>
        <sz val="11"/>
        <rFont val="ＭＳ 明朝"/>
        <family val="1"/>
        <charset val="128"/>
      </rPr>
      <t>名</t>
    </r>
    <r>
      <rPr>
        <sz val="11"/>
        <rFont val="Century"/>
        <family val="1"/>
      </rPr>
      <t>)</t>
    </r>
    <phoneticPr fontId="3"/>
  </si>
  <si>
    <t>0234-24-6046</t>
  </si>
  <si>
    <r>
      <rPr>
        <sz val="11"/>
        <rFont val="ＭＳ 明朝"/>
        <family val="1"/>
        <charset val="128"/>
      </rPr>
      <t>事務局長</t>
    </r>
    <phoneticPr fontId="3"/>
  </si>
  <si>
    <r>
      <t>(</t>
    </r>
    <r>
      <rPr>
        <sz val="11"/>
        <rFont val="ＭＳ 明朝"/>
        <family val="1"/>
        <charset val="128"/>
      </rPr>
      <t>うち併任</t>
    </r>
    <r>
      <rPr>
        <sz val="11"/>
        <rFont val="Century"/>
        <family val="1"/>
      </rPr>
      <t>4</t>
    </r>
    <r>
      <rPr>
        <sz val="11"/>
        <rFont val="ＭＳ 明朝"/>
        <family val="1"/>
        <charset val="128"/>
      </rPr>
      <t>名</t>
    </r>
    <r>
      <rPr>
        <sz val="11"/>
        <rFont val="Century"/>
        <family val="1"/>
      </rPr>
      <t>)</t>
    </r>
    <phoneticPr fontId="3"/>
  </si>
  <si>
    <r>
      <rPr>
        <sz val="11"/>
        <rFont val="ＭＳ 明朝"/>
        <family val="1"/>
        <charset val="128"/>
      </rPr>
      <t>海面漁業の調整</t>
    </r>
  </si>
  <si>
    <r>
      <rPr>
        <sz val="11"/>
        <rFont val="ＭＳ 明朝"/>
        <family val="1"/>
        <charset val="128"/>
      </rPr>
      <t>次　　長</t>
    </r>
    <phoneticPr fontId="3"/>
  </si>
  <si>
    <r>
      <rPr>
        <sz val="11"/>
        <rFont val="ＭＳ 明朝"/>
        <family val="1"/>
        <charset val="128"/>
      </rPr>
      <t>山形県内水面漁場管理委員会</t>
    </r>
    <r>
      <rPr>
        <sz val="11"/>
        <rFont val="Century"/>
        <family val="1"/>
      </rPr>
      <t>(5</t>
    </r>
    <r>
      <rPr>
        <sz val="11"/>
        <rFont val="ＭＳ 明朝"/>
        <family val="1"/>
        <charset val="128"/>
      </rPr>
      <t>名</t>
    </r>
    <r>
      <rPr>
        <sz val="11"/>
        <rFont val="Century"/>
        <family val="1"/>
      </rPr>
      <t>)</t>
    </r>
    <phoneticPr fontId="3"/>
  </si>
  <si>
    <t>023-630-3299</t>
    <phoneticPr fontId="3"/>
  </si>
  <si>
    <r>
      <t>(</t>
    </r>
    <r>
      <rPr>
        <sz val="11"/>
        <rFont val="ＭＳ 明朝"/>
        <family val="1"/>
        <charset val="128"/>
      </rPr>
      <t>うち併任</t>
    </r>
    <r>
      <rPr>
        <sz val="11"/>
        <rFont val="Century"/>
        <family val="1"/>
      </rPr>
      <t>5</t>
    </r>
    <r>
      <rPr>
        <sz val="11"/>
        <rFont val="ＭＳ 明朝"/>
        <family val="1"/>
        <charset val="128"/>
      </rPr>
      <t>名</t>
    </r>
    <r>
      <rPr>
        <sz val="11"/>
        <rFont val="Century"/>
        <family val="1"/>
      </rPr>
      <t>)</t>
    </r>
  </si>
  <si>
    <r>
      <rPr>
        <sz val="11"/>
        <rFont val="ＭＳ 明朝"/>
        <family val="1"/>
        <charset val="128"/>
      </rPr>
      <t>内水面漁業の調整</t>
    </r>
    <phoneticPr fontId="3"/>
  </si>
  <si>
    <t>023-630-3257</t>
    <phoneticPr fontId="3"/>
  </si>
  <si>
    <r>
      <rPr>
        <sz val="12"/>
        <rFont val="ＭＳ 明朝"/>
        <family val="1"/>
        <charset val="128"/>
      </rPr>
      <t>３　委員会･附属機関等</t>
    </r>
    <r>
      <rPr>
        <sz val="11"/>
        <color theme="1"/>
        <rFont val="Century"/>
        <family val="1"/>
      </rPr>
      <t/>
    </r>
    <phoneticPr fontId="3"/>
  </si>
  <si>
    <r>
      <rPr>
        <sz val="12"/>
        <rFont val="ＭＳ 明朝"/>
        <family val="1"/>
        <charset val="128"/>
      </rPr>
      <t>令和</t>
    </r>
    <r>
      <rPr>
        <sz val="12"/>
        <rFont val="Century"/>
        <family val="1"/>
      </rPr>
      <t>7</t>
    </r>
    <r>
      <rPr>
        <sz val="12"/>
        <rFont val="ＭＳ 明朝"/>
        <family val="1"/>
        <charset val="128"/>
      </rPr>
      <t>年</t>
    </r>
    <r>
      <rPr>
        <sz val="12"/>
        <rFont val="Century"/>
        <family val="1"/>
      </rPr>
      <t>5</t>
    </r>
    <r>
      <rPr>
        <sz val="12"/>
        <rFont val="ＭＳ 明朝"/>
        <family val="1"/>
        <charset val="128"/>
      </rPr>
      <t>月</t>
    </r>
    <r>
      <rPr>
        <sz val="12"/>
        <rFont val="Century"/>
        <family val="1"/>
      </rPr>
      <t>1</t>
    </r>
    <r>
      <rPr>
        <sz val="12"/>
        <rFont val="ＭＳ 明朝"/>
        <family val="1"/>
        <charset val="128"/>
      </rPr>
      <t>日現在</t>
    </r>
    <rPh sb="0" eb="2">
      <t>レイワ</t>
    </rPh>
    <phoneticPr fontId="3"/>
  </si>
  <si>
    <r>
      <rPr>
        <sz val="11"/>
        <rFont val="ＭＳ 明朝"/>
        <family val="1"/>
        <charset val="128"/>
      </rPr>
      <t>名　　　　称</t>
    </r>
    <phoneticPr fontId="3"/>
  </si>
  <si>
    <r>
      <rPr>
        <sz val="11"/>
        <rFont val="ＭＳ 明朝"/>
        <family val="1"/>
        <charset val="128"/>
      </rPr>
      <t>事　務　所　所　在　地</t>
    </r>
    <phoneticPr fontId="3"/>
  </si>
  <si>
    <r>
      <rPr>
        <sz val="11"/>
        <rFont val="ＭＳ 明朝"/>
        <family val="1"/>
        <charset val="128"/>
      </rPr>
      <t>会長名</t>
    </r>
    <phoneticPr fontId="3"/>
  </si>
  <si>
    <r>
      <rPr>
        <sz val="11"/>
        <rFont val="ＭＳ 明朝"/>
        <family val="1"/>
        <charset val="128"/>
      </rPr>
      <t>任　　　期</t>
    </r>
    <phoneticPr fontId="3"/>
  </si>
  <si>
    <r>
      <rPr>
        <sz val="11"/>
        <rFont val="ＭＳ 明朝"/>
        <family val="1"/>
        <charset val="128"/>
      </rPr>
      <t>委員数</t>
    </r>
  </si>
  <si>
    <r>
      <rPr>
        <sz val="11"/>
        <rFont val="ＭＳ 明朝"/>
        <family val="1"/>
        <charset val="128"/>
      </rPr>
      <t>委員選任方法</t>
    </r>
  </si>
  <si>
    <r>
      <rPr>
        <sz val="11"/>
        <rFont val="ＭＳ 明朝"/>
        <family val="1"/>
        <charset val="128"/>
      </rPr>
      <t>根拠法</t>
    </r>
  </si>
  <si>
    <r>
      <rPr>
        <sz val="11"/>
        <rFont val="ＭＳ 明朝"/>
        <family val="1"/>
        <charset val="128"/>
      </rPr>
      <t>山形海区漁業調整委員会</t>
    </r>
  </si>
  <si>
    <r>
      <rPr>
        <sz val="11"/>
        <rFont val="ＭＳ 明朝"/>
        <family val="1"/>
        <charset val="128"/>
      </rPr>
      <t>山形県酒田市山居町二丁目</t>
    </r>
    <r>
      <rPr>
        <sz val="11"/>
        <rFont val="Century"/>
        <family val="1"/>
      </rPr>
      <t>14</t>
    </r>
    <r>
      <rPr>
        <sz val="11"/>
        <rFont val="ＭＳ 明朝"/>
        <family val="1"/>
        <charset val="128"/>
      </rPr>
      <t>番</t>
    </r>
    <r>
      <rPr>
        <sz val="11"/>
        <rFont val="Century"/>
        <family val="1"/>
      </rPr>
      <t>23</t>
    </r>
    <r>
      <rPr>
        <sz val="11"/>
        <rFont val="ＭＳ 明朝"/>
        <family val="1"/>
        <charset val="128"/>
      </rPr>
      <t>号</t>
    </r>
    <phoneticPr fontId="3"/>
  </si>
  <si>
    <r>
      <rPr>
        <sz val="11"/>
        <rFont val="ＭＳ 明朝"/>
        <family val="1"/>
        <charset val="128"/>
      </rPr>
      <t>加藤　栄</t>
    </r>
    <phoneticPr fontId="3"/>
  </si>
  <si>
    <r>
      <rPr>
        <sz val="11"/>
        <rFont val="ＭＳ 明朝"/>
        <family val="1"/>
        <charset val="128"/>
      </rPr>
      <t>令</t>
    </r>
    <r>
      <rPr>
        <sz val="11"/>
        <rFont val="Century"/>
        <family val="1"/>
      </rPr>
      <t>7.4</t>
    </r>
    <r>
      <rPr>
        <sz val="11"/>
        <rFont val="ＭＳ 明朝"/>
        <family val="1"/>
        <charset val="128"/>
      </rPr>
      <t>～令</t>
    </r>
    <r>
      <rPr>
        <sz val="11"/>
        <rFont val="Century"/>
        <family val="1"/>
      </rPr>
      <t>11.3</t>
    </r>
    <rPh sb="0" eb="1">
      <t>レイ</t>
    </rPh>
    <rPh sb="5" eb="6">
      <t>レイ</t>
    </rPh>
    <phoneticPr fontId="3"/>
  </si>
  <si>
    <r>
      <t>10</t>
    </r>
    <r>
      <rPr>
        <sz val="11"/>
        <rFont val="ＭＳ 明朝"/>
        <family val="1"/>
        <charset val="128"/>
      </rPr>
      <t>名</t>
    </r>
    <phoneticPr fontId="3"/>
  </si>
  <si>
    <r>
      <rPr>
        <sz val="11"/>
        <rFont val="ＭＳ 明朝"/>
        <family val="1"/>
        <charset val="128"/>
      </rPr>
      <t>知事選任</t>
    </r>
    <r>
      <rPr>
        <sz val="11"/>
        <rFont val="Century"/>
        <family val="1"/>
      </rPr>
      <t xml:space="preserve"> 10</t>
    </r>
    <r>
      <rPr>
        <sz val="11"/>
        <rFont val="ＭＳ 明朝"/>
        <family val="1"/>
        <charset val="128"/>
      </rPr>
      <t>名</t>
    </r>
    <phoneticPr fontId="3"/>
  </si>
  <si>
    <r>
      <rPr>
        <sz val="11"/>
        <rFont val="ＭＳ 明朝"/>
        <family val="1"/>
        <charset val="128"/>
      </rPr>
      <t>漁業法</t>
    </r>
  </si>
  <si>
    <r>
      <rPr>
        <sz val="11"/>
        <rFont val="ＭＳ 明朝"/>
        <family val="1"/>
        <charset val="128"/>
      </rPr>
      <t>山形県庄内総合支庁産業経済部水産振興課内</t>
    </r>
  </si>
  <si>
    <r>
      <t>(4</t>
    </r>
    <r>
      <rPr>
        <sz val="11"/>
        <rFont val="ＭＳ 明朝"/>
        <family val="1"/>
        <charset val="128"/>
      </rPr>
      <t>年</t>
    </r>
    <r>
      <rPr>
        <sz val="11"/>
        <rFont val="Century"/>
        <family val="1"/>
      </rPr>
      <t>)</t>
    </r>
    <phoneticPr fontId="3"/>
  </si>
  <si>
    <r>
      <rPr>
        <sz val="11"/>
        <rFont val="ＭＳ 明朝"/>
        <family val="1"/>
        <charset val="128"/>
      </rPr>
      <t>山形県内水面漁場管理委員会</t>
    </r>
  </si>
  <si>
    <r>
      <rPr>
        <sz val="11"/>
        <rFont val="ＭＳ 明朝"/>
        <family val="1"/>
        <charset val="128"/>
      </rPr>
      <t>山形県山形市松波二丁目</t>
    </r>
    <r>
      <rPr>
        <sz val="11"/>
        <rFont val="Century"/>
        <family val="1"/>
      </rPr>
      <t>8</t>
    </r>
    <r>
      <rPr>
        <sz val="11"/>
        <rFont val="ＭＳ 明朝"/>
        <family val="1"/>
        <charset val="128"/>
      </rPr>
      <t>番</t>
    </r>
    <r>
      <rPr>
        <sz val="11"/>
        <rFont val="Century"/>
        <family val="1"/>
      </rPr>
      <t>1</t>
    </r>
    <r>
      <rPr>
        <sz val="11"/>
        <rFont val="ＭＳ 明朝"/>
        <family val="1"/>
        <charset val="128"/>
      </rPr>
      <t>号</t>
    </r>
  </si>
  <si>
    <r>
      <rPr>
        <sz val="11"/>
        <rFont val="ＭＳ 明朝"/>
        <family val="1"/>
        <charset val="128"/>
      </rPr>
      <t>國方敬司</t>
    </r>
    <phoneticPr fontId="3"/>
  </si>
  <si>
    <r>
      <rPr>
        <sz val="11"/>
        <rFont val="ＭＳ 明朝"/>
        <family val="1"/>
        <charset val="128"/>
      </rPr>
      <t>令</t>
    </r>
    <r>
      <rPr>
        <sz val="11"/>
        <rFont val="Century"/>
        <family val="1"/>
      </rPr>
      <t>6.12</t>
    </r>
    <r>
      <rPr>
        <sz val="11"/>
        <rFont val="ＭＳ 明朝"/>
        <family val="1"/>
        <charset val="128"/>
      </rPr>
      <t>～令</t>
    </r>
    <r>
      <rPr>
        <sz val="11"/>
        <rFont val="Century"/>
        <family val="1"/>
      </rPr>
      <t>10.11</t>
    </r>
    <rPh sb="0" eb="1">
      <t>レイ</t>
    </rPh>
    <rPh sb="6" eb="7">
      <t>レイ</t>
    </rPh>
    <phoneticPr fontId="3"/>
  </si>
  <si>
    <r>
      <t>10</t>
    </r>
    <r>
      <rPr>
        <sz val="11"/>
        <rFont val="ＭＳ 明朝"/>
        <family val="1"/>
        <charset val="128"/>
      </rPr>
      <t>名</t>
    </r>
  </si>
  <si>
    <r>
      <rPr>
        <sz val="11"/>
        <rFont val="ＭＳ 明朝"/>
        <family val="1"/>
        <charset val="128"/>
      </rPr>
      <t>〃</t>
    </r>
  </si>
  <si>
    <r>
      <rPr>
        <sz val="11"/>
        <rFont val="ＭＳ 明朝"/>
        <family val="1"/>
        <charset val="128"/>
      </rPr>
      <t>山形県農林水産部水産振興課内</t>
    </r>
  </si>
  <si>
    <r>
      <t>(4</t>
    </r>
    <r>
      <rPr>
        <sz val="11"/>
        <rFont val="ＭＳ 明朝"/>
        <family val="1"/>
        <charset val="128"/>
      </rPr>
      <t>年</t>
    </r>
    <r>
      <rPr>
        <sz val="11"/>
        <rFont val="Century"/>
        <family val="1"/>
      </rPr>
      <t>)</t>
    </r>
  </si>
  <si>
    <r>
      <rPr>
        <sz val="11"/>
        <rFont val="ＭＳ 明朝"/>
        <family val="1"/>
        <charset val="128"/>
      </rPr>
      <t>山形県海面利用協議会</t>
    </r>
    <phoneticPr fontId="3"/>
  </si>
  <si>
    <r>
      <rPr>
        <sz val="11"/>
        <rFont val="ＭＳ 明朝"/>
        <family val="1"/>
        <charset val="128"/>
      </rPr>
      <t>改選作業中</t>
    </r>
    <rPh sb="0" eb="2">
      <t>カイセン</t>
    </rPh>
    <rPh sb="2" eb="5">
      <t>サギョウチュウ</t>
    </rPh>
    <phoneticPr fontId="3"/>
  </si>
  <si>
    <r>
      <t>15</t>
    </r>
    <r>
      <rPr>
        <sz val="11"/>
        <rFont val="ＭＳ 明朝"/>
        <family val="1"/>
        <charset val="128"/>
      </rPr>
      <t>名</t>
    </r>
    <phoneticPr fontId="3"/>
  </si>
  <si>
    <r>
      <rPr>
        <sz val="11"/>
        <rFont val="ＭＳ 明朝"/>
        <family val="1"/>
        <charset val="128"/>
      </rPr>
      <t>知事選任</t>
    </r>
    <r>
      <rPr>
        <sz val="11"/>
        <rFont val="Century"/>
        <family val="1"/>
      </rPr>
      <t xml:space="preserve"> 15</t>
    </r>
    <r>
      <rPr>
        <sz val="11"/>
        <rFont val="ＭＳ 明朝"/>
        <family val="1"/>
        <charset val="128"/>
      </rPr>
      <t>名</t>
    </r>
    <phoneticPr fontId="3"/>
  </si>
  <si>
    <r>
      <rPr>
        <sz val="11"/>
        <rFont val="ＭＳ 明朝"/>
        <family val="1"/>
        <charset val="128"/>
      </rPr>
      <t>規約</t>
    </r>
  </si>
  <si>
    <r>
      <rPr>
        <sz val="12"/>
        <rFont val="ＭＳ 明朝"/>
        <family val="1"/>
        <charset val="128"/>
      </rPr>
      <t>４　水産関係歳出決算の概要</t>
    </r>
    <r>
      <rPr>
        <sz val="12"/>
        <rFont val="Century"/>
        <family val="1"/>
      </rPr>
      <t>(</t>
    </r>
    <r>
      <rPr>
        <sz val="12"/>
        <rFont val="ＭＳ 明朝"/>
        <family val="1"/>
        <charset val="128"/>
      </rPr>
      <t>一般会計</t>
    </r>
    <r>
      <rPr>
        <sz val="12"/>
        <rFont val="Century"/>
        <family val="1"/>
      </rPr>
      <t xml:space="preserve">) </t>
    </r>
  </si>
  <si>
    <r>
      <rPr>
        <sz val="12"/>
        <rFont val="ＭＳ 明朝"/>
        <family val="1"/>
        <charset val="128"/>
      </rPr>
      <t>令和</t>
    </r>
    <r>
      <rPr>
        <sz val="12"/>
        <rFont val="Century"/>
        <family val="1"/>
      </rPr>
      <t>6</t>
    </r>
    <r>
      <rPr>
        <sz val="12"/>
        <rFont val="ＭＳ 明朝"/>
        <family val="1"/>
        <charset val="128"/>
      </rPr>
      <t>年度</t>
    </r>
    <r>
      <rPr>
        <sz val="12"/>
        <rFont val="Century"/>
        <family val="1"/>
      </rPr>
      <t>(</t>
    </r>
    <r>
      <rPr>
        <sz val="12"/>
        <rFont val="ＭＳ 明朝"/>
        <family val="1"/>
        <charset val="128"/>
      </rPr>
      <t>単位：千円</t>
    </r>
    <r>
      <rPr>
        <sz val="12"/>
        <rFont val="Century"/>
        <family val="1"/>
      </rPr>
      <t>)</t>
    </r>
    <rPh sb="0" eb="2">
      <t>レイワ</t>
    </rPh>
    <phoneticPr fontId="3"/>
  </si>
  <si>
    <r>
      <rPr>
        <sz val="11"/>
        <rFont val="ＭＳ 明朝"/>
        <family val="1"/>
        <charset val="128"/>
      </rPr>
      <t>性　質　別</t>
    </r>
    <phoneticPr fontId="3"/>
  </si>
  <si>
    <r>
      <rPr>
        <sz val="11"/>
        <rFont val="ＭＳ 明朝"/>
        <family val="1"/>
        <charset val="128"/>
      </rPr>
      <t>金　額</t>
    </r>
    <phoneticPr fontId="3"/>
  </si>
  <si>
    <r>
      <rPr>
        <sz val="11"/>
        <rFont val="ＭＳ 明朝"/>
        <family val="1"/>
        <charset val="128"/>
      </rPr>
      <t>主　要　事　業　等</t>
    </r>
    <phoneticPr fontId="3"/>
  </si>
  <si>
    <r>
      <rPr>
        <sz val="11"/>
        <rFont val="ＭＳ 明朝"/>
        <family val="1"/>
        <charset val="128"/>
      </rPr>
      <t>事　業　等　主　要</t>
    </r>
    <phoneticPr fontId="3"/>
  </si>
  <si>
    <r>
      <rPr>
        <sz val="11"/>
        <rFont val="ＭＳ 明朝"/>
        <family val="1"/>
        <charset val="128"/>
      </rPr>
      <t>人　件　費</t>
    </r>
    <phoneticPr fontId="3"/>
  </si>
  <si>
    <r>
      <rPr>
        <sz val="11"/>
        <rFont val="ＭＳ 明朝"/>
        <family val="1"/>
        <charset val="128"/>
      </rPr>
      <t>報酬等</t>
    </r>
  </si>
  <si>
    <r>
      <rPr>
        <sz val="11"/>
        <rFont val="ＭＳ 明朝"/>
        <family val="1"/>
        <charset val="128"/>
      </rPr>
      <t>投　資　的　経　費</t>
    </r>
  </si>
  <si>
    <r>
      <rPr>
        <sz val="11"/>
        <rFont val="ＭＳ 明朝"/>
        <family val="1"/>
        <charset val="128"/>
      </rPr>
      <t>一</t>
    </r>
    <r>
      <rPr>
        <sz val="11"/>
        <rFont val="Century"/>
        <family val="1"/>
      </rPr>
      <t xml:space="preserve"> </t>
    </r>
    <r>
      <rPr>
        <sz val="11"/>
        <rFont val="ＭＳ 明朝"/>
        <family val="1"/>
        <charset val="128"/>
      </rPr>
      <t>般</t>
    </r>
    <r>
      <rPr>
        <sz val="11"/>
        <rFont val="Century"/>
        <family val="1"/>
      </rPr>
      <t xml:space="preserve"> </t>
    </r>
    <r>
      <rPr>
        <sz val="11"/>
        <rFont val="ＭＳ 明朝"/>
        <family val="1"/>
        <charset val="128"/>
      </rPr>
      <t>公</t>
    </r>
    <r>
      <rPr>
        <sz val="11"/>
        <rFont val="Century"/>
        <family val="1"/>
      </rPr>
      <t xml:space="preserve"> </t>
    </r>
    <r>
      <rPr>
        <sz val="11"/>
        <rFont val="ＭＳ 明朝"/>
        <family val="1"/>
        <charset val="128"/>
      </rPr>
      <t>共</t>
    </r>
    <phoneticPr fontId="3"/>
  </si>
  <si>
    <r>
      <rPr>
        <sz val="11"/>
        <rFont val="ＭＳ 明朝"/>
        <family val="1"/>
        <charset val="128"/>
      </rPr>
      <t>漁港・漁場整備事業費</t>
    </r>
  </si>
  <si>
    <r>
      <rPr>
        <sz val="11"/>
        <rFont val="ＭＳ 明朝"/>
        <family val="1"/>
        <charset val="128"/>
      </rPr>
      <t>給　与　等</t>
    </r>
    <phoneticPr fontId="3"/>
  </si>
  <si>
    <r>
      <rPr>
        <sz val="11"/>
        <rFont val="ＭＳ 明朝"/>
        <family val="1"/>
        <charset val="128"/>
      </rPr>
      <t>海岸環境・保全施設整備事業費</t>
    </r>
  </si>
  <si>
    <r>
      <rPr>
        <sz val="11"/>
        <color theme="1"/>
        <rFont val="ＭＳ 明朝"/>
        <family val="1"/>
        <charset val="128"/>
      </rPr>
      <t>一　般　行　政　費</t>
    </r>
    <rPh sb="0" eb="1">
      <t>イチ</t>
    </rPh>
    <rPh sb="2" eb="3">
      <t>ハン</t>
    </rPh>
    <rPh sb="4" eb="5">
      <t>ギョウ</t>
    </rPh>
    <rPh sb="6" eb="7">
      <t>セイ</t>
    </rPh>
    <rPh sb="8" eb="9">
      <t>ヒ</t>
    </rPh>
    <phoneticPr fontId="3"/>
  </si>
  <si>
    <r>
      <rPr>
        <sz val="11"/>
        <rFont val="ＭＳ 明朝"/>
        <family val="1"/>
        <charset val="128"/>
      </rPr>
      <t>補助費等</t>
    </r>
  </si>
  <si>
    <r>
      <rPr>
        <sz val="11"/>
        <rFont val="ＭＳ 明朝"/>
        <family val="1"/>
        <charset val="128"/>
      </rPr>
      <t>元気な水産業応援事業費</t>
    </r>
    <rPh sb="0" eb="2">
      <t>ゲンキ</t>
    </rPh>
    <rPh sb="3" eb="6">
      <t>スイサンギョウ</t>
    </rPh>
    <rPh sb="6" eb="8">
      <t>オウエン</t>
    </rPh>
    <rPh sb="8" eb="10">
      <t>ジギョウ</t>
    </rPh>
    <rPh sb="10" eb="11">
      <t>ヒ</t>
    </rPh>
    <phoneticPr fontId="3"/>
  </si>
  <si>
    <r>
      <rPr>
        <sz val="11"/>
        <rFont val="ＭＳ 明朝"/>
        <family val="1"/>
        <charset val="128"/>
      </rPr>
      <t>など</t>
    </r>
    <phoneticPr fontId="3"/>
  </si>
  <si>
    <r>
      <rPr>
        <sz val="11"/>
        <rFont val="ＭＳ 明朝"/>
        <family val="1"/>
        <charset val="128"/>
      </rPr>
      <t>水産業成長産業化支援事業費</t>
    </r>
    <rPh sb="0" eb="5">
      <t>スイサンギョウセイチョウ</t>
    </rPh>
    <rPh sb="5" eb="8">
      <t>サンギョウカ</t>
    </rPh>
    <rPh sb="8" eb="10">
      <t>シエン</t>
    </rPh>
    <rPh sb="10" eb="13">
      <t>ジギョウヒ</t>
    </rPh>
    <phoneticPr fontId="3"/>
  </si>
  <si>
    <r>
      <rPr>
        <sz val="11"/>
        <rFont val="ＭＳ 明朝"/>
        <family val="1"/>
        <charset val="128"/>
      </rPr>
      <t>一</t>
    </r>
    <r>
      <rPr>
        <sz val="11"/>
        <rFont val="Century"/>
        <family val="1"/>
      </rPr>
      <t xml:space="preserve"> </t>
    </r>
    <r>
      <rPr>
        <sz val="11"/>
        <rFont val="ＭＳ 明朝"/>
        <family val="1"/>
        <charset val="128"/>
      </rPr>
      <t>般</t>
    </r>
    <r>
      <rPr>
        <sz val="11"/>
        <rFont val="Century"/>
        <family val="1"/>
      </rPr>
      <t xml:space="preserve"> </t>
    </r>
    <r>
      <rPr>
        <sz val="11"/>
        <rFont val="ＭＳ 明朝"/>
        <family val="1"/>
        <charset val="128"/>
      </rPr>
      <t>単</t>
    </r>
    <r>
      <rPr>
        <sz val="11"/>
        <rFont val="Century"/>
        <family val="1"/>
      </rPr>
      <t xml:space="preserve"> </t>
    </r>
    <r>
      <rPr>
        <sz val="11"/>
        <rFont val="ＭＳ 明朝"/>
        <family val="1"/>
        <charset val="128"/>
      </rPr>
      <t>独</t>
    </r>
    <phoneticPr fontId="3"/>
  </si>
  <si>
    <r>
      <rPr>
        <sz val="11"/>
        <rFont val="ＭＳ 明朝"/>
        <family val="1"/>
        <charset val="128"/>
      </rPr>
      <t>サケ・マス振興事業費</t>
    </r>
  </si>
  <si>
    <r>
      <rPr>
        <sz val="11"/>
        <rFont val="ＭＳ 明朝"/>
        <family val="1"/>
        <charset val="128"/>
      </rPr>
      <t>さくらます増殖施設管理運営費</t>
    </r>
  </si>
  <si>
    <r>
      <rPr>
        <sz val="11"/>
        <rFont val="ＭＳ 明朝"/>
        <family val="1"/>
        <charset val="128"/>
      </rPr>
      <t>栽培漁業振興事業費</t>
    </r>
  </si>
  <si>
    <r>
      <rPr>
        <sz val="11"/>
        <rFont val="ＭＳ 明朝"/>
        <family val="1"/>
        <charset val="128"/>
      </rPr>
      <t>次世代水産人材創出支援事業費</t>
    </r>
    <rPh sb="0" eb="3">
      <t>ジセダイ</t>
    </rPh>
    <rPh sb="3" eb="5">
      <t>スイサン</t>
    </rPh>
    <rPh sb="5" eb="7">
      <t>ジンザイ</t>
    </rPh>
    <rPh sb="7" eb="9">
      <t>ソウシュツ</t>
    </rPh>
    <rPh sb="9" eb="11">
      <t>シエン</t>
    </rPh>
    <rPh sb="11" eb="14">
      <t>ジギョウヒ</t>
    </rPh>
    <phoneticPr fontId="3"/>
  </si>
  <si>
    <r>
      <rPr>
        <sz val="11"/>
        <rFont val="ＭＳ 明朝"/>
        <family val="1"/>
        <charset val="128"/>
      </rPr>
      <t>離島漁業再生支援事業費</t>
    </r>
  </si>
  <si>
    <r>
      <rPr>
        <sz val="11"/>
        <rFont val="ＭＳ 明朝"/>
        <family val="1"/>
        <charset val="128"/>
      </rPr>
      <t>水産総合振興費</t>
    </r>
  </si>
  <si>
    <r>
      <rPr>
        <sz val="11"/>
        <rFont val="ＭＳ 明朝"/>
        <family val="1"/>
        <charset val="128"/>
      </rPr>
      <t>災</t>
    </r>
    <r>
      <rPr>
        <sz val="11"/>
        <rFont val="Century"/>
        <family val="1"/>
      </rPr>
      <t xml:space="preserve"> </t>
    </r>
    <r>
      <rPr>
        <sz val="11"/>
        <rFont val="ＭＳ 明朝"/>
        <family val="1"/>
        <charset val="128"/>
      </rPr>
      <t>害</t>
    </r>
    <r>
      <rPr>
        <sz val="11"/>
        <rFont val="Century"/>
        <family val="1"/>
      </rPr>
      <t xml:space="preserve"> </t>
    </r>
    <r>
      <rPr>
        <sz val="11"/>
        <rFont val="ＭＳ 明朝"/>
        <family val="1"/>
        <charset val="128"/>
      </rPr>
      <t>復</t>
    </r>
    <r>
      <rPr>
        <sz val="11"/>
        <rFont val="Century"/>
        <family val="1"/>
      </rPr>
      <t xml:space="preserve"> </t>
    </r>
    <r>
      <rPr>
        <sz val="11"/>
        <rFont val="ＭＳ 明朝"/>
        <family val="1"/>
        <charset val="128"/>
      </rPr>
      <t>旧</t>
    </r>
    <rPh sb="0" eb="1">
      <t>サイ</t>
    </rPh>
    <rPh sb="2" eb="3">
      <t>ガイ</t>
    </rPh>
    <rPh sb="4" eb="5">
      <t>フク</t>
    </rPh>
    <rPh sb="6" eb="7">
      <t>キュウ</t>
    </rPh>
    <phoneticPr fontId="3"/>
  </si>
  <si>
    <r>
      <rPr>
        <sz val="11"/>
        <rFont val="ＭＳ 明朝"/>
        <family val="1"/>
        <charset val="128"/>
      </rPr>
      <t>庄内浜トップブランド水産物創出事業費</t>
    </r>
  </si>
  <si>
    <r>
      <rPr>
        <sz val="11"/>
        <rFont val="ＭＳ 明朝"/>
        <family val="1"/>
        <charset val="128"/>
      </rPr>
      <t>計</t>
    </r>
  </si>
  <si>
    <r>
      <rPr>
        <sz val="11"/>
        <rFont val="ＭＳ 明朝"/>
        <family val="1"/>
        <charset val="128"/>
      </rPr>
      <t>最上丸維持管理費</t>
    </r>
  </si>
  <si>
    <r>
      <rPr>
        <sz val="11"/>
        <rFont val="ＭＳ 明朝"/>
        <family val="1"/>
        <charset val="128"/>
      </rPr>
      <t>そ　の　他</t>
    </r>
    <phoneticPr fontId="3"/>
  </si>
  <si>
    <r>
      <rPr>
        <sz val="11"/>
        <rFont val="ＭＳ 明朝"/>
        <family val="1"/>
        <charset val="128"/>
      </rPr>
      <t>内水面水産試験場管理運営費</t>
    </r>
  </si>
  <si>
    <r>
      <rPr>
        <sz val="11"/>
        <rFont val="ＭＳ 明朝"/>
        <family val="1"/>
        <charset val="128"/>
      </rPr>
      <t>合　　計</t>
    </r>
    <phoneticPr fontId="3"/>
  </si>
  <si>
    <r>
      <rPr>
        <sz val="11"/>
        <rFont val="ＭＳ 明朝"/>
        <family val="1"/>
        <charset val="128"/>
      </rPr>
      <t>など</t>
    </r>
  </si>
  <si>
    <r>
      <rPr>
        <sz val="11"/>
        <rFont val="ＭＳ 明朝"/>
        <family val="1"/>
        <charset val="128"/>
      </rPr>
      <t>維持補修費</t>
    </r>
  </si>
  <si>
    <r>
      <rPr>
        <sz val="11"/>
        <rFont val="ＭＳ 明朝"/>
        <family val="1"/>
        <charset val="128"/>
      </rPr>
      <t>物　件　費</t>
    </r>
    <phoneticPr fontId="3"/>
  </si>
  <si>
    <r>
      <rPr>
        <sz val="11"/>
        <rFont val="ＭＳ 明朝"/>
        <family val="1"/>
        <charset val="128"/>
      </rPr>
      <t>栽培漁業センター管理運営費</t>
    </r>
    <rPh sb="0" eb="4">
      <t>サイバイギョギョウ</t>
    </rPh>
    <rPh sb="8" eb="10">
      <t>カンリ</t>
    </rPh>
    <rPh sb="10" eb="13">
      <t>ウンエイヒ</t>
    </rPh>
    <phoneticPr fontId="3"/>
  </si>
  <si>
    <r>
      <rPr>
        <sz val="11"/>
        <rFont val="ＭＳ 明朝"/>
        <family val="1"/>
        <charset val="128"/>
      </rPr>
      <t>沿岸漁業振興調査事業費</t>
    </r>
  </si>
  <si>
    <r>
      <rPr>
        <sz val="12"/>
        <rFont val="ＭＳ 明朝"/>
        <family val="1"/>
        <charset val="128"/>
      </rPr>
      <t>沿岸漁業改善資金特別会計</t>
    </r>
    <r>
      <rPr>
        <sz val="12"/>
        <rFont val="Century"/>
        <family val="1"/>
      </rPr>
      <t xml:space="preserve">      </t>
    </r>
    <r>
      <rPr>
        <sz val="12"/>
        <color theme="1"/>
        <rFont val="ＭＳ Ｐ明朝"/>
        <family val="1"/>
        <charset val="128"/>
      </rPr>
      <t/>
    </r>
    <phoneticPr fontId="3"/>
  </si>
  <si>
    <r>
      <rPr>
        <sz val="12"/>
        <rFont val="ＭＳ 明朝"/>
        <family val="1"/>
        <charset val="128"/>
      </rPr>
      <t>令和</t>
    </r>
    <r>
      <rPr>
        <sz val="12"/>
        <rFont val="Century"/>
        <family val="1"/>
      </rPr>
      <t>6</t>
    </r>
    <r>
      <rPr>
        <sz val="12"/>
        <rFont val="ＭＳ 明朝"/>
        <family val="1"/>
        <charset val="128"/>
      </rPr>
      <t>年度</t>
    </r>
    <r>
      <rPr>
        <sz val="12"/>
        <rFont val="Century"/>
        <family val="1"/>
      </rPr>
      <t>(</t>
    </r>
    <r>
      <rPr>
        <sz val="12"/>
        <rFont val="ＭＳ 明朝"/>
        <family val="1"/>
        <charset val="128"/>
      </rPr>
      <t>単位</t>
    </r>
    <r>
      <rPr>
        <sz val="12"/>
        <rFont val="Century"/>
        <family val="1"/>
      </rPr>
      <t>:</t>
    </r>
    <r>
      <rPr>
        <sz val="12"/>
        <rFont val="ＭＳ 明朝"/>
        <family val="1"/>
        <charset val="128"/>
      </rPr>
      <t>千円</t>
    </r>
    <r>
      <rPr>
        <sz val="12"/>
        <rFont val="Century"/>
        <family val="1"/>
      </rPr>
      <t>)</t>
    </r>
    <rPh sb="0" eb="2">
      <t>レイワ</t>
    </rPh>
    <phoneticPr fontId="3"/>
  </si>
  <si>
    <r>
      <rPr>
        <sz val="11"/>
        <rFont val="ＭＳ 明朝"/>
        <family val="1"/>
        <charset val="128"/>
      </rPr>
      <t>試験研究費</t>
    </r>
  </si>
  <si>
    <r>
      <rPr>
        <sz val="11"/>
        <rFont val="ＭＳ 明朝"/>
        <family val="1"/>
        <charset val="128"/>
      </rPr>
      <t>漁港漂着物撤去処理事業費</t>
    </r>
    <rPh sb="0" eb="2">
      <t>ギョコウ</t>
    </rPh>
    <rPh sb="2" eb="4">
      <t>ヒョウチャク</t>
    </rPh>
    <rPh sb="4" eb="5">
      <t>ブツ</t>
    </rPh>
    <rPh sb="5" eb="7">
      <t>テッキョ</t>
    </rPh>
    <rPh sb="7" eb="9">
      <t>ショリ</t>
    </rPh>
    <rPh sb="9" eb="12">
      <t>ジギョウヒ</t>
    </rPh>
    <phoneticPr fontId="3"/>
  </si>
  <si>
    <r>
      <rPr>
        <sz val="11"/>
        <rFont val="ＭＳ 明朝"/>
        <family val="1"/>
        <charset val="128"/>
      </rPr>
      <t>会特計別</t>
    </r>
    <rPh sb="0" eb="1">
      <t>カイ</t>
    </rPh>
    <rPh sb="1" eb="2">
      <t>トク</t>
    </rPh>
    <phoneticPr fontId="3"/>
  </si>
  <si>
    <r>
      <rPr>
        <sz val="11"/>
        <rFont val="ＭＳ 明朝"/>
        <family val="1"/>
        <charset val="128"/>
      </rPr>
      <t>貸付勘定</t>
    </r>
  </si>
  <si>
    <r>
      <rPr>
        <sz val="11"/>
        <rFont val="ＭＳ 明朝"/>
        <family val="1"/>
        <charset val="128"/>
      </rPr>
      <t>資金貸付、余剰金の返納等</t>
    </r>
    <rPh sb="5" eb="8">
      <t>ヨジョウキン</t>
    </rPh>
    <rPh sb="9" eb="11">
      <t>ヘンノウ</t>
    </rPh>
    <rPh sb="11" eb="12">
      <t>ナド</t>
    </rPh>
    <phoneticPr fontId="3"/>
  </si>
  <si>
    <r>
      <rPr>
        <sz val="11"/>
        <rFont val="ＭＳ 明朝"/>
        <family val="1"/>
        <charset val="128"/>
      </rPr>
      <t>業務勘定</t>
    </r>
  </si>
  <si>
    <r>
      <rPr>
        <sz val="11"/>
        <rFont val="ＭＳ 明朝"/>
        <family val="1"/>
        <charset val="128"/>
      </rPr>
      <t>指導・委託・運用益の繰出</t>
    </r>
  </si>
  <si>
    <r>
      <rPr>
        <sz val="11"/>
        <rFont val="ＭＳ 明朝"/>
        <family val="1"/>
        <charset val="128"/>
      </rPr>
      <t>新規漁場・資源開拓推進事業費</t>
    </r>
    <rPh sb="0" eb="2">
      <t>シンキ</t>
    </rPh>
    <rPh sb="2" eb="4">
      <t>ギョジョウ</t>
    </rPh>
    <rPh sb="5" eb="7">
      <t>シゲン</t>
    </rPh>
    <rPh sb="7" eb="9">
      <t>カイタク</t>
    </rPh>
    <rPh sb="9" eb="11">
      <t>スイシン</t>
    </rPh>
    <rPh sb="11" eb="14">
      <t>ジギョウヒ</t>
    </rPh>
    <phoneticPr fontId="3"/>
  </si>
  <si>
    <r>
      <rPr>
        <sz val="11"/>
        <rFont val="ＭＳ 明朝"/>
        <family val="1"/>
        <charset val="128"/>
      </rPr>
      <t>水産試験場管理運営費</t>
    </r>
  </si>
  <si>
    <r>
      <rPr>
        <sz val="11"/>
        <rFont val="ＭＳ 明朝"/>
        <family val="1"/>
        <charset val="128"/>
      </rPr>
      <t>サケ・マス振興事業費</t>
    </r>
    <rPh sb="5" eb="7">
      <t>シンコウ</t>
    </rPh>
    <rPh sb="7" eb="10">
      <t>ジギョウヒ</t>
    </rPh>
    <phoneticPr fontId="3"/>
  </si>
  <si>
    <r>
      <rPr>
        <sz val="12"/>
        <rFont val="ＭＳ 明朝"/>
        <family val="1"/>
        <charset val="128"/>
      </rPr>
      <t>５　主要魚種の漁期・漁場</t>
    </r>
    <phoneticPr fontId="20"/>
  </si>
  <si>
    <r>
      <rPr>
        <sz val="11"/>
        <rFont val="ＭＳ 明朝"/>
        <family val="1"/>
        <charset val="128"/>
      </rPr>
      <t>魚</t>
    </r>
    <r>
      <rPr>
        <sz val="11"/>
        <rFont val="Century"/>
        <family val="1"/>
      </rPr>
      <t xml:space="preserve">   </t>
    </r>
    <r>
      <rPr>
        <sz val="11"/>
        <rFont val="ＭＳ 明朝"/>
        <family val="1"/>
        <charset val="128"/>
      </rPr>
      <t>種</t>
    </r>
  </si>
  <si>
    <r>
      <rPr>
        <sz val="11"/>
        <rFont val="ＭＳ 明朝"/>
        <family val="1"/>
        <charset val="128"/>
      </rPr>
      <t>漁</t>
    </r>
    <r>
      <rPr>
        <sz val="11"/>
        <rFont val="Century"/>
        <family val="1"/>
      </rPr>
      <t xml:space="preserve">  </t>
    </r>
    <r>
      <rPr>
        <sz val="11"/>
        <rFont val="ＭＳ 明朝"/>
        <family val="1"/>
        <charset val="128"/>
      </rPr>
      <t>期</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</si>
  <si>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</si>
  <si>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主な漁場</t>
    </r>
    <r>
      <rPr>
        <sz val="11"/>
        <rFont val="Century"/>
        <family val="1"/>
      </rPr>
      <t>(</t>
    </r>
    <r>
      <rPr>
        <sz val="11"/>
        <rFont val="ＭＳ 明朝"/>
        <family val="1"/>
        <charset val="128"/>
      </rPr>
      <t>水深</t>
    </r>
    <r>
      <rPr>
        <sz val="11"/>
        <rFont val="Century"/>
        <family val="1"/>
      </rPr>
      <t>m)</t>
    </r>
  </si>
  <si>
    <r>
      <rPr>
        <sz val="11"/>
        <rFont val="ＭＳ 明朝"/>
        <family val="1"/>
        <charset val="128"/>
      </rPr>
      <t>まあじ</t>
    </r>
  </si>
  <si>
    <r>
      <t>5</t>
    </r>
    <r>
      <rPr>
        <sz val="11"/>
        <rFont val="ＭＳ 明朝"/>
        <family val="1"/>
        <charset val="128"/>
      </rPr>
      <t>～</t>
    </r>
    <r>
      <rPr>
        <sz val="11"/>
        <rFont val="Century"/>
        <family val="1"/>
      </rPr>
      <t>11</t>
    </r>
    <r>
      <rPr>
        <sz val="11"/>
        <rFont val="ＭＳ 明朝"/>
        <family val="1"/>
        <charset val="128"/>
      </rPr>
      <t>月</t>
    </r>
    <phoneticPr fontId="20"/>
  </si>
  <si>
    <r>
      <rPr>
        <sz val="11"/>
        <rFont val="ＭＳ 明朝"/>
        <family val="1"/>
        <charset val="128"/>
      </rPr>
      <t>小型定置</t>
    </r>
  </si>
  <si>
    <r>
      <rPr>
        <sz val="11"/>
        <rFont val="ＭＳ 明朝"/>
        <family val="1"/>
        <charset val="128"/>
      </rPr>
      <t>地</t>
    </r>
    <r>
      <rPr>
        <sz val="11"/>
        <rFont val="Century"/>
        <family val="1"/>
      </rPr>
      <t xml:space="preserve">  </t>
    </r>
    <r>
      <rPr>
        <sz val="11"/>
        <rFont val="ＭＳ 明朝"/>
        <family val="1"/>
        <charset val="128"/>
      </rPr>
      <t>先</t>
    </r>
  </si>
  <si>
    <r>
      <rPr>
        <sz val="11"/>
        <rFont val="ＭＳ 明朝"/>
        <family val="1"/>
        <charset val="128"/>
      </rPr>
      <t>すけとうだら</t>
    </r>
  </si>
  <si>
    <r>
      <t>9</t>
    </r>
    <r>
      <rPr>
        <sz val="11"/>
        <rFont val="ＭＳ 明朝"/>
        <family val="1"/>
        <charset val="128"/>
      </rPr>
      <t>～</t>
    </r>
    <r>
      <rPr>
        <sz val="11"/>
        <rFont val="Century"/>
        <family val="1"/>
      </rPr>
      <t>4</t>
    </r>
    <r>
      <rPr>
        <sz val="11"/>
        <rFont val="ＭＳ 明朝"/>
        <family val="1"/>
        <charset val="128"/>
      </rPr>
      <t>月</t>
    </r>
  </si>
  <si>
    <r>
      <rPr>
        <sz val="11"/>
        <rFont val="ＭＳ 明朝"/>
        <family val="1"/>
        <charset val="128"/>
      </rPr>
      <t>底びき網</t>
    </r>
  </si>
  <si>
    <r>
      <t>200</t>
    </r>
    <r>
      <rPr>
        <sz val="11"/>
        <rFont val="ＭＳ 明朝"/>
        <family val="1"/>
        <charset val="128"/>
      </rPr>
      <t>～</t>
    </r>
    <r>
      <rPr>
        <sz val="11"/>
        <rFont val="Century"/>
        <family val="1"/>
      </rPr>
      <t>350</t>
    </r>
  </si>
  <si>
    <r>
      <rPr>
        <sz val="11"/>
        <rFont val="ＭＳ 明朝"/>
        <family val="1"/>
        <charset val="128"/>
      </rPr>
      <t>ぶり･いなだ</t>
    </r>
  </si>
  <si>
    <r>
      <rPr>
        <sz val="11"/>
        <rFont val="ＭＳ 明朝"/>
        <family val="1"/>
        <charset val="128"/>
      </rPr>
      <t>ひきなわ釣り</t>
    </r>
  </si>
  <si>
    <r>
      <rPr>
        <sz val="11"/>
        <rFont val="ＭＳ 明朝"/>
        <family val="1"/>
        <charset val="128"/>
      </rPr>
      <t>沿岸</t>
    </r>
    <r>
      <rPr>
        <sz val="11"/>
        <rFont val="Century"/>
        <family val="1"/>
      </rPr>
      <t>1</t>
    </r>
    <r>
      <rPr>
        <sz val="11"/>
        <rFont val="ＭＳ 明朝"/>
        <family val="1"/>
        <charset val="128"/>
      </rPr>
      <t>～</t>
    </r>
    <r>
      <rPr>
        <sz val="11"/>
        <rFont val="Century"/>
        <family val="1"/>
      </rPr>
      <t>5</t>
    </r>
    <r>
      <rPr>
        <sz val="11"/>
        <rFont val="ＭＳ 明朝"/>
        <family val="1"/>
        <charset val="128"/>
      </rPr>
      <t>ﾏｲﾙ内</t>
    </r>
  </si>
  <si>
    <r>
      <rPr>
        <sz val="11"/>
        <rFont val="ＭＳ 明朝"/>
        <family val="1"/>
        <charset val="128"/>
      </rPr>
      <t>はたはた</t>
    </r>
  </si>
  <si>
    <r>
      <t>9</t>
    </r>
    <r>
      <rPr>
        <sz val="11"/>
        <rFont val="ＭＳ 明朝"/>
        <family val="1"/>
        <charset val="128"/>
      </rPr>
      <t>～</t>
    </r>
    <r>
      <rPr>
        <sz val="11"/>
        <rFont val="Century"/>
        <family val="1"/>
      </rPr>
      <t>6</t>
    </r>
    <r>
      <rPr>
        <sz val="11"/>
        <rFont val="ＭＳ 明朝"/>
        <family val="1"/>
        <charset val="128"/>
      </rPr>
      <t>月</t>
    </r>
  </si>
  <si>
    <r>
      <t>130</t>
    </r>
    <r>
      <rPr>
        <sz val="11"/>
        <rFont val="ＭＳ 明朝"/>
        <family val="1"/>
        <charset val="128"/>
      </rPr>
      <t>～</t>
    </r>
    <r>
      <rPr>
        <sz val="11"/>
        <rFont val="Century"/>
        <family val="1"/>
      </rPr>
      <t>300</t>
    </r>
  </si>
  <si>
    <r>
      <t>8</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</si>
  <si>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一本釣り</t>
    </r>
    <r>
      <rPr>
        <sz val="11"/>
        <rFont val="Century"/>
        <family val="1"/>
      </rPr>
      <t>(</t>
    </r>
    <r>
      <rPr>
        <sz val="11"/>
        <rFont val="ＭＳ 明朝"/>
        <family val="1"/>
        <charset val="128"/>
      </rPr>
      <t>火光利用</t>
    </r>
    <r>
      <rPr>
        <sz val="11"/>
        <rFont val="Century"/>
        <family val="1"/>
      </rPr>
      <t>)</t>
    </r>
  </si>
  <si>
    <r>
      <rPr>
        <sz val="11"/>
        <rFont val="ＭＳ 明朝"/>
        <family val="1"/>
        <charset val="128"/>
      </rPr>
      <t>沿岸天然礁･人工魚礁</t>
    </r>
  </si>
  <si>
    <r>
      <rPr>
        <sz val="11"/>
        <rFont val="ＭＳ 明朝"/>
        <family val="1"/>
        <charset val="128"/>
      </rPr>
      <t>あんこう</t>
    </r>
  </si>
  <si>
    <r>
      <t>80</t>
    </r>
    <r>
      <rPr>
        <sz val="11"/>
        <rFont val="ＭＳ 明朝"/>
        <family val="1"/>
        <charset val="128"/>
      </rPr>
      <t>～</t>
    </r>
    <r>
      <rPr>
        <sz val="11"/>
        <rFont val="Century"/>
        <family val="1"/>
      </rPr>
      <t>200</t>
    </r>
    <phoneticPr fontId="20"/>
  </si>
  <si>
    <r>
      <t>5</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</si>
  <si>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定置</t>
    </r>
  </si>
  <si>
    <r>
      <rPr>
        <sz val="11"/>
        <rFont val="ＭＳ 明朝"/>
        <family val="1"/>
        <charset val="128"/>
      </rPr>
      <t>あぶらつのざめ</t>
    </r>
  </si>
  <si>
    <r>
      <t>12</t>
    </r>
    <r>
      <rPr>
        <sz val="11"/>
        <rFont val="ＭＳ 明朝"/>
        <family val="1"/>
        <charset val="128"/>
      </rPr>
      <t>～</t>
    </r>
    <r>
      <rPr>
        <sz val="11"/>
        <rFont val="Century"/>
        <family val="1"/>
      </rPr>
      <t>4</t>
    </r>
    <r>
      <rPr>
        <sz val="11"/>
        <rFont val="ＭＳ 明朝"/>
        <family val="1"/>
        <charset val="128"/>
      </rPr>
      <t>月</t>
    </r>
  </si>
  <si>
    <r>
      <t>180</t>
    </r>
    <r>
      <rPr>
        <sz val="11"/>
        <rFont val="ＭＳ 明朝"/>
        <family val="1"/>
        <charset val="128"/>
      </rPr>
      <t>～</t>
    </r>
    <r>
      <rPr>
        <sz val="11"/>
        <rFont val="Century"/>
        <family val="1"/>
      </rPr>
      <t>250</t>
    </r>
  </si>
  <si>
    <r>
      <rPr>
        <sz val="11"/>
        <rFont val="ＭＳ 明朝"/>
        <family val="1"/>
        <charset val="128"/>
      </rPr>
      <t>まぐろ</t>
    </r>
    <phoneticPr fontId="20"/>
  </si>
  <si>
    <r>
      <t>5</t>
    </r>
    <r>
      <rPr>
        <sz val="11"/>
        <rFont val="ＭＳ 明朝"/>
        <family val="1"/>
        <charset val="128"/>
      </rPr>
      <t>～</t>
    </r>
    <r>
      <rPr>
        <sz val="11"/>
        <rFont val="Century"/>
        <family val="1"/>
      </rPr>
      <t>12</t>
    </r>
    <r>
      <rPr>
        <sz val="11"/>
        <rFont val="ＭＳ 明朝"/>
        <family val="1"/>
        <charset val="128"/>
      </rPr>
      <t>月</t>
    </r>
    <phoneticPr fontId="20"/>
  </si>
  <si>
    <r>
      <rPr>
        <sz val="11"/>
        <rFont val="ＭＳ 明朝"/>
        <family val="1"/>
        <charset val="128"/>
      </rPr>
      <t>はえなわ、一本釣り</t>
    </r>
    <rPh sb="5" eb="7">
      <t>イッポン</t>
    </rPh>
    <rPh sb="7" eb="8">
      <t>ツ</t>
    </rPh>
    <phoneticPr fontId="20"/>
  </si>
  <si>
    <r>
      <rPr>
        <sz val="11"/>
        <rFont val="ＭＳ 明朝"/>
        <family val="1"/>
        <charset val="128"/>
      </rPr>
      <t>ﾀﾗ場周辺･飛島周辺･沖合天然礁</t>
    </r>
    <rPh sb="3" eb="5">
      <t>シュウヘン</t>
    </rPh>
    <phoneticPr fontId="20"/>
  </si>
  <si>
    <r>
      <t>1</t>
    </r>
    <r>
      <rPr>
        <sz val="11"/>
        <rFont val="ＭＳ 明朝"/>
        <family val="1"/>
        <charset val="128"/>
      </rPr>
      <t>～</t>
    </r>
    <r>
      <rPr>
        <sz val="11"/>
        <rFont val="Century"/>
        <family val="1"/>
      </rPr>
      <t>4</t>
    </r>
    <r>
      <rPr>
        <sz val="11"/>
        <rFont val="ＭＳ 明朝"/>
        <family val="1"/>
        <charset val="128"/>
      </rPr>
      <t>月</t>
    </r>
  </si>
  <si>
    <r>
      <rPr>
        <sz val="11"/>
        <rFont val="ＭＳ 明朝"/>
        <family val="1"/>
        <charset val="128"/>
      </rPr>
      <t>はえなわ</t>
    </r>
  </si>
  <si>
    <r>
      <t>150</t>
    </r>
    <r>
      <rPr>
        <sz val="11"/>
        <rFont val="ＭＳ 明朝"/>
        <family val="1"/>
        <charset val="128"/>
      </rPr>
      <t>～</t>
    </r>
    <r>
      <rPr>
        <sz val="11"/>
        <rFont val="Century"/>
        <family val="1"/>
      </rPr>
      <t>300</t>
    </r>
  </si>
  <si>
    <r>
      <rPr>
        <sz val="11"/>
        <rFont val="ＭＳ 明朝"/>
        <family val="1"/>
        <charset val="128"/>
      </rPr>
      <t>さけ</t>
    </r>
  </si>
  <si>
    <r>
      <t>10</t>
    </r>
    <r>
      <rPr>
        <sz val="11"/>
        <rFont val="ＭＳ 明朝"/>
        <family val="1"/>
        <charset val="128"/>
      </rPr>
      <t>～</t>
    </r>
    <r>
      <rPr>
        <sz val="11"/>
        <rFont val="Century"/>
        <family val="1"/>
      </rPr>
      <t>12</t>
    </r>
    <r>
      <rPr>
        <sz val="11"/>
        <rFont val="ＭＳ 明朝"/>
        <family val="1"/>
        <charset val="128"/>
      </rPr>
      <t>月</t>
    </r>
  </si>
  <si>
    <r>
      <t>2</t>
    </r>
    <r>
      <rPr>
        <sz val="11"/>
        <rFont val="ＭＳ 明朝"/>
        <family val="1"/>
        <charset val="128"/>
      </rPr>
      <t>～</t>
    </r>
    <r>
      <rPr>
        <sz val="11"/>
        <rFont val="Century"/>
        <family val="1"/>
      </rPr>
      <t>4</t>
    </r>
    <r>
      <rPr>
        <sz val="11"/>
        <rFont val="ＭＳ 明朝"/>
        <family val="1"/>
        <charset val="128"/>
      </rPr>
      <t>月</t>
    </r>
  </si>
  <si>
    <r>
      <rPr>
        <sz val="11"/>
        <rFont val="ＭＳ 明朝"/>
        <family val="1"/>
        <charset val="128"/>
      </rPr>
      <t>さし網</t>
    </r>
  </si>
  <si>
    <r>
      <rPr>
        <sz val="11"/>
        <rFont val="ＭＳ 明朝"/>
        <family val="1"/>
        <charset val="128"/>
      </rPr>
      <t>飛島東側の許可漁場</t>
    </r>
  </si>
  <si>
    <r>
      <rPr>
        <sz val="11"/>
        <rFont val="ＭＳ 明朝"/>
        <family val="1"/>
        <charset val="128"/>
      </rPr>
      <t>ます</t>
    </r>
  </si>
  <si>
    <r>
      <t>4</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</si>
  <si>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流し網</t>
    </r>
  </si>
  <si>
    <r>
      <rPr>
        <sz val="11"/>
        <rFont val="ＭＳ 明朝"/>
        <family val="1"/>
        <charset val="128"/>
      </rPr>
      <t>最上川</t>
    </r>
    <r>
      <rPr>
        <sz val="11"/>
        <rFont val="Century"/>
        <family val="1"/>
      </rPr>
      <t>(</t>
    </r>
    <r>
      <rPr>
        <sz val="11"/>
        <rFont val="ＭＳ 明朝"/>
        <family val="1"/>
        <charset val="128"/>
      </rPr>
      <t>河口部</t>
    </r>
    <r>
      <rPr>
        <sz val="11"/>
        <rFont val="Century"/>
        <family val="1"/>
      </rPr>
      <t>)</t>
    </r>
  </si>
  <si>
    <r>
      <rPr>
        <sz val="11"/>
        <rFont val="ＭＳ 明朝"/>
        <family val="1"/>
        <charset val="128"/>
      </rPr>
      <t>たい</t>
    </r>
  </si>
  <si>
    <r>
      <t>9</t>
    </r>
    <r>
      <rPr>
        <sz val="11"/>
        <rFont val="ＭＳ 明朝"/>
        <family val="1"/>
        <charset val="128"/>
      </rPr>
      <t>～</t>
    </r>
    <r>
      <rPr>
        <sz val="11"/>
        <rFont val="Century"/>
        <family val="1"/>
      </rPr>
      <t>5</t>
    </r>
    <r>
      <rPr>
        <sz val="11"/>
        <rFont val="ＭＳ 明朝"/>
        <family val="1"/>
        <charset val="128"/>
      </rPr>
      <t>月</t>
    </r>
  </si>
  <si>
    <r>
      <t>50</t>
    </r>
    <r>
      <rPr>
        <sz val="11"/>
        <rFont val="ＭＳ 明朝"/>
        <family val="1"/>
        <charset val="128"/>
      </rPr>
      <t>～</t>
    </r>
    <r>
      <rPr>
        <sz val="11"/>
        <rFont val="Century"/>
        <family val="1"/>
      </rPr>
      <t>100</t>
    </r>
  </si>
  <si>
    <r>
      <t>5</t>
    </r>
    <r>
      <rPr>
        <sz val="11"/>
        <rFont val="ＭＳ 明朝"/>
        <family val="1"/>
        <charset val="128"/>
      </rPr>
      <t>～</t>
    </r>
    <r>
      <rPr>
        <sz val="11"/>
        <rFont val="Century"/>
        <family val="1"/>
      </rPr>
      <t>11</t>
    </r>
    <r>
      <rPr>
        <sz val="11"/>
        <rFont val="ＭＳ 明朝"/>
        <family val="1"/>
        <charset val="128"/>
      </rPr>
      <t>月</t>
    </r>
  </si>
  <si>
    <r>
      <rPr>
        <sz val="11"/>
        <rFont val="ＭＳ 明朝"/>
        <family val="1"/>
        <charset val="128"/>
      </rPr>
      <t>ごち網</t>
    </r>
  </si>
  <si>
    <r>
      <t>40</t>
    </r>
    <r>
      <rPr>
        <sz val="11"/>
        <rFont val="ＭＳ 明朝"/>
        <family val="1"/>
        <charset val="128"/>
      </rPr>
      <t>～</t>
    </r>
    <r>
      <rPr>
        <sz val="11"/>
        <rFont val="Century"/>
        <family val="1"/>
      </rPr>
      <t>80</t>
    </r>
  </si>
  <si>
    <r>
      <rPr>
        <sz val="11"/>
        <rFont val="ＭＳ 明朝"/>
        <family val="1"/>
        <charset val="128"/>
      </rPr>
      <t>するめいか</t>
    </r>
  </si>
  <si>
    <r>
      <t>5</t>
    </r>
    <r>
      <rPr>
        <sz val="11"/>
        <rFont val="ＭＳ 明朝"/>
        <family val="1"/>
        <charset val="128"/>
      </rPr>
      <t>～</t>
    </r>
    <r>
      <rPr>
        <sz val="11"/>
        <rFont val="Century"/>
        <family val="1"/>
      </rPr>
      <t>2</t>
    </r>
    <r>
      <rPr>
        <sz val="11"/>
        <rFont val="ＭＳ 明朝"/>
        <family val="1"/>
        <charset val="128"/>
      </rPr>
      <t>月</t>
    </r>
  </si>
  <si>
    <r>
      <rPr>
        <sz val="11"/>
        <rFont val="ＭＳ 明朝"/>
        <family val="1"/>
        <charset val="128"/>
      </rPr>
      <t>一本釣り</t>
    </r>
  </si>
  <si>
    <r>
      <rPr>
        <sz val="11"/>
        <rFont val="ＭＳ 明朝"/>
        <family val="1"/>
        <charset val="128"/>
      </rPr>
      <t>ﾀﾗ場･飛島周辺･沖合天然礁</t>
    </r>
  </si>
  <si>
    <r>
      <t>4</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</si>
  <si>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大瀬･明石礁･沿岸</t>
    </r>
    <r>
      <rPr>
        <sz val="11"/>
        <rFont val="Century"/>
        <family val="1"/>
      </rPr>
      <t>20</t>
    </r>
    <r>
      <rPr>
        <sz val="11"/>
        <rFont val="ＭＳ 明朝"/>
        <family val="1"/>
        <charset val="128"/>
      </rPr>
      <t>～</t>
    </r>
    <r>
      <rPr>
        <sz val="11"/>
        <rFont val="Century"/>
        <family val="1"/>
      </rPr>
      <t>80</t>
    </r>
  </si>
  <si>
    <r>
      <rPr>
        <sz val="11"/>
        <rFont val="ＭＳ 明朝"/>
        <family val="1"/>
        <charset val="128"/>
      </rPr>
      <t>やりいか</t>
    </r>
  </si>
  <si>
    <r>
      <t>12</t>
    </r>
    <r>
      <rPr>
        <sz val="11"/>
        <rFont val="ＭＳ 明朝"/>
        <family val="1"/>
        <charset val="128"/>
      </rPr>
      <t>～</t>
    </r>
    <r>
      <rPr>
        <sz val="11"/>
        <rFont val="Century"/>
        <family val="1"/>
      </rPr>
      <t>3</t>
    </r>
    <r>
      <rPr>
        <sz val="11"/>
        <rFont val="ＭＳ 明朝"/>
        <family val="1"/>
        <charset val="128"/>
      </rPr>
      <t>月</t>
    </r>
  </si>
  <si>
    <r>
      <rPr>
        <sz val="11"/>
        <rFont val="ＭＳ 明朝"/>
        <family val="1"/>
        <charset val="128"/>
      </rPr>
      <t>沿岸天然礁･人工魚礁･飛島周辺</t>
    </r>
  </si>
  <si>
    <r>
      <t>6</t>
    </r>
    <r>
      <rPr>
        <sz val="11"/>
        <rFont val="ＭＳ 明朝"/>
        <family val="1"/>
        <charset val="128"/>
      </rPr>
      <t>～</t>
    </r>
    <r>
      <rPr>
        <sz val="11"/>
        <rFont val="Century"/>
        <family val="1"/>
      </rPr>
      <t>12</t>
    </r>
    <r>
      <rPr>
        <sz val="11"/>
        <rFont val="ＭＳ 明朝"/>
        <family val="1"/>
        <charset val="128"/>
      </rPr>
      <t>月</t>
    </r>
  </si>
  <si>
    <r>
      <t>20</t>
    </r>
    <r>
      <rPr>
        <sz val="11"/>
        <rFont val="ＭＳ 明朝"/>
        <family val="1"/>
        <charset val="128"/>
      </rPr>
      <t>～</t>
    </r>
    <r>
      <rPr>
        <sz val="11"/>
        <rFont val="Century"/>
        <family val="1"/>
      </rPr>
      <t>50</t>
    </r>
  </si>
  <si>
    <r>
      <t>2</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</si>
  <si>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飛島地先</t>
    </r>
  </si>
  <si>
    <r>
      <t>5</t>
    </r>
    <r>
      <rPr>
        <sz val="11"/>
        <rFont val="ＭＳ 明朝"/>
        <family val="1"/>
        <charset val="128"/>
      </rPr>
      <t>～</t>
    </r>
    <r>
      <rPr>
        <sz val="11"/>
        <rFont val="Century"/>
        <family val="1"/>
      </rPr>
      <t>7</t>
    </r>
    <r>
      <rPr>
        <sz val="11"/>
        <rFont val="ＭＳ 明朝"/>
        <family val="1"/>
        <charset val="128"/>
      </rPr>
      <t>月</t>
    </r>
  </si>
  <si>
    <r>
      <rPr>
        <sz val="11"/>
        <rFont val="ＭＳ 明朝"/>
        <family val="1"/>
        <charset val="128"/>
      </rPr>
      <t>飛島周辺</t>
    </r>
  </si>
  <si>
    <r>
      <rPr>
        <sz val="11"/>
        <rFont val="ＭＳ 明朝"/>
        <family val="1"/>
        <charset val="128"/>
      </rPr>
      <t>あまだい</t>
    </r>
  </si>
  <si>
    <r>
      <t>7</t>
    </r>
    <r>
      <rPr>
        <sz val="11"/>
        <rFont val="ＭＳ 明朝"/>
        <family val="1"/>
        <charset val="128"/>
      </rPr>
      <t>～</t>
    </r>
    <r>
      <rPr>
        <sz val="11"/>
        <rFont val="Century"/>
        <family val="1"/>
      </rPr>
      <t>10</t>
    </r>
    <r>
      <rPr>
        <sz val="11"/>
        <rFont val="ＭＳ 明朝"/>
        <family val="1"/>
        <charset val="128"/>
      </rPr>
      <t>月</t>
    </r>
  </si>
  <si>
    <r>
      <t>80</t>
    </r>
    <r>
      <rPr>
        <sz val="11"/>
        <rFont val="ＭＳ 明朝"/>
        <family val="1"/>
        <charset val="128"/>
      </rPr>
      <t>～</t>
    </r>
    <r>
      <rPr>
        <sz val="11"/>
        <rFont val="Century"/>
        <family val="1"/>
      </rPr>
      <t>120</t>
    </r>
  </si>
  <si>
    <r>
      <t>10</t>
    </r>
    <r>
      <rPr>
        <sz val="11"/>
        <rFont val="ＭＳ 明朝"/>
        <family val="1"/>
        <charset val="128"/>
      </rPr>
      <t>～</t>
    </r>
    <r>
      <rPr>
        <sz val="11"/>
        <rFont val="Century"/>
        <family val="1"/>
      </rPr>
      <t>4</t>
    </r>
    <r>
      <rPr>
        <sz val="11"/>
        <rFont val="ＭＳ 明朝"/>
        <family val="1"/>
        <charset val="128"/>
      </rPr>
      <t>月</t>
    </r>
  </si>
  <si>
    <r>
      <t>80</t>
    </r>
    <r>
      <rPr>
        <sz val="11"/>
        <rFont val="ＭＳ 明朝"/>
        <family val="1"/>
        <charset val="128"/>
      </rPr>
      <t>～</t>
    </r>
    <r>
      <rPr>
        <sz val="11"/>
        <rFont val="Century"/>
        <family val="1"/>
      </rPr>
      <t>200</t>
    </r>
  </si>
  <si>
    <r>
      <rPr>
        <sz val="11"/>
        <rFont val="ＭＳ 明朝"/>
        <family val="1"/>
        <charset val="128"/>
      </rPr>
      <t>きす</t>
    </r>
  </si>
  <si>
    <r>
      <t>4</t>
    </r>
    <r>
      <rPr>
        <sz val="11"/>
        <rFont val="ＭＳ 明朝"/>
        <family val="1"/>
        <charset val="128"/>
      </rPr>
      <t>～</t>
    </r>
    <r>
      <rPr>
        <sz val="11"/>
        <rFont val="Century"/>
        <family val="1"/>
      </rPr>
      <t>11</t>
    </r>
    <r>
      <rPr>
        <sz val="11"/>
        <rFont val="ＭＳ 明朝"/>
        <family val="1"/>
        <charset val="128"/>
      </rPr>
      <t>月</t>
    </r>
  </si>
  <si>
    <r>
      <t>20</t>
    </r>
    <r>
      <rPr>
        <sz val="11"/>
        <rFont val="ＭＳ 明朝"/>
        <family val="1"/>
        <charset val="128"/>
      </rPr>
      <t>～</t>
    </r>
    <r>
      <rPr>
        <sz val="11"/>
        <rFont val="Century"/>
        <family val="1"/>
      </rPr>
      <t>80</t>
    </r>
  </si>
  <si>
    <r>
      <rPr>
        <sz val="11"/>
        <rFont val="ＭＳ 明朝"/>
        <family val="1"/>
        <charset val="128"/>
      </rPr>
      <t>ひらめ･かれい</t>
    </r>
  </si>
  <si>
    <r>
      <t>80</t>
    </r>
    <r>
      <rPr>
        <sz val="11"/>
        <rFont val="ＭＳ 明朝"/>
        <family val="1"/>
        <charset val="128"/>
      </rPr>
      <t>～</t>
    </r>
    <r>
      <rPr>
        <sz val="11"/>
        <rFont val="Century"/>
        <family val="1"/>
      </rPr>
      <t>230</t>
    </r>
  </si>
  <si>
    <r>
      <rPr>
        <sz val="11"/>
        <rFont val="ＭＳ 明朝"/>
        <family val="1"/>
        <charset val="128"/>
      </rPr>
      <t>うすめばる</t>
    </r>
  </si>
  <si>
    <r>
      <t>4</t>
    </r>
    <r>
      <rPr>
        <sz val="11"/>
        <rFont val="ＭＳ 明朝"/>
        <family val="1"/>
        <charset val="128"/>
      </rPr>
      <t>～</t>
    </r>
    <r>
      <rPr>
        <sz val="11"/>
        <rFont val="Century"/>
        <family val="1"/>
      </rPr>
      <t>10</t>
    </r>
    <r>
      <rPr>
        <sz val="11"/>
        <rFont val="ＭＳ 明朝"/>
        <family val="1"/>
        <charset val="128"/>
      </rPr>
      <t>月</t>
    </r>
  </si>
  <si>
    <r>
      <rPr>
        <sz val="11"/>
        <rFont val="ＭＳ 明朝"/>
        <family val="1"/>
        <charset val="128"/>
      </rPr>
      <t>飛島漁業権内</t>
    </r>
    <r>
      <rPr>
        <sz val="11"/>
        <rFont val="Century"/>
        <family val="1"/>
      </rPr>
      <t>120</t>
    </r>
    <r>
      <rPr>
        <sz val="11"/>
        <rFont val="ＭＳ 明朝"/>
        <family val="1"/>
        <charset val="128"/>
      </rPr>
      <t>～</t>
    </r>
    <r>
      <rPr>
        <sz val="11"/>
        <rFont val="Century"/>
        <family val="1"/>
      </rPr>
      <t>180</t>
    </r>
  </si>
  <si>
    <r>
      <t>2</t>
    </r>
    <r>
      <rPr>
        <sz val="11"/>
        <rFont val="ＭＳ 明朝"/>
        <family val="1"/>
        <charset val="128"/>
      </rPr>
      <t>～</t>
    </r>
    <r>
      <rPr>
        <sz val="11"/>
        <rFont val="Century"/>
        <family val="1"/>
      </rPr>
      <t>11</t>
    </r>
    <r>
      <rPr>
        <sz val="11"/>
        <rFont val="ＭＳ 明朝"/>
        <family val="1"/>
        <charset val="128"/>
      </rPr>
      <t>月</t>
    </r>
  </si>
  <si>
    <r>
      <t>20</t>
    </r>
    <r>
      <rPr>
        <sz val="11"/>
        <rFont val="ＭＳ 明朝"/>
        <family val="1"/>
        <charset val="128"/>
      </rPr>
      <t>～</t>
    </r>
    <r>
      <rPr>
        <sz val="11"/>
        <rFont val="Century"/>
        <family val="1"/>
      </rPr>
      <t>70</t>
    </r>
  </si>
  <si>
    <r>
      <t>2</t>
    </r>
    <r>
      <rPr>
        <sz val="11"/>
        <rFont val="ＭＳ 明朝"/>
        <family val="1"/>
        <charset val="128"/>
      </rPr>
      <t>～</t>
    </r>
    <r>
      <rPr>
        <sz val="11"/>
        <rFont val="Century"/>
        <family val="1"/>
      </rPr>
      <t>10</t>
    </r>
    <r>
      <rPr>
        <sz val="11"/>
        <rFont val="ＭＳ 明朝"/>
        <family val="1"/>
        <charset val="128"/>
      </rPr>
      <t>月</t>
    </r>
  </si>
  <si>
    <r>
      <rPr>
        <sz val="11"/>
        <rFont val="ＭＳ 明朝"/>
        <family val="1"/>
        <charset val="128"/>
      </rPr>
      <t>大瀬･沿岸天然礁･飛島周辺</t>
    </r>
  </si>
  <si>
    <r>
      <t>6</t>
    </r>
    <r>
      <rPr>
        <sz val="11"/>
        <rFont val="ＭＳ 明朝"/>
        <family val="1"/>
        <charset val="128"/>
      </rPr>
      <t>～</t>
    </r>
    <r>
      <rPr>
        <sz val="11"/>
        <rFont val="Century"/>
        <family val="1"/>
      </rPr>
      <t>9</t>
    </r>
    <r>
      <rPr>
        <sz val="11"/>
        <rFont val="ＭＳ 明朝"/>
        <family val="1"/>
        <charset val="128"/>
      </rPr>
      <t>月</t>
    </r>
  </si>
  <si>
    <r>
      <rPr>
        <sz val="11"/>
        <rFont val="ＭＳ 明朝"/>
        <family val="1"/>
        <charset val="128"/>
      </rPr>
      <t>一本釣り</t>
    </r>
    <r>
      <rPr>
        <sz val="11"/>
        <rFont val="Century"/>
        <family val="1"/>
      </rPr>
      <t>(</t>
    </r>
    <r>
      <rPr>
        <sz val="11"/>
        <rFont val="ＭＳ 明朝"/>
        <family val="1"/>
        <charset val="128"/>
      </rPr>
      <t>ひらめ</t>
    </r>
    <r>
      <rPr>
        <sz val="11"/>
        <rFont val="Century"/>
        <family val="1"/>
      </rPr>
      <t>)</t>
    </r>
  </si>
  <si>
    <r>
      <rPr>
        <sz val="11"/>
        <rFont val="ＭＳ 明朝"/>
        <family val="1"/>
        <charset val="128"/>
      </rPr>
      <t>とらふぐ</t>
    </r>
  </si>
  <si>
    <r>
      <t>9</t>
    </r>
    <r>
      <rPr>
        <sz val="11"/>
        <rFont val="ＭＳ 明朝"/>
        <family val="1"/>
        <charset val="128"/>
      </rPr>
      <t>～</t>
    </r>
    <r>
      <rPr>
        <sz val="11"/>
        <rFont val="Century"/>
        <family val="1"/>
      </rPr>
      <t>3</t>
    </r>
    <r>
      <rPr>
        <sz val="11"/>
        <rFont val="ＭＳ 明朝"/>
        <family val="1"/>
        <charset val="128"/>
      </rPr>
      <t>月</t>
    </r>
  </si>
  <si>
    <r>
      <t>30</t>
    </r>
    <r>
      <rPr>
        <sz val="11"/>
        <rFont val="ＭＳ 明朝"/>
        <family val="1"/>
        <charset val="128"/>
      </rPr>
      <t>～</t>
    </r>
    <r>
      <rPr>
        <sz val="11"/>
        <rFont val="Century"/>
        <family val="1"/>
      </rPr>
      <t>120</t>
    </r>
  </si>
  <si>
    <r>
      <rPr>
        <sz val="11"/>
        <rFont val="ＭＳ 明朝"/>
        <family val="1"/>
        <charset val="128"/>
      </rPr>
      <t>まだら</t>
    </r>
  </si>
  <si>
    <r>
      <t>180</t>
    </r>
    <r>
      <rPr>
        <sz val="11"/>
        <rFont val="ＭＳ 明朝"/>
        <family val="1"/>
        <charset val="128"/>
      </rPr>
      <t>～</t>
    </r>
    <r>
      <rPr>
        <sz val="11"/>
        <rFont val="Century"/>
        <family val="1"/>
      </rPr>
      <t>300</t>
    </r>
  </si>
  <si>
    <r>
      <rPr>
        <sz val="11"/>
        <rFont val="ＭＳ 明朝"/>
        <family val="1"/>
        <charset val="128"/>
      </rPr>
      <t>ほっこくあかえび</t>
    </r>
    <phoneticPr fontId="20"/>
  </si>
  <si>
    <r>
      <t>250</t>
    </r>
    <r>
      <rPr>
        <sz val="11"/>
        <rFont val="ＭＳ 明朝"/>
        <family val="1"/>
        <charset val="128"/>
      </rPr>
      <t>～</t>
    </r>
    <r>
      <rPr>
        <sz val="11"/>
        <rFont val="Century"/>
        <family val="1"/>
      </rPr>
      <t>600</t>
    </r>
  </si>
  <si>
    <r>
      <t>10</t>
    </r>
    <r>
      <rPr>
        <sz val="11"/>
        <rFont val="ＭＳ 明朝"/>
        <family val="1"/>
        <charset val="128"/>
      </rPr>
      <t>～</t>
    </r>
    <r>
      <rPr>
        <sz val="11"/>
        <rFont val="Century"/>
        <family val="1"/>
      </rPr>
      <t>1</t>
    </r>
    <r>
      <rPr>
        <sz val="11"/>
        <rFont val="ＭＳ 明朝"/>
        <family val="1"/>
        <charset val="128"/>
      </rPr>
      <t>月</t>
    </r>
  </si>
  <si>
    <r>
      <rPr>
        <sz val="11"/>
        <rFont val="ＭＳ 明朝"/>
        <family val="1"/>
        <charset val="128"/>
      </rPr>
      <t>沖合天然礁</t>
    </r>
  </si>
  <si>
    <r>
      <rPr>
        <sz val="11"/>
        <rFont val="ＭＳ 明朝"/>
        <family val="1"/>
        <charset val="128"/>
      </rPr>
      <t>くるまえび</t>
    </r>
  </si>
  <si>
    <r>
      <t>10</t>
    </r>
    <r>
      <rPr>
        <sz val="11"/>
        <rFont val="ＭＳ 明朝"/>
        <family val="1"/>
        <charset val="128"/>
      </rPr>
      <t>～</t>
    </r>
    <r>
      <rPr>
        <sz val="11"/>
        <rFont val="Century"/>
        <family val="1"/>
      </rPr>
      <t>50</t>
    </r>
  </si>
  <si>
    <r>
      <t>12</t>
    </r>
    <r>
      <rPr>
        <sz val="11"/>
        <rFont val="ＭＳ 明朝"/>
        <family val="1"/>
        <charset val="128"/>
      </rPr>
      <t>～</t>
    </r>
    <r>
      <rPr>
        <sz val="11"/>
        <rFont val="Century"/>
        <family val="1"/>
      </rPr>
      <t>2</t>
    </r>
    <r>
      <rPr>
        <sz val="11"/>
        <rFont val="ＭＳ 明朝"/>
        <family val="1"/>
        <charset val="128"/>
      </rPr>
      <t>月</t>
    </r>
  </si>
  <si>
    <r>
      <rPr>
        <sz val="11"/>
        <rFont val="ＭＳ 明朝"/>
        <family val="1"/>
        <charset val="128"/>
      </rPr>
      <t>飛島西側</t>
    </r>
    <r>
      <rPr>
        <sz val="11"/>
        <rFont val="Century"/>
        <family val="1"/>
      </rPr>
      <t>500</t>
    </r>
    <r>
      <rPr>
        <sz val="11"/>
        <rFont val="ＭＳ 明朝"/>
        <family val="1"/>
        <charset val="128"/>
      </rPr>
      <t>以浅</t>
    </r>
    <r>
      <rPr>
        <sz val="11"/>
        <rFont val="Century"/>
        <family val="1"/>
      </rPr>
      <t>(</t>
    </r>
    <r>
      <rPr>
        <sz val="11"/>
        <rFont val="ＭＳ 明朝"/>
        <family val="1"/>
        <charset val="128"/>
      </rPr>
      <t>許可漁場</t>
    </r>
    <r>
      <rPr>
        <sz val="11"/>
        <rFont val="Century"/>
        <family val="1"/>
      </rPr>
      <t>)</t>
    </r>
  </si>
  <si>
    <r>
      <rPr>
        <sz val="11"/>
        <rFont val="ＭＳ 明朝"/>
        <family val="1"/>
        <charset val="128"/>
      </rPr>
      <t>ずわいがに</t>
    </r>
  </si>
  <si>
    <r>
      <rPr>
        <sz val="11"/>
        <rFont val="ＭＳ 明朝"/>
        <family val="1"/>
        <charset val="128"/>
      </rPr>
      <t>さわら</t>
    </r>
  </si>
  <si>
    <r>
      <t>9</t>
    </r>
    <r>
      <rPr>
        <sz val="11"/>
        <rFont val="ＭＳ 明朝"/>
        <family val="1"/>
        <charset val="128"/>
      </rPr>
      <t>～</t>
    </r>
    <r>
      <rPr>
        <sz val="11"/>
        <rFont val="Century"/>
        <family val="1"/>
      </rPr>
      <t>12</t>
    </r>
    <r>
      <rPr>
        <sz val="11"/>
        <rFont val="ＭＳ 明朝"/>
        <family val="1"/>
        <charset val="128"/>
      </rPr>
      <t>月</t>
    </r>
  </si>
  <si>
    <r>
      <t>30</t>
    </r>
    <r>
      <rPr>
        <sz val="11"/>
        <rFont val="ＭＳ 明朝"/>
        <family val="1"/>
        <charset val="128"/>
      </rPr>
      <t>～</t>
    </r>
    <r>
      <rPr>
        <sz val="11"/>
        <rFont val="Century"/>
        <family val="1"/>
      </rPr>
      <t>100</t>
    </r>
  </si>
  <si>
    <r>
      <rPr>
        <sz val="11"/>
        <rFont val="ＭＳ 明朝"/>
        <family val="1"/>
        <charset val="128"/>
      </rPr>
      <t>べにずわい</t>
    </r>
  </si>
  <si>
    <r>
      <t>4</t>
    </r>
    <r>
      <rPr>
        <sz val="11"/>
        <rFont val="ＭＳ 明朝"/>
        <family val="1"/>
        <charset val="128"/>
      </rPr>
      <t>～</t>
    </r>
    <r>
      <rPr>
        <sz val="11"/>
        <rFont val="Century"/>
        <family val="1"/>
      </rPr>
      <t>1</t>
    </r>
    <r>
      <rPr>
        <sz val="11"/>
        <rFont val="ＭＳ 明朝"/>
        <family val="1"/>
        <charset val="128"/>
      </rPr>
      <t>月</t>
    </r>
    <phoneticPr fontId="20"/>
  </si>
  <si>
    <r>
      <rPr>
        <sz val="11"/>
        <rFont val="ＭＳ 明朝"/>
        <family val="1"/>
        <charset val="128"/>
      </rPr>
      <t>かご</t>
    </r>
  </si>
  <si>
    <r>
      <t>800</t>
    </r>
    <r>
      <rPr>
        <sz val="11"/>
        <rFont val="ＭＳ 明朝"/>
        <family val="1"/>
        <charset val="128"/>
      </rPr>
      <t>以深</t>
    </r>
  </si>
  <si>
    <r>
      <t>4</t>
    </r>
    <r>
      <rPr>
        <sz val="11"/>
        <rFont val="ＭＳ 明朝"/>
        <family val="1"/>
        <charset val="128"/>
      </rPr>
      <t>～</t>
    </r>
    <r>
      <rPr>
        <sz val="11"/>
        <rFont val="Century"/>
        <family val="1"/>
      </rPr>
      <t>7</t>
    </r>
    <r>
      <rPr>
        <sz val="11"/>
        <rFont val="ＭＳ 明朝"/>
        <family val="1"/>
        <charset val="128"/>
      </rPr>
      <t xml:space="preserve">月
</t>
    </r>
    <r>
      <rPr>
        <sz val="11"/>
        <rFont val="Century"/>
        <family val="1"/>
      </rPr>
      <t>9</t>
    </r>
    <r>
      <rPr>
        <sz val="11"/>
        <rFont val="ＭＳ 明朝"/>
        <family val="1"/>
        <charset val="128"/>
      </rPr>
      <t>～</t>
    </r>
    <r>
      <rPr>
        <sz val="11"/>
        <rFont val="Century"/>
        <family val="1"/>
      </rPr>
      <t>12</t>
    </r>
    <r>
      <rPr>
        <sz val="11"/>
        <rFont val="ＭＳ 明朝"/>
        <family val="1"/>
        <charset val="128"/>
      </rPr>
      <t>月</t>
    </r>
  </si>
  <si>
    <r>
      <rPr>
        <sz val="11"/>
        <rFont val="ＭＳ 明朝"/>
        <family val="1"/>
        <charset val="128"/>
      </rPr>
      <t>地先</t>
    </r>
  </si>
  <si>
    <r>
      <rPr>
        <sz val="11"/>
        <rFont val="ＭＳ 明朝"/>
        <family val="1"/>
        <charset val="128"/>
      </rPr>
      <t>がざみ</t>
    </r>
  </si>
  <si>
    <r>
      <t>10</t>
    </r>
    <r>
      <rPr>
        <sz val="11"/>
        <rFont val="ＭＳ 明朝"/>
        <family val="1"/>
        <charset val="128"/>
      </rPr>
      <t>～</t>
    </r>
    <r>
      <rPr>
        <sz val="11"/>
        <rFont val="Century"/>
        <family val="1"/>
      </rPr>
      <t>30</t>
    </r>
  </si>
  <si>
    <r>
      <rPr>
        <sz val="11"/>
        <rFont val="ＭＳ 明朝"/>
        <family val="1"/>
        <charset val="128"/>
      </rPr>
      <t>ほっけ</t>
    </r>
  </si>
  <si>
    <r>
      <t>9</t>
    </r>
    <r>
      <rPr>
        <sz val="11"/>
        <rFont val="ＭＳ 明朝"/>
        <family val="1"/>
        <charset val="128"/>
      </rPr>
      <t>～</t>
    </r>
    <r>
      <rPr>
        <sz val="11"/>
        <rFont val="Century"/>
        <family val="1"/>
      </rPr>
      <t>11</t>
    </r>
    <r>
      <rPr>
        <sz val="11"/>
        <rFont val="ＭＳ 明朝"/>
        <family val="1"/>
        <charset val="128"/>
      </rPr>
      <t>月</t>
    </r>
  </si>
  <si>
    <r>
      <t>200</t>
    </r>
    <r>
      <rPr>
        <sz val="11"/>
        <rFont val="ＭＳ 明朝"/>
        <family val="1"/>
        <charset val="128"/>
      </rPr>
      <t>～</t>
    </r>
    <r>
      <rPr>
        <sz val="11"/>
        <rFont val="Century"/>
        <family val="1"/>
      </rPr>
      <t>300</t>
    </r>
  </si>
  <si>
    <r>
      <rPr>
        <sz val="11"/>
        <rFont val="ＭＳ 明朝"/>
        <family val="1"/>
        <charset val="128"/>
      </rPr>
      <t>深海性ばい</t>
    </r>
  </si>
  <si>
    <r>
      <t>6</t>
    </r>
    <r>
      <rPr>
        <sz val="11"/>
        <rFont val="ＭＳ 明朝"/>
        <family val="1"/>
        <charset val="128"/>
      </rPr>
      <t>～</t>
    </r>
    <r>
      <rPr>
        <sz val="11"/>
        <rFont val="Century"/>
        <family val="1"/>
      </rPr>
      <t>8</t>
    </r>
    <r>
      <rPr>
        <sz val="11"/>
        <rFont val="ＭＳ 明朝"/>
        <family val="1"/>
        <charset val="128"/>
      </rPr>
      <t>月</t>
    </r>
  </si>
  <si>
    <r>
      <t>400</t>
    </r>
    <r>
      <rPr>
        <sz val="11"/>
        <rFont val="ＭＳ 明朝"/>
        <family val="1"/>
        <charset val="128"/>
      </rPr>
      <t>以深</t>
    </r>
  </si>
  <si>
    <r>
      <t>1</t>
    </r>
    <r>
      <rPr>
        <sz val="11"/>
        <rFont val="ＭＳ 明朝"/>
        <family val="1"/>
        <charset val="128"/>
      </rPr>
      <t>～</t>
    </r>
    <r>
      <rPr>
        <sz val="11"/>
        <rFont val="Century"/>
        <family val="1"/>
      </rPr>
      <t>5</t>
    </r>
    <r>
      <rPr>
        <sz val="11"/>
        <rFont val="ＭＳ 明朝"/>
        <family val="1"/>
        <charset val="128"/>
      </rPr>
      <t>月</t>
    </r>
  </si>
  <si>
    <r>
      <rPr>
        <sz val="11"/>
        <rFont val="ＭＳ 明朝"/>
        <family val="1"/>
        <charset val="128"/>
      </rPr>
      <t>いわがき</t>
    </r>
  </si>
  <si>
    <r>
      <rPr>
        <sz val="11"/>
        <rFont val="ＭＳ 明朝"/>
        <family val="1"/>
        <charset val="128"/>
      </rPr>
      <t>採貝藻</t>
    </r>
  </si>
  <si>
    <r>
      <rPr>
        <sz val="12"/>
        <rFont val="ＭＳ 明朝"/>
        <family val="1"/>
        <charset val="128"/>
      </rPr>
      <t>８　漁　船　勢　力</t>
    </r>
  </si>
  <si>
    <r>
      <t>&lt;</t>
    </r>
    <r>
      <rPr>
        <sz val="11"/>
        <rFont val="ＭＳ 明朝"/>
        <family val="1"/>
        <charset val="128"/>
      </rPr>
      <t>隻数</t>
    </r>
    <r>
      <rPr>
        <sz val="11"/>
        <rFont val="Century"/>
        <family val="1"/>
      </rPr>
      <t>&gt;</t>
    </r>
  </si>
  <si>
    <r>
      <t xml:space="preserve">  </t>
    </r>
    <r>
      <rPr>
        <sz val="11"/>
        <rFont val="ＭＳ 明朝"/>
        <family val="1"/>
        <charset val="128"/>
      </rPr>
      <t>海面漁船は</t>
    </r>
    <r>
      <rPr>
        <sz val="11"/>
        <rFont val="Century"/>
        <family val="1"/>
      </rPr>
      <t>525</t>
    </r>
    <r>
      <rPr>
        <sz val="11"/>
        <rFont val="ＭＳ 明朝"/>
        <family val="1"/>
        <charset val="128"/>
      </rPr>
      <t>隻で前年より</t>
    </r>
    <r>
      <rPr>
        <sz val="11"/>
        <rFont val="Century"/>
        <family val="1"/>
      </rPr>
      <t>21</t>
    </r>
    <r>
      <rPr>
        <sz val="11"/>
        <rFont val="ＭＳ 明朝"/>
        <family val="1"/>
        <charset val="128"/>
      </rPr>
      <t>隻減少した｡船質別にみると､</t>
    </r>
    <r>
      <rPr>
        <sz val="11"/>
        <rFont val="Century"/>
        <family val="1"/>
      </rPr>
      <t>FRP</t>
    </r>
    <r>
      <rPr>
        <sz val="11"/>
        <rFont val="ＭＳ 明朝"/>
        <family val="1"/>
        <charset val="128"/>
      </rPr>
      <t>船が</t>
    </r>
    <r>
      <rPr>
        <sz val="11"/>
        <rFont val="Century"/>
        <family val="1"/>
      </rPr>
      <t>21</t>
    </r>
    <r>
      <rPr>
        <sz val="11"/>
        <rFont val="ＭＳ 明朝"/>
        <family val="1"/>
        <charset val="128"/>
      </rPr>
      <t>隻減少し、鋼船、木船に増減はなかった。ﾄﾝ数階層別にみると､</t>
    </r>
    <r>
      <rPr>
        <sz val="11"/>
        <rFont val="Century"/>
        <family val="1"/>
      </rPr>
      <t/>
    </r>
    <rPh sb="47" eb="48">
      <t>キ</t>
    </rPh>
    <rPh sb="50" eb="52">
      <t>ゾウゲン</t>
    </rPh>
    <phoneticPr fontId="20"/>
  </si>
  <si>
    <r>
      <t>5</t>
    </r>
    <r>
      <rPr>
        <sz val="11"/>
        <rFont val="ＭＳ 明朝"/>
        <family val="1"/>
        <charset val="128"/>
      </rPr>
      <t>ﾄﾝ未満船が</t>
    </r>
    <r>
      <rPr>
        <sz val="11"/>
        <rFont val="Century"/>
        <family val="1"/>
      </rPr>
      <t>19</t>
    </r>
    <r>
      <rPr>
        <sz val="11"/>
        <rFont val="ＭＳ 明朝"/>
        <family val="1"/>
        <charset val="128"/>
      </rPr>
      <t>隻、</t>
    </r>
    <r>
      <rPr>
        <sz val="11"/>
        <rFont val="Century"/>
        <family val="1"/>
      </rPr>
      <t>5</t>
    </r>
    <r>
      <rPr>
        <sz val="11"/>
        <rFont val="ＭＳ 明朝"/>
        <family val="1"/>
        <charset val="128"/>
      </rPr>
      <t>ﾄﾝ以上船が</t>
    </r>
    <r>
      <rPr>
        <sz val="11"/>
        <rFont val="Century"/>
        <family val="1"/>
      </rPr>
      <t>2</t>
    </r>
    <r>
      <rPr>
        <sz val="11"/>
        <rFont val="ＭＳ 明朝"/>
        <family val="1"/>
        <charset val="128"/>
      </rPr>
      <t>隻減少した｡内水面漁船では動力船が</t>
    </r>
    <r>
      <rPr>
        <sz val="11"/>
        <rFont val="Century"/>
        <family val="1"/>
      </rPr>
      <t>4</t>
    </r>
    <r>
      <rPr>
        <sz val="11"/>
        <rFont val="ＭＳ 明朝"/>
        <family val="1"/>
        <charset val="128"/>
      </rPr>
      <t>隻減少し、無動力船に増減はなかった。</t>
    </r>
    <rPh sb="9" eb="10">
      <t>セキ</t>
    </rPh>
    <rPh sb="14" eb="16">
      <t>イジョウ</t>
    </rPh>
    <rPh sb="16" eb="17">
      <t>セン</t>
    </rPh>
    <rPh sb="19" eb="20">
      <t>セキ</t>
    </rPh>
    <rPh sb="20" eb="22">
      <t>ゲンショウ</t>
    </rPh>
    <rPh sb="37" eb="38">
      <t>セキ</t>
    </rPh>
    <rPh sb="38" eb="40">
      <t>ゲンショウ</t>
    </rPh>
    <rPh sb="42" eb="43">
      <t>ム</t>
    </rPh>
    <rPh sb="43" eb="45">
      <t>ドウリョク</t>
    </rPh>
    <rPh sb="45" eb="46">
      <t>セン</t>
    </rPh>
    <rPh sb="47" eb="49">
      <t>ゾウゲン</t>
    </rPh>
    <phoneticPr fontId="20"/>
  </si>
  <si>
    <r>
      <t>&lt;</t>
    </r>
    <r>
      <rPr>
        <sz val="11"/>
        <rFont val="ＭＳ 明朝"/>
        <family val="1"/>
        <charset val="128"/>
      </rPr>
      <t>ﾄﾝ数､馬力数</t>
    </r>
    <r>
      <rPr>
        <sz val="11"/>
        <rFont val="Century"/>
        <family val="1"/>
      </rPr>
      <t>&gt;</t>
    </r>
  </si>
  <si>
    <r>
      <t xml:space="preserve">  </t>
    </r>
    <r>
      <rPr>
        <sz val="11"/>
        <rFont val="ＭＳ 明朝"/>
        <family val="1"/>
        <charset val="128"/>
      </rPr>
      <t>海面動力漁船の一隻当たりの平均ﾄﾝ数は</t>
    </r>
    <r>
      <rPr>
        <sz val="11"/>
        <rFont val="Century"/>
        <family val="1"/>
      </rPr>
      <t>3.20</t>
    </r>
    <r>
      <rPr>
        <sz val="11"/>
        <rFont val="ＭＳ 明朝"/>
        <family val="1"/>
        <charset val="128"/>
      </rPr>
      <t>ﾄﾝ､平均馬力数は</t>
    </r>
    <r>
      <rPr>
        <sz val="11"/>
        <rFont val="Century"/>
        <family val="1"/>
      </rPr>
      <t>83</t>
    </r>
    <r>
      <rPr>
        <sz val="11"/>
        <rFont val="ＭＳ 明朝"/>
        <family val="1"/>
        <charset val="128"/>
      </rPr>
      <t>馬力であった｡</t>
    </r>
    <rPh sb="32" eb="33">
      <t>スウ</t>
    </rPh>
    <rPh sb="36" eb="38">
      <t>バリキ</t>
    </rPh>
    <phoneticPr fontId="20"/>
  </si>
  <si>
    <r>
      <t xml:space="preserve"> </t>
    </r>
    <r>
      <rPr>
        <sz val="11"/>
        <rFont val="ＭＳ 明朝"/>
        <family val="1"/>
        <charset val="128"/>
      </rPr>
      <t>なお､平成</t>
    </r>
    <r>
      <rPr>
        <sz val="11"/>
        <rFont val="Century"/>
        <family val="1"/>
      </rPr>
      <t>14</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日以降の馬力表示は、旧馬力と新馬力</t>
    </r>
    <r>
      <rPr>
        <sz val="11"/>
        <rFont val="Century"/>
        <family val="1"/>
      </rPr>
      <t>(kW)</t>
    </r>
    <r>
      <rPr>
        <sz val="11"/>
        <rFont val="ＭＳ 明朝"/>
        <family val="1"/>
        <charset val="128"/>
      </rPr>
      <t>の</t>
    </r>
    <r>
      <rPr>
        <sz val="11"/>
        <rFont val="Century"/>
        <family val="1"/>
      </rPr>
      <t>2</t>
    </r>
    <r>
      <rPr>
        <sz val="11"/>
        <rFont val="ＭＳ 明朝"/>
        <family val="1"/>
        <charset val="128"/>
      </rPr>
      <t>通りあるため表中の馬力数は、各々の数値をそのまま集計し表記している。</t>
    </r>
    <rPh sb="41" eb="43">
      <t>ヒョウチュウ</t>
    </rPh>
    <rPh sb="44" eb="46">
      <t>バリキ</t>
    </rPh>
    <rPh sb="46" eb="47">
      <t>スウ</t>
    </rPh>
    <rPh sb="49" eb="51">
      <t>オノオノ</t>
    </rPh>
    <rPh sb="52" eb="54">
      <t>スウチ</t>
    </rPh>
    <rPh sb="59" eb="61">
      <t>シュウケイ</t>
    </rPh>
    <rPh sb="62" eb="64">
      <t>ヒョウキ</t>
    </rPh>
    <phoneticPr fontId="20"/>
  </si>
  <si>
    <r>
      <rPr>
        <sz val="11"/>
        <rFont val="ＭＳ 明朝"/>
        <family val="1"/>
        <charset val="128"/>
      </rPr>
      <t>令和</t>
    </r>
    <r>
      <rPr>
        <sz val="11"/>
        <rFont val="Century"/>
        <family val="1"/>
      </rPr>
      <t>6</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rPh sb="0" eb="2">
      <t>レイワ</t>
    </rPh>
    <phoneticPr fontId="20"/>
  </si>
  <si>
    <t>船質</t>
    <phoneticPr fontId="20"/>
  </si>
  <si>
    <t>区  分</t>
    <phoneticPr fontId="20"/>
  </si>
  <si>
    <t>海                            面</t>
  </si>
  <si>
    <t>内 水 面</t>
  </si>
  <si>
    <r>
      <rPr>
        <sz val="11"/>
        <rFont val="ＭＳ 明朝"/>
        <family val="1"/>
        <charset val="128"/>
      </rPr>
      <t>無動力</t>
    </r>
  </si>
  <si>
    <r>
      <t>1</t>
    </r>
    <r>
      <rPr>
        <sz val="11"/>
        <rFont val="ＭＳ 明朝"/>
        <family val="1"/>
        <charset val="128"/>
      </rPr>
      <t>トン　未満</t>
    </r>
    <phoneticPr fontId="20"/>
  </si>
  <si>
    <t>1~2.9</t>
  </si>
  <si>
    <t>3~4.9</t>
  </si>
  <si>
    <r>
      <t>5</t>
    </r>
    <r>
      <rPr>
        <sz val="11"/>
        <rFont val="ＭＳ 明朝"/>
        <family val="1"/>
        <charset val="128"/>
      </rPr>
      <t>トン　未満計</t>
    </r>
    <phoneticPr fontId="20"/>
  </si>
  <si>
    <t>5~9</t>
  </si>
  <si>
    <t>10~19</t>
  </si>
  <si>
    <t>20~29</t>
  </si>
  <si>
    <t>30~49</t>
  </si>
  <si>
    <t>50~99</t>
  </si>
  <si>
    <t>100~199</t>
  </si>
  <si>
    <r>
      <t>200</t>
    </r>
    <r>
      <rPr>
        <sz val="11"/>
        <rFont val="ＭＳ 明朝"/>
        <family val="1"/>
        <charset val="128"/>
      </rPr>
      <t>ﾄﾝ　以上</t>
    </r>
    <phoneticPr fontId="20"/>
  </si>
  <si>
    <r>
      <t>5</t>
    </r>
    <r>
      <rPr>
        <sz val="11"/>
        <rFont val="ＭＳ 明朝"/>
        <family val="1"/>
        <charset val="128"/>
      </rPr>
      <t>トン　以上計</t>
    </r>
    <phoneticPr fontId="20"/>
  </si>
  <si>
    <t>計</t>
  </si>
  <si>
    <t>無動力</t>
  </si>
  <si>
    <t>動力</t>
  </si>
  <si>
    <t>木</t>
    <phoneticPr fontId="20"/>
  </si>
  <si>
    <t>隻　数</t>
    <phoneticPr fontId="20"/>
  </si>
  <si>
    <t>トン数</t>
    <phoneticPr fontId="20"/>
  </si>
  <si>
    <t>馬力数</t>
  </si>
  <si>
    <t>鋼</t>
    <phoneticPr fontId="20"/>
  </si>
  <si>
    <t>FRP</t>
    <phoneticPr fontId="20"/>
  </si>
  <si>
    <t>計</t>
    <phoneticPr fontId="20"/>
  </si>
  <si>
    <r>
      <rPr>
        <sz val="11"/>
        <color indexed="8"/>
        <rFont val="ＭＳ 明朝"/>
        <family val="1"/>
        <charset val="128"/>
      </rPr>
      <t>６　漁業経営体数</t>
    </r>
    <phoneticPr fontId="20"/>
  </si>
  <si>
    <r>
      <rPr>
        <sz val="11"/>
        <color indexed="8"/>
        <rFont val="ＭＳ 明朝"/>
        <family val="1"/>
        <charset val="128"/>
      </rPr>
      <t>漁業地区専兼別</t>
    </r>
  </si>
  <si>
    <r>
      <rPr>
        <sz val="11"/>
        <color indexed="8"/>
        <rFont val="ＭＳ 明朝"/>
        <family val="1"/>
        <charset val="128"/>
      </rPr>
      <t>総数</t>
    </r>
    <phoneticPr fontId="20"/>
  </si>
  <si>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</si>
  <si>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無動力</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</si>
  <si>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</si>
  <si>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r>
      <rPr>
        <sz val="11"/>
        <color indexed="8"/>
        <rFont val="ＭＳ 明朝"/>
        <family val="1"/>
        <charset val="128"/>
      </rPr>
      <t>小型定置</t>
    </r>
    <phoneticPr fontId="20"/>
  </si>
  <si>
    <r>
      <rPr>
        <sz val="11"/>
        <color indexed="8"/>
        <rFont val="ＭＳ 明朝"/>
        <family val="1"/>
        <charset val="128"/>
      </rPr>
      <t>海面養殖</t>
    </r>
  </si>
  <si>
    <r>
      <t>1t</t>
    </r>
    <r>
      <rPr>
        <sz val="11"/>
        <color indexed="8"/>
        <rFont val="ＭＳ 明朝"/>
        <family val="1"/>
        <charset val="128"/>
      </rPr>
      <t>未満</t>
    </r>
  </si>
  <si>
    <r>
      <t>1</t>
    </r>
    <r>
      <rPr>
        <sz val="11"/>
        <color indexed="8"/>
        <rFont val="ＭＳ 明朝"/>
        <family val="1"/>
        <charset val="128"/>
      </rPr>
      <t>～</t>
    </r>
    <r>
      <rPr>
        <sz val="11"/>
        <color indexed="8"/>
        <rFont val="Century"/>
        <family val="1"/>
      </rPr>
      <t>3</t>
    </r>
  </si>
  <si>
    <r>
      <t>3</t>
    </r>
    <r>
      <rPr>
        <sz val="11"/>
        <color indexed="8"/>
        <rFont val="ＭＳ 明朝"/>
        <family val="1"/>
        <charset val="128"/>
      </rPr>
      <t>～</t>
    </r>
    <r>
      <rPr>
        <sz val="11"/>
        <color indexed="8"/>
        <rFont val="Century"/>
        <family val="1"/>
      </rPr>
      <t>5</t>
    </r>
  </si>
  <si>
    <r>
      <t>5</t>
    </r>
    <r>
      <rPr>
        <sz val="11"/>
        <color indexed="8"/>
        <rFont val="ＭＳ 明朝"/>
        <family val="1"/>
        <charset val="128"/>
      </rPr>
      <t>～</t>
    </r>
    <r>
      <rPr>
        <sz val="11"/>
        <color indexed="8"/>
        <rFont val="Century"/>
        <family val="1"/>
      </rPr>
      <t>10</t>
    </r>
  </si>
  <si>
    <r>
      <t>10</t>
    </r>
    <r>
      <rPr>
        <sz val="11"/>
        <color indexed="8"/>
        <rFont val="ＭＳ 明朝"/>
        <family val="1"/>
        <charset val="128"/>
      </rPr>
      <t>～</t>
    </r>
    <r>
      <rPr>
        <sz val="11"/>
        <color indexed="8"/>
        <rFont val="Century"/>
        <family val="1"/>
      </rPr>
      <t>20</t>
    </r>
  </si>
  <si>
    <r>
      <t>20</t>
    </r>
    <r>
      <rPr>
        <sz val="11"/>
        <color indexed="8"/>
        <rFont val="ＭＳ 明朝"/>
        <family val="1"/>
        <charset val="128"/>
      </rPr>
      <t>～</t>
    </r>
    <r>
      <rPr>
        <sz val="11"/>
        <color indexed="8"/>
        <rFont val="Century"/>
        <family val="1"/>
      </rPr>
      <t>30</t>
    </r>
  </si>
  <si>
    <r>
      <t>30</t>
    </r>
    <r>
      <rPr>
        <sz val="11"/>
        <color indexed="8"/>
        <rFont val="ＭＳ 明朝"/>
        <family val="1"/>
        <charset val="128"/>
      </rPr>
      <t>～</t>
    </r>
    <r>
      <rPr>
        <sz val="11"/>
        <color indexed="8"/>
        <rFont val="Century"/>
        <family val="1"/>
      </rPr>
      <t>50</t>
    </r>
  </si>
  <si>
    <r>
      <t>50</t>
    </r>
    <r>
      <rPr>
        <sz val="11"/>
        <color indexed="8"/>
        <rFont val="ＭＳ 明朝"/>
        <family val="1"/>
        <charset val="128"/>
      </rPr>
      <t>～</t>
    </r>
    <r>
      <rPr>
        <sz val="11"/>
        <color indexed="8"/>
        <rFont val="Century"/>
        <family val="1"/>
      </rPr>
      <t>100</t>
    </r>
  </si>
  <si>
    <r>
      <t>100</t>
    </r>
    <r>
      <rPr>
        <sz val="11"/>
        <color indexed="8"/>
        <rFont val="ＭＳ 明朝"/>
        <family val="1"/>
        <charset val="128"/>
      </rPr>
      <t>～</t>
    </r>
    <r>
      <rPr>
        <sz val="11"/>
        <color indexed="8"/>
        <rFont val="Century"/>
        <family val="1"/>
      </rPr>
      <t>200</t>
    </r>
  </si>
  <si>
    <r>
      <t>200</t>
    </r>
    <r>
      <rPr>
        <sz val="11"/>
        <color indexed="8"/>
        <rFont val="ＭＳ 明朝"/>
        <family val="1"/>
        <charset val="128"/>
      </rPr>
      <t>～</t>
    </r>
  </si>
  <si>
    <r>
      <rPr>
        <sz val="11"/>
        <color indexed="8"/>
        <rFont val="ＭＳ 明朝"/>
        <family val="1"/>
        <charset val="128"/>
      </rPr>
      <t>地区別経営体数</t>
    </r>
  </si>
  <si>
    <r>
      <rPr>
        <sz val="11"/>
        <color indexed="8"/>
        <rFont val="ＭＳ 明朝"/>
        <family val="1"/>
        <charset val="128"/>
      </rPr>
      <t>－</t>
    </r>
    <phoneticPr fontId="20"/>
  </si>
  <si>
    <r>
      <rPr>
        <sz val="11"/>
        <color indexed="8"/>
        <rFont val="ＭＳ 明朝"/>
        <family val="1"/>
        <charset val="128"/>
      </rPr>
      <t>遊佐</t>
    </r>
  </si>
  <si>
    <r>
      <rPr>
        <sz val="11"/>
        <color indexed="8"/>
        <rFont val="ＭＳ 明朝"/>
        <family val="1"/>
        <charset val="128"/>
      </rPr>
      <t>酒田</t>
    </r>
    <phoneticPr fontId="20"/>
  </si>
  <si>
    <r>
      <rPr>
        <sz val="11"/>
        <color indexed="8"/>
        <rFont val="ＭＳ 明朝"/>
        <family val="1"/>
        <charset val="128"/>
      </rPr>
      <t>飛島</t>
    </r>
  </si>
  <si>
    <r>
      <rPr>
        <sz val="11"/>
        <color indexed="8"/>
        <rFont val="ＭＳ 明朝"/>
        <family val="1"/>
        <charset val="128"/>
      </rPr>
      <t>加茂</t>
    </r>
  </si>
  <si>
    <r>
      <rPr>
        <sz val="11"/>
        <color indexed="8"/>
        <rFont val="ＭＳ 明朝"/>
        <family val="1"/>
        <charset val="128"/>
      </rPr>
      <t>由良</t>
    </r>
  </si>
  <si>
    <r>
      <rPr>
        <sz val="11"/>
        <color indexed="8"/>
        <rFont val="ＭＳ 明朝"/>
        <family val="1"/>
        <charset val="128"/>
      </rPr>
      <t>豊浦</t>
    </r>
  </si>
  <si>
    <r>
      <rPr>
        <sz val="11"/>
        <color indexed="8"/>
        <rFont val="ＭＳ 明朝"/>
        <family val="1"/>
        <charset val="128"/>
      </rPr>
      <t>温海</t>
    </r>
  </si>
  <si>
    <r>
      <rPr>
        <sz val="11"/>
        <color indexed="8"/>
        <rFont val="ＭＳ 明朝"/>
        <family val="1"/>
        <charset val="128"/>
      </rPr>
      <t>念珠関</t>
    </r>
  </si>
  <si>
    <r>
      <rPr>
        <sz val="11"/>
        <color indexed="8"/>
        <rFont val="ＭＳ 明朝"/>
        <family val="1"/>
        <charset val="128"/>
      </rPr>
      <t>７　海面漁業就業者数</t>
    </r>
  </si>
  <si>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</si>
  <si>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1"/>
        <color indexed="8"/>
        <rFont val="ＭＳ 明朝"/>
        <family val="1"/>
        <charset val="128"/>
      </rPr>
      <t>計</t>
    </r>
  </si>
  <si>
    <r>
      <rPr>
        <sz val="11"/>
        <color indexed="8"/>
        <rFont val="ＭＳ 明朝"/>
        <family val="1"/>
        <charset val="128"/>
      </rPr>
      <t>男　女　年　齢　別</t>
    </r>
    <phoneticPr fontId="20"/>
  </si>
  <si>
    <r>
      <rPr>
        <sz val="11"/>
        <color indexed="8"/>
        <rFont val="ＭＳ 明朝"/>
        <family val="1"/>
        <charset val="128"/>
      </rPr>
      <t>男</t>
    </r>
  </si>
  <si>
    <r>
      <rPr>
        <sz val="11"/>
        <color indexed="8"/>
        <rFont val="ＭＳ 明朝"/>
        <family val="1"/>
        <charset val="128"/>
      </rPr>
      <t>女</t>
    </r>
  </si>
  <si>
    <r>
      <rPr>
        <sz val="11"/>
        <color indexed="8"/>
        <rFont val="ＭＳ 明朝"/>
        <family val="1"/>
        <charset val="128"/>
      </rPr>
      <t>小計</t>
    </r>
  </si>
  <si>
    <r>
      <t>15</t>
    </r>
    <r>
      <rPr>
        <sz val="11"/>
        <color indexed="8"/>
        <rFont val="ＭＳ 明朝"/>
        <family val="1"/>
        <charset val="128"/>
      </rPr>
      <t>～</t>
    </r>
    <r>
      <rPr>
        <sz val="11"/>
        <color indexed="8"/>
        <rFont val="Century"/>
        <family val="1"/>
      </rPr>
      <t>24</t>
    </r>
  </si>
  <si>
    <r>
      <t>25</t>
    </r>
    <r>
      <rPr>
        <sz val="11"/>
        <color indexed="8"/>
        <rFont val="ＭＳ 明朝"/>
        <family val="1"/>
        <charset val="128"/>
      </rPr>
      <t>～</t>
    </r>
    <r>
      <rPr>
        <sz val="11"/>
        <color indexed="8"/>
        <rFont val="Century"/>
        <family val="1"/>
      </rPr>
      <t>39</t>
    </r>
  </si>
  <si>
    <r>
      <t>40</t>
    </r>
    <r>
      <rPr>
        <sz val="11"/>
        <color indexed="8"/>
        <rFont val="ＭＳ 明朝"/>
        <family val="1"/>
        <charset val="128"/>
      </rPr>
      <t>～</t>
    </r>
    <r>
      <rPr>
        <sz val="11"/>
        <color indexed="8"/>
        <rFont val="Century"/>
        <family val="1"/>
      </rPr>
      <t>59</t>
    </r>
  </si>
  <si>
    <r>
      <t>60</t>
    </r>
    <r>
      <rPr>
        <sz val="11"/>
        <color indexed="8"/>
        <rFont val="ＭＳ 明朝"/>
        <family val="1"/>
        <charset val="128"/>
      </rPr>
      <t>歳以上</t>
    </r>
  </si>
  <si>
    <r>
      <rPr>
        <sz val="11"/>
        <color indexed="8"/>
        <rFont val="ＭＳ 明朝"/>
        <family val="1"/>
        <charset val="128"/>
      </rPr>
      <t>　自営漁業就業者</t>
    </r>
    <phoneticPr fontId="20"/>
  </si>
  <si>
    <r>
      <rPr>
        <sz val="11"/>
        <color indexed="8"/>
        <rFont val="ＭＳ 明朝"/>
        <family val="1"/>
        <charset val="128"/>
      </rPr>
      <t>　及び</t>
    </r>
    <phoneticPr fontId="20"/>
  </si>
  <si>
    <r>
      <rPr>
        <sz val="11"/>
        <color indexed="8"/>
        <rFont val="ＭＳ 明朝"/>
        <family val="1"/>
        <charset val="128"/>
      </rPr>
      <t>　漁業雇われ就業者</t>
    </r>
    <phoneticPr fontId="20"/>
  </si>
  <si>
    <r>
      <rPr>
        <sz val="12"/>
        <rFont val="ＭＳ 明朝"/>
        <family val="1"/>
        <charset val="128"/>
      </rPr>
      <t>　９　　生産高</t>
    </r>
    <rPh sb="4" eb="7">
      <t>セイサンダカ</t>
    </rPh>
    <phoneticPr fontId="20"/>
  </si>
  <si>
    <t>(１)　海面生産高(属地)</t>
    <rPh sb="4" eb="6">
      <t>カイメン</t>
    </rPh>
    <rPh sb="6" eb="9">
      <t>セイサンダカ</t>
    </rPh>
    <rPh sb="10" eb="12">
      <t>ゾクチ</t>
    </rPh>
    <phoneticPr fontId="20"/>
  </si>
  <si>
    <r>
      <rPr>
        <sz val="12"/>
        <rFont val="ＭＳ 明朝"/>
        <family val="1"/>
        <charset val="128"/>
      </rPr>
      <t>　　　　ア　魚種別漁獲量</t>
    </r>
    <rPh sb="6" eb="7">
      <t>ギョ</t>
    </rPh>
    <rPh sb="7" eb="9">
      <t>シュベツ</t>
    </rPh>
    <rPh sb="9" eb="11">
      <t>ギョカク</t>
    </rPh>
    <rPh sb="11" eb="12">
      <t>リョウ</t>
    </rPh>
    <phoneticPr fontId="20"/>
  </si>
  <si>
    <r>
      <rPr>
        <sz val="12"/>
        <rFont val="ＭＳ 明朝"/>
        <family val="1"/>
        <charset val="128"/>
      </rPr>
      <t>　県内の漁獲量は全体で前年より２４７トン減の２，５９５トン、前年比９１％となった。</t>
    </r>
    <rPh sb="1" eb="3">
      <t>ケンナイ</t>
    </rPh>
    <rPh sb="4" eb="6">
      <t>ギョカク</t>
    </rPh>
    <rPh sb="6" eb="7">
      <t>リョウ</t>
    </rPh>
    <rPh sb="8" eb="10">
      <t>ゼンタイ</t>
    </rPh>
    <rPh sb="11" eb="13">
      <t>ゼンネン</t>
    </rPh>
    <rPh sb="20" eb="21">
      <t>ゲン</t>
    </rPh>
    <rPh sb="30" eb="33">
      <t>ゼンネンヒ</t>
    </rPh>
    <phoneticPr fontId="20"/>
  </si>
  <si>
    <t>　上位５魚種は、べにずわい ４３８トン(全漁獲量に占める割合１６．９％)、するめいか３１９トン(同１２．３％)、</t>
    <rPh sb="1" eb="3">
      <t>ジョウイ</t>
    </rPh>
    <rPh sb="4" eb="6">
      <t>ギョシュ</t>
    </rPh>
    <rPh sb="20" eb="21">
      <t>ゼン</t>
    </rPh>
    <rPh sb="21" eb="24">
      <t>ギョカクリョウ</t>
    </rPh>
    <rPh sb="25" eb="26">
      <t>シ</t>
    </rPh>
    <rPh sb="28" eb="30">
      <t>ワリアイ</t>
    </rPh>
    <rPh sb="48" eb="49">
      <t>ドウ</t>
    </rPh>
    <phoneticPr fontId="20"/>
  </si>
  <si>
    <t>　たら ２６２トン(同１０．１％)、たい類 ２６０トン、(同１０．０％)、ぶり・いなだ １３３トン、(同５．１％)であった。</t>
    <rPh sb="10" eb="11">
      <t>ドウ</t>
    </rPh>
    <rPh sb="29" eb="30">
      <t>ドウ</t>
    </rPh>
    <rPh sb="51" eb="52">
      <t>ドウ</t>
    </rPh>
    <phoneticPr fontId="20"/>
  </si>
  <si>
    <r>
      <rPr>
        <sz val="12"/>
        <rFont val="ＭＳ 明朝"/>
        <family val="1"/>
        <charset val="128"/>
      </rPr>
      <t>令和６年</t>
    </r>
    <r>
      <rPr>
        <sz val="12"/>
        <rFont val="Century"/>
        <family val="1"/>
      </rPr>
      <t xml:space="preserve"> </t>
    </r>
    <r>
      <rPr>
        <sz val="12"/>
        <rFont val="ＭＳ 明朝"/>
        <family val="1"/>
        <charset val="128"/>
      </rPr>
      <t>単位</t>
    </r>
    <r>
      <rPr>
        <sz val="12"/>
        <rFont val="Century"/>
        <family val="1"/>
      </rPr>
      <t>:kg</t>
    </r>
    <phoneticPr fontId="20"/>
  </si>
  <si>
    <r>
      <rPr>
        <sz val="11"/>
        <rFont val="ＭＳ 明朝"/>
        <family val="1"/>
        <charset val="128"/>
      </rPr>
      <t>魚種＼月</t>
    </r>
    <phoneticPr fontId="20"/>
  </si>
  <si>
    <r>
      <t xml:space="preserve">1  </t>
    </r>
    <r>
      <rPr>
        <sz val="11"/>
        <rFont val="ＭＳ 明朝"/>
        <family val="1"/>
        <charset val="128"/>
      </rPr>
      <t>月</t>
    </r>
    <phoneticPr fontId="20"/>
  </si>
  <si>
    <r>
      <t xml:space="preserve">2  </t>
    </r>
    <r>
      <rPr>
        <sz val="11"/>
        <rFont val="ＭＳ 明朝"/>
        <family val="1"/>
        <charset val="128"/>
      </rPr>
      <t>月</t>
    </r>
    <phoneticPr fontId="20"/>
  </si>
  <si>
    <r>
      <t xml:space="preserve">3  </t>
    </r>
    <r>
      <rPr>
        <sz val="11"/>
        <rFont val="ＭＳ 明朝"/>
        <family val="1"/>
        <charset val="128"/>
      </rPr>
      <t>月</t>
    </r>
    <phoneticPr fontId="20"/>
  </si>
  <si>
    <r>
      <t xml:space="preserve">4  </t>
    </r>
    <r>
      <rPr>
        <sz val="11"/>
        <rFont val="ＭＳ 明朝"/>
        <family val="1"/>
        <charset val="128"/>
      </rPr>
      <t>月</t>
    </r>
    <phoneticPr fontId="20"/>
  </si>
  <si>
    <r>
      <t xml:space="preserve">5  </t>
    </r>
    <r>
      <rPr>
        <sz val="11"/>
        <rFont val="ＭＳ 明朝"/>
        <family val="1"/>
        <charset val="128"/>
      </rPr>
      <t>月</t>
    </r>
    <phoneticPr fontId="20"/>
  </si>
  <si>
    <r>
      <t xml:space="preserve">6  </t>
    </r>
    <r>
      <rPr>
        <sz val="11"/>
        <rFont val="ＭＳ 明朝"/>
        <family val="1"/>
        <charset val="128"/>
      </rPr>
      <t>月</t>
    </r>
    <phoneticPr fontId="20"/>
  </si>
  <si>
    <r>
      <t xml:space="preserve">7  </t>
    </r>
    <r>
      <rPr>
        <sz val="11"/>
        <rFont val="ＭＳ 明朝"/>
        <family val="1"/>
        <charset val="128"/>
      </rPr>
      <t>月</t>
    </r>
    <phoneticPr fontId="20"/>
  </si>
  <si>
    <r>
      <t xml:space="preserve">8  </t>
    </r>
    <r>
      <rPr>
        <sz val="11"/>
        <rFont val="ＭＳ 明朝"/>
        <family val="1"/>
        <charset val="128"/>
      </rPr>
      <t>月</t>
    </r>
    <phoneticPr fontId="20"/>
  </si>
  <si>
    <r>
      <t xml:space="preserve">9  </t>
    </r>
    <r>
      <rPr>
        <sz val="11"/>
        <rFont val="ＭＳ 明朝"/>
        <family val="1"/>
        <charset val="128"/>
      </rPr>
      <t>月</t>
    </r>
    <phoneticPr fontId="20"/>
  </si>
  <si>
    <r>
      <t xml:space="preserve">10  </t>
    </r>
    <r>
      <rPr>
        <sz val="11"/>
        <rFont val="ＭＳ 明朝"/>
        <family val="1"/>
        <charset val="128"/>
      </rPr>
      <t>月</t>
    </r>
    <phoneticPr fontId="20"/>
  </si>
  <si>
    <r>
      <t xml:space="preserve">11  </t>
    </r>
    <r>
      <rPr>
        <sz val="11"/>
        <rFont val="ＭＳ 明朝"/>
        <family val="1"/>
        <charset val="128"/>
      </rPr>
      <t>月</t>
    </r>
    <phoneticPr fontId="20"/>
  </si>
  <si>
    <r>
      <t xml:space="preserve">12  </t>
    </r>
    <r>
      <rPr>
        <sz val="11"/>
        <rFont val="ＭＳ 明朝"/>
        <family val="1"/>
        <charset val="128"/>
      </rPr>
      <t>月</t>
    </r>
    <phoneticPr fontId="20"/>
  </si>
  <si>
    <r>
      <rPr>
        <sz val="11"/>
        <rFont val="ＭＳ 明朝"/>
        <family val="1"/>
        <charset val="128"/>
      </rPr>
      <t>合</t>
    </r>
    <r>
      <rPr>
        <sz val="11"/>
        <rFont val="Century"/>
        <family val="1"/>
      </rPr>
      <t xml:space="preserve">  </t>
    </r>
    <r>
      <rPr>
        <sz val="11"/>
        <rFont val="ＭＳ 明朝"/>
        <family val="1"/>
        <charset val="128"/>
      </rPr>
      <t>計</t>
    </r>
  </si>
  <si>
    <r>
      <t xml:space="preserve">5  </t>
    </r>
    <r>
      <rPr>
        <sz val="11"/>
        <rFont val="ＭＳ 明朝"/>
        <family val="1"/>
        <charset val="128"/>
      </rPr>
      <t>年</t>
    </r>
    <phoneticPr fontId="20"/>
  </si>
  <si>
    <r>
      <rPr>
        <sz val="11"/>
        <rFont val="ＭＳ 明朝"/>
        <family val="1"/>
        <charset val="128"/>
      </rPr>
      <t>前年比</t>
    </r>
  </si>
  <si>
    <t>1</t>
  </si>
  <si>
    <t>2</t>
  </si>
  <si>
    <t>3</t>
  </si>
  <si>
    <r>
      <rPr>
        <sz val="11"/>
        <rFont val="ＭＳ 明朝"/>
        <family val="1"/>
        <charset val="128"/>
      </rPr>
      <t>たい類</t>
    </r>
    <rPh sb="2" eb="3">
      <t>ルイ</t>
    </rPh>
    <phoneticPr fontId="28"/>
  </si>
  <si>
    <t>4</t>
  </si>
  <si>
    <r>
      <rPr>
        <sz val="11"/>
        <rFont val="ＭＳ 明朝"/>
        <family val="1"/>
        <charset val="128"/>
      </rPr>
      <t>まがれい</t>
    </r>
  </si>
  <si>
    <t>5</t>
  </si>
  <si>
    <r>
      <rPr>
        <sz val="11"/>
        <rFont val="ＭＳ 明朝"/>
        <family val="1"/>
        <charset val="128"/>
      </rPr>
      <t>その他のかれい類</t>
    </r>
    <rPh sb="2" eb="3">
      <t>ホカ</t>
    </rPh>
    <rPh sb="7" eb="8">
      <t>ルイ</t>
    </rPh>
    <phoneticPr fontId="28"/>
  </si>
  <si>
    <t>6</t>
  </si>
  <si>
    <r>
      <rPr>
        <sz val="11"/>
        <rFont val="ＭＳ 明朝"/>
        <family val="1"/>
        <charset val="128"/>
      </rPr>
      <t>ひらめ</t>
    </r>
  </si>
  <si>
    <t>7</t>
  </si>
  <si>
    <r>
      <rPr>
        <sz val="11"/>
        <rFont val="ＭＳ 明朝"/>
        <family val="1"/>
        <charset val="128"/>
      </rPr>
      <t>にぎす</t>
    </r>
  </si>
  <si>
    <t>8</t>
  </si>
  <si>
    <r>
      <rPr>
        <sz val="11"/>
        <rFont val="ＭＳ 明朝"/>
        <family val="1"/>
        <charset val="128"/>
      </rPr>
      <t>たら</t>
    </r>
  </si>
  <si>
    <t>9</t>
  </si>
  <si>
    <t>10</t>
  </si>
  <si>
    <t>11</t>
  </si>
  <si>
    <r>
      <rPr>
        <sz val="11"/>
        <rFont val="ＭＳ 明朝"/>
        <family val="1"/>
        <charset val="128"/>
      </rPr>
      <t>さめ</t>
    </r>
  </si>
  <si>
    <t>12</t>
  </si>
  <si>
    <t>13</t>
  </si>
  <si>
    <t>14</t>
  </si>
  <si>
    <r>
      <rPr>
        <sz val="11"/>
        <rFont val="ＭＳ 明朝"/>
        <family val="1"/>
        <charset val="128"/>
      </rPr>
      <t>いわし</t>
    </r>
  </si>
  <si>
    <t>15</t>
  </si>
  <si>
    <r>
      <rPr>
        <sz val="11"/>
        <rFont val="ＭＳ 明朝"/>
        <family val="1"/>
        <charset val="128"/>
      </rPr>
      <t>ぶり・いなだ</t>
    </r>
  </si>
  <si>
    <t>16</t>
  </si>
  <si>
    <r>
      <rPr>
        <sz val="11"/>
        <rFont val="ＭＳ 明朝"/>
        <family val="1"/>
        <charset val="128"/>
      </rPr>
      <t>めばる類</t>
    </r>
    <rPh sb="3" eb="4">
      <t>ルイ</t>
    </rPh>
    <phoneticPr fontId="28"/>
  </si>
  <si>
    <t>17</t>
  </si>
  <si>
    <r>
      <rPr>
        <sz val="11"/>
        <rFont val="ＭＳ 明朝"/>
        <family val="1"/>
        <charset val="128"/>
      </rPr>
      <t>令和</t>
    </r>
    <r>
      <rPr>
        <sz val="11"/>
        <rFont val="Century"/>
        <family val="1"/>
      </rPr>
      <t>6</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</si>
  <si>
    <t>18</t>
    <phoneticPr fontId="20"/>
  </si>
  <si>
    <r>
      <rPr>
        <sz val="11"/>
        <rFont val="ＭＳ 明朝"/>
        <family val="1"/>
        <charset val="128"/>
      </rPr>
      <t>かながしら</t>
    </r>
  </si>
  <si>
    <t>19</t>
  </si>
  <si>
    <r>
      <rPr>
        <sz val="11"/>
        <rFont val="ＭＳ 明朝"/>
        <family val="1"/>
        <charset val="128"/>
      </rPr>
      <t>あじ</t>
    </r>
  </si>
  <si>
    <t>20</t>
  </si>
  <si>
    <r>
      <rPr>
        <sz val="11"/>
        <rFont val="ＭＳ 明朝"/>
        <family val="1"/>
        <charset val="128"/>
      </rPr>
      <t>まぐろ類</t>
    </r>
    <rPh sb="3" eb="4">
      <t>ルイ</t>
    </rPh>
    <phoneticPr fontId="28"/>
  </si>
  <si>
    <t>21</t>
  </si>
  <si>
    <t>22</t>
  </si>
  <si>
    <r>
      <rPr>
        <sz val="11"/>
        <rFont val="ＭＳ 明朝"/>
        <family val="1"/>
        <charset val="128"/>
      </rPr>
      <t>その他の魚類</t>
    </r>
    <rPh sb="2" eb="3">
      <t>タ</t>
    </rPh>
    <rPh sb="4" eb="6">
      <t>ギョルイ</t>
    </rPh>
    <phoneticPr fontId="28"/>
  </si>
  <si>
    <t>23</t>
  </si>
  <si>
    <t>24</t>
  </si>
  <si>
    <t>25</t>
  </si>
  <si>
    <r>
      <rPr>
        <sz val="11"/>
        <rFont val="ＭＳ 明朝"/>
        <family val="1"/>
        <charset val="128"/>
      </rPr>
      <t>その他のいか類</t>
    </r>
    <rPh sb="2" eb="3">
      <t>タ</t>
    </rPh>
    <rPh sb="6" eb="7">
      <t>ルイ</t>
    </rPh>
    <phoneticPr fontId="28"/>
  </si>
  <si>
    <t>26</t>
  </si>
  <si>
    <t>27</t>
  </si>
  <si>
    <r>
      <rPr>
        <sz val="11"/>
        <rFont val="ＭＳ 明朝"/>
        <family val="1"/>
        <charset val="128"/>
      </rPr>
      <t>ほっこくあかえび</t>
    </r>
  </si>
  <si>
    <t>28</t>
  </si>
  <si>
    <r>
      <rPr>
        <sz val="11"/>
        <rFont val="ＭＳ 明朝"/>
        <family val="1"/>
        <charset val="128"/>
      </rPr>
      <t>その他のえび</t>
    </r>
    <rPh sb="2" eb="3">
      <t>タ</t>
    </rPh>
    <phoneticPr fontId="28"/>
  </si>
  <si>
    <t>29</t>
  </si>
  <si>
    <t>30</t>
  </si>
  <si>
    <t>31</t>
  </si>
  <si>
    <t>32</t>
  </si>
  <si>
    <r>
      <rPr>
        <sz val="11"/>
        <rFont val="ＭＳ 明朝"/>
        <family val="1"/>
        <charset val="128"/>
      </rPr>
      <t>その他の水産動物</t>
    </r>
    <rPh sb="2" eb="3">
      <t>タ</t>
    </rPh>
    <rPh sb="4" eb="6">
      <t>スイサン</t>
    </rPh>
    <rPh sb="6" eb="8">
      <t>ドウブツ</t>
    </rPh>
    <phoneticPr fontId="28"/>
  </si>
  <si>
    <t>33</t>
  </si>
  <si>
    <r>
      <rPr>
        <sz val="11"/>
        <rFont val="ＭＳ 明朝"/>
        <family val="1"/>
        <charset val="128"/>
      </rPr>
      <t>あわび</t>
    </r>
  </si>
  <si>
    <t>34</t>
  </si>
  <si>
    <r>
      <rPr>
        <sz val="11"/>
        <rFont val="ＭＳ 明朝"/>
        <family val="1"/>
        <charset val="128"/>
      </rPr>
      <t>さざえ</t>
    </r>
  </si>
  <si>
    <t>35</t>
  </si>
  <si>
    <t>36</t>
  </si>
  <si>
    <r>
      <rPr>
        <sz val="11"/>
        <rFont val="ＭＳ 明朝"/>
        <family val="1"/>
        <charset val="128"/>
      </rPr>
      <t>こだまがい</t>
    </r>
  </si>
  <si>
    <t>37</t>
  </si>
  <si>
    <r>
      <rPr>
        <sz val="11"/>
        <rFont val="ＭＳ 明朝"/>
        <family val="1"/>
        <charset val="128"/>
      </rPr>
      <t>その他の貝類</t>
    </r>
    <rPh sb="2" eb="3">
      <t>タ</t>
    </rPh>
    <rPh sb="4" eb="6">
      <t>カイルイ</t>
    </rPh>
    <phoneticPr fontId="28"/>
  </si>
  <si>
    <t>38</t>
  </si>
  <si>
    <r>
      <rPr>
        <sz val="11"/>
        <rFont val="ＭＳ 明朝"/>
        <family val="1"/>
        <charset val="128"/>
      </rPr>
      <t>わかめ</t>
    </r>
  </si>
  <si>
    <t>39</t>
  </si>
  <si>
    <r>
      <rPr>
        <sz val="11"/>
        <rFont val="ＭＳ 明朝"/>
        <family val="1"/>
        <charset val="128"/>
      </rPr>
      <t>のり</t>
    </r>
  </si>
  <si>
    <t>40</t>
  </si>
  <si>
    <r>
      <rPr>
        <sz val="11"/>
        <rFont val="ＭＳ 明朝"/>
        <family val="1"/>
        <charset val="128"/>
      </rPr>
      <t>その他の藻類</t>
    </r>
    <rPh sb="2" eb="3">
      <t>タ</t>
    </rPh>
    <rPh sb="4" eb="6">
      <t>ソウルイ</t>
    </rPh>
    <phoneticPr fontId="28"/>
  </si>
  <si>
    <r>
      <rPr>
        <sz val="11"/>
        <rFont val="ＭＳ 明朝"/>
        <family val="1"/>
        <charset val="128"/>
      </rPr>
      <t>合　　　計</t>
    </r>
    <rPh sb="0" eb="1">
      <t>ゴウ</t>
    </rPh>
    <rPh sb="4" eb="5">
      <t>ケイ</t>
    </rPh>
    <phoneticPr fontId="28"/>
  </si>
  <si>
    <r>
      <t xml:space="preserve">5 </t>
    </r>
    <r>
      <rPr>
        <sz val="11"/>
        <rFont val="ＭＳ 明朝"/>
        <family val="1"/>
        <charset val="128"/>
      </rPr>
      <t>　　　年</t>
    </r>
    <phoneticPr fontId="20"/>
  </si>
  <si>
    <r>
      <rPr>
        <sz val="11"/>
        <rFont val="ＭＳ 明朝"/>
        <family val="1"/>
        <charset val="128"/>
      </rPr>
      <t>前　年　比</t>
    </r>
    <rPh sb="0" eb="1">
      <t>マエ</t>
    </rPh>
    <rPh sb="2" eb="3">
      <t>トシ</t>
    </rPh>
    <rPh sb="4" eb="5">
      <t>ヒ</t>
    </rPh>
    <phoneticPr fontId="28"/>
  </si>
  <si>
    <t>(漁協統計)</t>
  </si>
  <si>
    <r>
      <rPr>
        <sz val="12"/>
        <rFont val="ＭＳ 明朝"/>
        <family val="1"/>
        <charset val="128"/>
      </rPr>
      <t>イ　魚種別生産額</t>
    </r>
  </si>
  <si>
    <r>
      <rPr>
        <sz val="12"/>
        <rFont val="ＭＳ 明朝"/>
        <family val="1"/>
        <charset val="128"/>
      </rPr>
      <t>　県内の生産額は全体で前年より１億６４百万円減の１８億７５百万円、前年比９２％となった。</t>
    </r>
    <rPh sb="1" eb="3">
      <t>ケンナイ</t>
    </rPh>
    <rPh sb="4" eb="7">
      <t>セイサンガク</t>
    </rPh>
    <rPh sb="8" eb="10">
      <t>ゼンタイ</t>
    </rPh>
    <rPh sb="11" eb="13">
      <t>ゼンネン</t>
    </rPh>
    <rPh sb="16" eb="17">
      <t>オク</t>
    </rPh>
    <rPh sb="19" eb="20">
      <t>ヒャク</t>
    </rPh>
    <rPh sb="20" eb="22">
      <t>マンエン</t>
    </rPh>
    <rPh sb="22" eb="23">
      <t>ゲン</t>
    </rPh>
    <rPh sb="26" eb="27">
      <t>オク</t>
    </rPh>
    <rPh sb="29" eb="31">
      <t>ヒャクマン</t>
    </rPh>
    <rPh sb="31" eb="32">
      <t>エン</t>
    </rPh>
    <rPh sb="33" eb="36">
      <t>ゼンネンヒ</t>
    </rPh>
    <phoneticPr fontId="20"/>
  </si>
  <si>
    <t>　上位５魚種は、するめいか ３億９２百万円(全生産額に占める割合２０．９％)、たい類 １億８１百万円(同９．７％)、</t>
    <rPh sb="1" eb="3">
      <t>ジョウイ</t>
    </rPh>
    <rPh sb="4" eb="6">
      <t>ギョシュ</t>
    </rPh>
    <rPh sb="15" eb="16">
      <t>オク</t>
    </rPh>
    <rPh sb="18" eb="19">
      <t>ヒャク</t>
    </rPh>
    <rPh sb="19" eb="21">
      <t>マンエン</t>
    </rPh>
    <rPh sb="22" eb="23">
      <t>ゼン</t>
    </rPh>
    <rPh sb="23" eb="25">
      <t>セイサン</t>
    </rPh>
    <rPh sb="25" eb="26">
      <t>ガク</t>
    </rPh>
    <rPh sb="27" eb="28">
      <t>シ</t>
    </rPh>
    <rPh sb="30" eb="32">
      <t>ワリアイ</t>
    </rPh>
    <rPh sb="41" eb="42">
      <t>ルイ</t>
    </rPh>
    <rPh sb="44" eb="45">
      <t>オク</t>
    </rPh>
    <rPh sb="47" eb="48">
      <t>ヒャク</t>
    </rPh>
    <rPh sb="48" eb="50">
      <t>マンエン</t>
    </rPh>
    <rPh sb="51" eb="52">
      <t>ドウ</t>
    </rPh>
    <phoneticPr fontId="20"/>
  </si>
  <si>
    <t>ほっこくあかえび １億３４百万円(同７．１％)、ずわいがに １億２１百万円(同６．４％)、さわら ７８百万円(同４．２％)であった。</t>
    <rPh sb="10" eb="11">
      <t>オク</t>
    </rPh>
    <rPh sb="17" eb="18">
      <t>ドウ</t>
    </rPh>
    <rPh sb="31" eb="32">
      <t>オク</t>
    </rPh>
    <rPh sb="34" eb="35">
      <t>ヒャク</t>
    </rPh>
    <rPh sb="35" eb="37">
      <t>マンエン</t>
    </rPh>
    <rPh sb="38" eb="39">
      <t>ドウ</t>
    </rPh>
    <rPh sb="51" eb="52">
      <t>ヒャク</t>
    </rPh>
    <rPh sb="52" eb="54">
      <t>マンエン</t>
    </rPh>
    <rPh sb="55" eb="56">
      <t>ドウ</t>
    </rPh>
    <phoneticPr fontId="20"/>
  </si>
  <si>
    <r>
      <rPr>
        <sz val="12"/>
        <rFont val="ＭＳ 明朝"/>
        <family val="1"/>
        <charset val="128"/>
      </rPr>
      <t>　令和</t>
    </r>
    <r>
      <rPr>
        <sz val="12"/>
        <rFont val="Century"/>
        <family val="1"/>
      </rPr>
      <t>6</t>
    </r>
    <r>
      <rPr>
        <sz val="12"/>
        <rFont val="ＭＳ 明朝"/>
        <family val="1"/>
        <charset val="128"/>
      </rPr>
      <t>年</t>
    </r>
    <r>
      <rPr>
        <sz val="12"/>
        <rFont val="Century"/>
        <family val="1"/>
      </rPr>
      <t xml:space="preserve"> </t>
    </r>
    <r>
      <rPr>
        <sz val="12"/>
        <rFont val="ＭＳ 明朝"/>
        <family val="1"/>
        <charset val="128"/>
      </rPr>
      <t>単位：千円</t>
    </r>
    <rPh sb="1" eb="3">
      <t>レイワ</t>
    </rPh>
    <rPh sb="6" eb="8">
      <t>タンイ</t>
    </rPh>
    <rPh sb="9" eb="11">
      <t>センエン</t>
    </rPh>
    <phoneticPr fontId="20"/>
  </si>
  <si>
    <r>
      <rPr>
        <sz val="11"/>
        <rFont val="ＭＳ 明朝"/>
        <family val="1"/>
        <charset val="128"/>
      </rPr>
      <t>　令和</t>
    </r>
    <r>
      <rPr>
        <sz val="11"/>
        <rFont val="Century"/>
        <family val="1"/>
      </rPr>
      <t>6</t>
    </r>
    <r>
      <rPr>
        <sz val="11"/>
        <rFont val="ＭＳ 明朝"/>
        <family val="1"/>
        <charset val="128"/>
      </rPr>
      <t>年</t>
    </r>
    <r>
      <rPr>
        <sz val="11"/>
        <rFont val="Century"/>
        <family val="1"/>
      </rPr>
      <t xml:space="preserve"> </t>
    </r>
    <r>
      <rPr>
        <sz val="11"/>
        <rFont val="ＭＳ 明朝"/>
        <family val="1"/>
        <charset val="128"/>
      </rPr>
      <t>単位：千円</t>
    </r>
  </si>
  <si>
    <r>
      <rPr>
        <sz val="12"/>
        <rFont val="ＭＳ 明朝"/>
        <family val="1"/>
        <charset val="128"/>
      </rPr>
      <t>ウ　漁業種類別漁獲量</t>
    </r>
    <rPh sb="2" eb="4">
      <t>ギョギョウ</t>
    </rPh>
    <rPh sb="4" eb="6">
      <t>シュルイ</t>
    </rPh>
    <rPh sb="6" eb="7">
      <t>ベツ</t>
    </rPh>
    <rPh sb="7" eb="9">
      <t>ギョカク</t>
    </rPh>
    <rPh sb="9" eb="10">
      <t>リョウ</t>
    </rPh>
    <phoneticPr fontId="20"/>
  </si>
  <si>
    <t>　　漁獲量の多い上位４漁業種類は、底びき網漁業 １，０３７トン(全漁獲量に占める割合３９．９％)、かご漁業 ４７７トン(同１８．４％)、</t>
    <rPh sb="2" eb="5">
      <t>ギョカクリョウ</t>
    </rPh>
    <rPh sb="6" eb="7">
      <t>オオ</t>
    </rPh>
    <rPh sb="8" eb="10">
      <t>ジョウイ</t>
    </rPh>
    <rPh sb="11" eb="14">
      <t>ギョギョウシュ</t>
    </rPh>
    <rPh sb="14" eb="15">
      <t>ルイ</t>
    </rPh>
    <rPh sb="17" eb="18">
      <t>ソコ</t>
    </rPh>
    <rPh sb="20" eb="21">
      <t>アミ</t>
    </rPh>
    <rPh sb="21" eb="23">
      <t>ギョギョウ</t>
    </rPh>
    <rPh sb="32" eb="33">
      <t>ゼン</t>
    </rPh>
    <rPh sb="33" eb="36">
      <t>ギョカクリョウ</t>
    </rPh>
    <rPh sb="37" eb="38">
      <t>シ</t>
    </rPh>
    <rPh sb="40" eb="42">
      <t>ワリアイ</t>
    </rPh>
    <rPh sb="51" eb="53">
      <t>ギョギョウ</t>
    </rPh>
    <rPh sb="60" eb="61">
      <t>ドウ</t>
    </rPh>
    <phoneticPr fontId="20"/>
  </si>
  <si>
    <t>さけます定置網漁業 ３３１トン(同１２．７％)、いか一本釣漁業 ２３８トン(同９．２％)であった。</t>
    <rPh sb="16" eb="17">
      <t>ドウ</t>
    </rPh>
    <rPh sb="26" eb="28">
      <t>イッポン</t>
    </rPh>
    <rPh sb="28" eb="29">
      <t>ツリ</t>
    </rPh>
    <rPh sb="29" eb="31">
      <t>ギョギョウ</t>
    </rPh>
    <rPh sb="38" eb="39">
      <t>ドウ</t>
    </rPh>
    <phoneticPr fontId="20"/>
  </si>
  <si>
    <r>
      <rPr>
        <sz val="12"/>
        <rFont val="ＭＳ 明朝"/>
        <family val="1"/>
        <charset val="128"/>
      </rPr>
      <t>令和</t>
    </r>
    <r>
      <rPr>
        <sz val="12"/>
        <rFont val="Century"/>
        <family val="1"/>
      </rPr>
      <t>6</t>
    </r>
    <r>
      <rPr>
        <sz val="12"/>
        <rFont val="ＭＳ 明朝"/>
        <family val="1"/>
        <charset val="128"/>
      </rPr>
      <t>年</t>
    </r>
    <r>
      <rPr>
        <sz val="12"/>
        <rFont val="Century"/>
        <family val="1"/>
      </rPr>
      <t xml:space="preserve"> </t>
    </r>
    <r>
      <rPr>
        <sz val="12"/>
        <rFont val="ＭＳ 明朝"/>
        <family val="1"/>
        <charset val="128"/>
      </rPr>
      <t>単位</t>
    </r>
    <r>
      <rPr>
        <sz val="12"/>
        <rFont val="Century"/>
        <family val="1"/>
      </rPr>
      <t>:kg</t>
    </r>
  </si>
  <si>
    <r>
      <rPr>
        <sz val="11"/>
        <rFont val="ＭＳ 明朝"/>
        <family val="1"/>
        <charset val="128"/>
      </rPr>
      <t>漁業種類別＼月</t>
    </r>
    <rPh sb="0" eb="2">
      <t>ギョギョウ</t>
    </rPh>
    <rPh sb="2" eb="4">
      <t>シュルイ</t>
    </rPh>
    <rPh sb="4" eb="5">
      <t>ベツ</t>
    </rPh>
    <rPh sb="6" eb="7">
      <t>ツキ</t>
    </rPh>
    <phoneticPr fontId="20"/>
  </si>
  <si>
    <r>
      <rPr>
        <sz val="11"/>
        <rFont val="ＭＳ 明朝"/>
        <family val="1"/>
        <charset val="128"/>
      </rPr>
      <t>１　　月</t>
    </r>
    <rPh sb="3" eb="4">
      <t>ガツ</t>
    </rPh>
    <phoneticPr fontId="20"/>
  </si>
  <si>
    <r>
      <rPr>
        <sz val="11"/>
        <rFont val="ＭＳ 明朝"/>
        <family val="1"/>
        <charset val="128"/>
      </rPr>
      <t>２　　月</t>
    </r>
    <rPh sb="3" eb="4">
      <t>ガツ</t>
    </rPh>
    <phoneticPr fontId="20"/>
  </si>
  <si>
    <r>
      <rPr>
        <sz val="11"/>
        <rFont val="ＭＳ 明朝"/>
        <family val="1"/>
        <charset val="128"/>
      </rPr>
      <t>３　　月</t>
    </r>
    <rPh sb="3" eb="4">
      <t>ガツ</t>
    </rPh>
    <phoneticPr fontId="20"/>
  </si>
  <si>
    <r>
      <rPr>
        <sz val="11"/>
        <rFont val="ＭＳ 明朝"/>
        <family val="1"/>
        <charset val="128"/>
      </rPr>
      <t>４　　月</t>
    </r>
    <rPh sb="3" eb="4">
      <t>ガツ</t>
    </rPh>
    <phoneticPr fontId="20"/>
  </si>
  <si>
    <r>
      <rPr>
        <sz val="11"/>
        <rFont val="ＭＳ 明朝"/>
        <family val="1"/>
        <charset val="128"/>
      </rPr>
      <t>５　　月</t>
    </r>
    <rPh sb="3" eb="4">
      <t>ガツ</t>
    </rPh>
    <phoneticPr fontId="20"/>
  </si>
  <si>
    <r>
      <rPr>
        <sz val="11"/>
        <rFont val="ＭＳ 明朝"/>
        <family val="1"/>
        <charset val="128"/>
      </rPr>
      <t>６　　月</t>
    </r>
    <rPh sb="3" eb="4">
      <t>ガツ</t>
    </rPh>
    <phoneticPr fontId="20"/>
  </si>
  <si>
    <r>
      <rPr>
        <sz val="11"/>
        <rFont val="ＭＳ 明朝"/>
        <family val="1"/>
        <charset val="128"/>
      </rPr>
      <t>７　　月</t>
    </r>
    <rPh sb="3" eb="4">
      <t>ガツ</t>
    </rPh>
    <phoneticPr fontId="20"/>
  </si>
  <si>
    <r>
      <rPr>
        <sz val="11"/>
        <rFont val="ＭＳ 明朝"/>
        <family val="1"/>
        <charset val="128"/>
      </rPr>
      <t>８　　月</t>
    </r>
    <rPh sb="3" eb="4">
      <t>ガツ</t>
    </rPh>
    <phoneticPr fontId="20"/>
  </si>
  <si>
    <r>
      <rPr>
        <sz val="11"/>
        <rFont val="ＭＳ 明朝"/>
        <family val="1"/>
        <charset val="128"/>
      </rPr>
      <t>９　　月</t>
    </r>
    <rPh sb="3" eb="4">
      <t>ガツ</t>
    </rPh>
    <phoneticPr fontId="20"/>
  </si>
  <si>
    <r>
      <rPr>
        <sz val="11"/>
        <rFont val="ＭＳ 明朝"/>
        <family val="1"/>
        <charset val="128"/>
      </rPr>
      <t>１０　月</t>
    </r>
    <rPh sb="3" eb="4">
      <t>ガツ</t>
    </rPh>
    <phoneticPr fontId="20"/>
  </si>
  <si>
    <r>
      <rPr>
        <sz val="11"/>
        <rFont val="ＭＳ 明朝"/>
        <family val="1"/>
        <charset val="128"/>
      </rPr>
      <t>１１　月</t>
    </r>
    <rPh sb="3" eb="4">
      <t>ガツ</t>
    </rPh>
    <phoneticPr fontId="20"/>
  </si>
  <si>
    <r>
      <rPr>
        <sz val="11"/>
        <rFont val="ＭＳ 明朝"/>
        <family val="1"/>
        <charset val="128"/>
      </rPr>
      <t>１２　月</t>
    </r>
    <rPh sb="3" eb="4">
      <t>ガツ</t>
    </rPh>
    <phoneticPr fontId="20"/>
  </si>
  <si>
    <r>
      <rPr>
        <sz val="11"/>
        <rFont val="ＭＳ 明朝"/>
        <family val="1"/>
        <charset val="128"/>
      </rPr>
      <t>合　　計</t>
    </r>
    <rPh sb="0" eb="1">
      <t>ゴウ</t>
    </rPh>
    <rPh sb="3" eb="4">
      <t>ケイ</t>
    </rPh>
    <phoneticPr fontId="20"/>
  </si>
  <si>
    <r>
      <rPr>
        <sz val="11"/>
        <rFont val="ＭＳ 明朝"/>
        <family val="1"/>
        <charset val="128"/>
      </rPr>
      <t>前年比</t>
    </r>
    <rPh sb="0" eb="3">
      <t>ゼンネンヒ</t>
    </rPh>
    <phoneticPr fontId="20"/>
  </si>
  <si>
    <r>
      <rPr>
        <sz val="11"/>
        <rFont val="ＭＳ 明朝"/>
        <family val="1"/>
        <charset val="128"/>
      </rPr>
      <t>１</t>
    </r>
    <phoneticPr fontId="20"/>
  </si>
  <si>
    <r>
      <rPr>
        <sz val="11"/>
        <rFont val="ＭＳ 明朝"/>
        <family val="1"/>
        <charset val="128"/>
      </rPr>
      <t>底びき網漁業</t>
    </r>
    <rPh sb="0" eb="1">
      <t>ソコ</t>
    </rPh>
    <rPh sb="3" eb="4">
      <t>アミ</t>
    </rPh>
    <rPh sb="4" eb="6">
      <t>ギョギョウ</t>
    </rPh>
    <phoneticPr fontId="20"/>
  </si>
  <si>
    <r>
      <rPr>
        <sz val="11"/>
        <rFont val="ＭＳ 明朝"/>
        <family val="1"/>
        <charset val="128"/>
      </rPr>
      <t>２</t>
    </r>
    <r>
      <rPr>
        <sz val="11"/>
        <color theme="1"/>
        <rFont val="Yu Gothic"/>
        <family val="2"/>
        <scheme val="minor"/>
      </rPr>
      <t/>
    </r>
  </si>
  <si>
    <r>
      <rPr>
        <sz val="11"/>
        <rFont val="ＭＳ 明朝"/>
        <family val="1"/>
        <charset val="128"/>
      </rPr>
      <t>ごち網漁業</t>
    </r>
    <rPh sb="2" eb="3">
      <t>アミ</t>
    </rPh>
    <rPh sb="3" eb="5">
      <t>ギョギョウ</t>
    </rPh>
    <phoneticPr fontId="20"/>
  </si>
  <si>
    <r>
      <rPr>
        <sz val="11"/>
        <rFont val="ＭＳ 明朝"/>
        <family val="1"/>
        <charset val="128"/>
      </rPr>
      <t>３</t>
    </r>
    <r>
      <rPr>
        <sz val="11"/>
        <color theme="1"/>
        <rFont val="Yu Gothic"/>
        <family val="2"/>
        <scheme val="minor"/>
      </rPr>
      <t/>
    </r>
  </si>
  <si>
    <r>
      <rPr>
        <sz val="11"/>
        <rFont val="ＭＳ 明朝"/>
        <family val="1"/>
        <charset val="128"/>
      </rPr>
      <t>さし網漁業</t>
    </r>
    <rPh sb="2" eb="3">
      <t>アミ</t>
    </rPh>
    <rPh sb="3" eb="5">
      <t>ギョギョウ</t>
    </rPh>
    <phoneticPr fontId="20"/>
  </si>
  <si>
    <r>
      <rPr>
        <sz val="11"/>
        <rFont val="ＭＳ 明朝"/>
        <family val="1"/>
        <charset val="128"/>
      </rPr>
      <t>４</t>
    </r>
    <r>
      <rPr>
        <sz val="11"/>
        <color theme="1"/>
        <rFont val="Yu Gothic"/>
        <family val="2"/>
        <scheme val="minor"/>
      </rPr>
      <t/>
    </r>
  </si>
  <si>
    <r>
      <rPr>
        <sz val="11"/>
        <rFont val="ＭＳ 明朝"/>
        <family val="1"/>
        <charset val="128"/>
      </rPr>
      <t>はえなわ漁業</t>
    </r>
    <rPh sb="4" eb="6">
      <t>ギョギョウ</t>
    </rPh>
    <phoneticPr fontId="20"/>
  </si>
  <si>
    <r>
      <rPr>
        <sz val="11"/>
        <rFont val="ＭＳ 明朝"/>
        <family val="1"/>
        <charset val="128"/>
      </rPr>
      <t>５</t>
    </r>
    <r>
      <rPr>
        <sz val="11"/>
        <color theme="1"/>
        <rFont val="Yu Gothic"/>
        <family val="2"/>
        <scheme val="minor"/>
      </rPr>
      <t/>
    </r>
  </si>
  <si>
    <r>
      <rPr>
        <sz val="11"/>
        <rFont val="ＭＳ 明朝"/>
        <family val="1"/>
        <charset val="128"/>
      </rPr>
      <t>いか一本釣漁業</t>
    </r>
    <rPh sb="2" eb="4">
      <t>イッポン</t>
    </rPh>
    <rPh sb="4" eb="5">
      <t>ツリ</t>
    </rPh>
    <rPh sb="5" eb="7">
      <t>ギョギョウ</t>
    </rPh>
    <phoneticPr fontId="20"/>
  </si>
  <si>
    <r>
      <rPr>
        <sz val="11"/>
        <rFont val="ＭＳ 明朝"/>
        <family val="1"/>
        <charset val="128"/>
      </rPr>
      <t>６</t>
    </r>
    <r>
      <rPr>
        <sz val="11"/>
        <color theme="1"/>
        <rFont val="Yu Gothic"/>
        <family val="2"/>
        <scheme val="minor"/>
      </rPr>
      <t/>
    </r>
  </si>
  <si>
    <r>
      <rPr>
        <sz val="11"/>
        <rFont val="ＭＳ 明朝"/>
        <family val="1"/>
        <charset val="128"/>
      </rPr>
      <t>その他の一本釣漁業</t>
    </r>
    <rPh sb="2" eb="3">
      <t>ホカ</t>
    </rPh>
    <rPh sb="4" eb="6">
      <t>イッポン</t>
    </rPh>
    <rPh sb="6" eb="7">
      <t>ツリ</t>
    </rPh>
    <rPh sb="7" eb="9">
      <t>ギョギョウ</t>
    </rPh>
    <phoneticPr fontId="20"/>
  </si>
  <si>
    <r>
      <rPr>
        <sz val="11"/>
        <rFont val="ＭＳ 明朝"/>
        <family val="1"/>
        <charset val="128"/>
      </rPr>
      <t>７</t>
    </r>
    <r>
      <rPr>
        <sz val="11"/>
        <color theme="1"/>
        <rFont val="Yu Gothic"/>
        <family val="2"/>
        <scheme val="minor"/>
      </rPr>
      <t/>
    </r>
  </si>
  <si>
    <r>
      <rPr>
        <sz val="11"/>
        <rFont val="ＭＳ 明朝"/>
        <family val="1"/>
        <charset val="128"/>
      </rPr>
      <t>かご漁業</t>
    </r>
    <rPh sb="2" eb="4">
      <t>ギョギョウ</t>
    </rPh>
    <phoneticPr fontId="20"/>
  </si>
  <si>
    <r>
      <rPr>
        <sz val="11"/>
        <rFont val="ＭＳ 明朝"/>
        <family val="1"/>
        <charset val="128"/>
      </rPr>
      <t>８</t>
    </r>
    <r>
      <rPr>
        <sz val="11"/>
        <color theme="1"/>
        <rFont val="Yu Gothic"/>
        <family val="2"/>
        <scheme val="minor"/>
      </rPr>
      <t/>
    </r>
  </si>
  <si>
    <r>
      <rPr>
        <sz val="11"/>
        <rFont val="ＭＳ 明朝"/>
        <family val="1"/>
        <charset val="128"/>
      </rPr>
      <t>さけます定置網漁業</t>
    </r>
    <rPh sb="4" eb="6">
      <t>テイチ</t>
    </rPh>
    <rPh sb="6" eb="7">
      <t>アミ</t>
    </rPh>
    <rPh sb="7" eb="9">
      <t>ギョギョウ</t>
    </rPh>
    <phoneticPr fontId="20"/>
  </si>
  <si>
    <r>
      <rPr>
        <sz val="11"/>
        <rFont val="ＭＳ 明朝"/>
        <family val="1"/>
        <charset val="128"/>
      </rPr>
      <t>９</t>
    </r>
    <r>
      <rPr>
        <sz val="11"/>
        <color theme="1"/>
        <rFont val="Yu Gothic"/>
        <family val="2"/>
        <scheme val="minor"/>
      </rPr>
      <t/>
    </r>
  </si>
  <si>
    <r>
      <rPr>
        <sz val="11"/>
        <rFont val="ＭＳ 明朝"/>
        <family val="1"/>
        <charset val="128"/>
      </rPr>
      <t>その他の定置網漁業</t>
    </r>
    <rPh sb="2" eb="3">
      <t>ホカ</t>
    </rPh>
    <rPh sb="4" eb="6">
      <t>テイチ</t>
    </rPh>
    <rPh sb="6" eb="7">
      <t>アミ</t>
    </rPh>
    <rPh sb="7" eb="9">
      <t>ギョギョウ</t>
    </rPh>
    <phoneticPr fontId="20"/>
  </si>
  <si>
    <r>
      <rPr>
        <sz val="11"/>
        <rFont val="ＭＳ 明朝"/>
        <family val="1"/>
        <charset val="128"/>
      </rPr>
      <t>１０</t>
    </r>
    <r>
      <rPr>
        <sz val="11"/>
        <color theme="1"/>
        <rFont val="Yu Gothic"/>
        <family val="2"/>
        <scheme val="minor"/>
      </rPr>
      <t/>
    </r>
  </si>
  <si>
    <r>
      <rPr>
        <sz val="11"/>
        <rFont val="ＭＳ 明朝"/>
        <family val="1"/>
        <charset val="128"/>
      </rPr>
      <t>採貝藻漁業</t>
    </r>
    <rPh sb="0" eb="1">
      <t>サイ</t>
    </rPh>
    <rPh sb="1" eb="2">
      <t>カイ</t>
    </rPh>
    <rPh sb="2" eb="3">
      <t>ソウ</t>
    </rPh>
    <rPh sb="3" eb="5">
      <t>ギョギョウ</t>
    </rPh>
    <phoneticPr fontId="20"/>
  </si>
  <si>
    <r>
      <rPr>
        <sz val="11"/>
        <rFont val="ＭＳ 明朝"/>
        <family val="1"/>
        <charset val="128"/>
      </rPr>
      <t>１１</t>
    </r>
    <r>
      <rPr>
        <sz val="11"/>
        <color theme="1"/>
        <rFont val="Yu Gothic"/>
        <family val="2"/>
        <scheme val="minor"/>
      </rPr>
      <t/>
    </r>
  </si>
  <si>
    <r>
      <rPr>
        <sz val="11"/>
        <rFont val="ＭＳ 明朝"/>
        <family val="1"/>
        <charset val="128"/>
      </rPr>
      <t>その他の漁業</t>
    </r>
    <rPh sb="2" eb="3">
      <t>ホカ</t>
    </rPh>
    <rPh sb="4" eb="6">
      <t>ギョギョウ</t>
    </rPh>
    <phoneticPr fontId="20"/>
  </si>
  <si>
    <r>
      <rPr>
        <sz val="12"/>
        <rFont val="ＭＳ 明朝"/>
        <family val="1"/>
        <charset val="128"/>
      </rPr>
      <t>エ　漁業種類別漁獲額</t>
    </r>
    <rPh sb="2" eb="4">
      <t>ギョギョウ</t>
    </rPh>
    <rPh sb="4" eb="6">
      <t>シュルイ</t>
    </rPh>
    <rPh sb="6" eb="7">
      <t>ベツ</t>
    </rPh>
    <rPh sb="7" eb="9">
      <t>ギョカク</t>
    </rPh>
    <rPh sb="9" eb="10">
      <t>ガク</t>
    </rPh>
    <phoneticPr fontId="20"/>
  </si>
  <si>
    <t>　　生産額の多い上位４漁業種類は、底びき網漁業７億５４百万円(全生産額に占める割合４０．２％)、いか一本釣漁業 ３億１８百万円(同１７．０％)、</t>
    <rPh sb="2" eb="5">
      <t>セイサンガク</t>
    </rPh>
    <rPh sb="6" eb="7">
      <t>オオ</t>
    </rPh>
    <rPh sb="8" eb="10">
      <t>ジョウイ</t>
    </rPh>
    <rPh sb="11" eb="13">
      <t>ギョギョウ</t>
    </rPh>
    <rPh sb="13" eb="15">
      <t>シュルイ</t>
    </rPh>
    <rPh sb="17" eb="18">
      <t>ソコ</t>
    </rPh>
    <rPh sb="20" eb="21">
      <t>アミ</t>
    </rPh>
    <rPh sb="21" eb="23">
      <t>ギョギョウ</t>
    </rPh>
    <rPh sb="24" eb="25">
      <t>オク</t>
    </rPh>
    <rPh sb="27" eb="28">
      <t>ヒャク</t>
    </rPh>
    <rPh sb="28" eb="30">
      <t>マンエン</t>
    </rPh>
    <rPh sb="31" eb="32">
      <t>ゼン</t>
    </rPh>
    <rPh sb="32" eb="35">
      <t>セイサンガク</t>
    </rPh>
    <rPh sb="36" eb="37">
      <t>シ</t>
    </rPh>
    <rPh sb="39" eb="41">
      <t>ワリアイ</t>
    </rPh>
    <rPh sb="50" eb="52">
      <t>イッポン</t>
    </rPh>
    <rPh sb="52" eb="53">
      <t>ツ</t>
    </rPh>
    <rPh sb="53" eb="55">
      <t>ギョギョウ</t>
    </rPh>
    <rPh sb="57" eb="58">
      <t>オク</t>
    </rPh>
    <rPh sb="60" eb="61">
      <t>ヒャク</t>
    </rPh>
    <rPh sb="61" eb="63">
      <t>マンエン</t>
    </rPh>
    <rPh sb="64" eb="65">
      <t>ドウ</t>
    </rPh>
    <phoneticPr fontId="20"/>
  </si>
  <si>
    <t>採貝藻漁業 １億９５百万円(同１０．４％)、はえなわ漁業 １億９２百万円(同１０．２％)であった。</t>
    <rPh sb="0" eb="5">
      <t>サイカイソウギョギョウ</t>
    </rPh>
    <rPh sb="7" eb="8">
      <t>オク</t>
    </rPh>
    <rPh sb="10" eb="13">
      <t>ヒャクマンエン</t>
    </rPh>
    <rPh sb="14" eb="15">
      <t>ドウ</t>
    </rPh>
    <phoneticPr fontId="20"/>
  </si>
  <si>
    <r>
      <rPr>
        <sz val="12"/>
        <rFont val="ＭＳ 明朝"/>
        <family val="1"/>
        <charset val="128"/>
      </rPr>
      <t>　令和</t>
    </r>
    <r>
      <rPr>
        <sz val="12"/>
        <rFont val="Century"/>
        <family val="1"/>
      </rPr>
      <t>6</t>
    </r>
    <r>
      <rPr>
        <sz val="12"/>
        <rFont val="ＭＳ 明朝"/>
        <family val="1"/>
        <charset val="128"/>
      </rPr>
      <t>年</t>
    </r>
    <r>
      <rPr>
        <sz val="12"/>
        <rFont val="Century"/>
        <family val="1"/>
      </rPr>
      <t xml:space="preserve"> </t>
    </r>
    <r>
      <rPr>
        <sz val="12"/>
        <rFont val="ＭＳ 明朝"/>
        <family val="1"/>
        <charset val="128"/>
      </rPr>
      <t>単位：千円</t>
    </r>
  </si>
  <si>
    <r>
      <rPr>
        <sz val="11"/>
        <rFont val="ＭＳ 明朝"/>
        <family val="1"/>
        <charset val="128"/>
      </rPr>
      <t>オ　地区別漁獲量</t>
    </r>
    <rPh sb="2" eb="4">
      <t>チク</t>
    </rPh>
    <rPh sb="4" eb="5">
      <t>ベツ</t>
    </rPh>
    <rPh sb="5" eb="7">
      <t>ギョカク</t>
    </rPh>
    <rPh sb="7" eb="8">
      <t>リョウ</t>
    </rPh>
    <phoneticPr fontId="20"/>
  </si>
  <si>
    <r>
      <rPr>
        <sz val="11"/>
        <rFont val="ＭＳ 明朝"/>
        <family val="1"/>
        <charset val="128"/>
      </rPr>
      <t>月＼地区</t>
    </r>
    <rPh sb="0" eb="1">
      <t>ツキ</t>
    </rPh>
    <rPh sb="2" eb="4">
      <t>チク</t>
    </rPh>
    <phoneticPr fontId="20"/>
  </si>
  <si>
    <r>
      <rPr>
        <sz val="11"/>
        <rFont val="ＭＳ 明朝"/>
        <family val="1"/>
        <charset val="128"/>
      </rPr>
      <t>酒　　田</t>
    </r>
    <rPh sb="0" eb="1">
      <t>サケ</t>
    </rPh>
    <rPh sb="3" eb="4">
      <t>タ</t>
    </rPh>
    <phoneticPr fontId="20"/>
  </si>
  <si>
    <r>
      <rPr>
        <sz val="11"/>
        <rFont val="ＭＳ 明朝"/>
        <family val="1"/>
        <charset val="128"/>
      </rPr>
      <t>飛　　島</t>
    </r>
    <rPh sb="0" eb="1">
      <t>トビ</t>
    </rPh>
    <rPh sb="3" eb="4">
      <t>シマ</t>
    </rPh>
    <phoneticPr fontId="20"/>
  </si>
  <si>
    <r>
      <rPr>
        <sz val="11"/>
        <rFont val="ＭＳ 明朝"/>
        <family val="1"/>
        <charset val="128"/>
      </rPr>
      <t>吹　　浦</t>
    </r>
    <rPh sb="0" eb="1">
      <t>スイ</t>
    </rPh>
    <rPh sb="3" eb="4">
      <t>ウラ</t>
    </rPh>
    <phoneticPr fontId="20"/>
  </si>
  <si>
    <r>
      <rPr>
        <sz val="11"/>
        <rFont val="ＭＳ 明朝"/>
        <family val="1"/>
        <charset val="128"/>
      </rPr>
      <t>加　　茂</t>
    </r>
    <rPh sb="0" eb="1">
      <t>カ</t>
    </rPh>
    <rPh sb="3" eb="4">
      <t>シゲル</t>
    </rPh>
    <phoneticPr fontId="20"/>
  </si>
  <si>
    <r>
      <rPr>
        <sz val="11"/>
        <rFont val="ＭＳ 明朝"/>
        <family val="1"/>
        <charset val="128"/>
      </rPr>
      <t>由　　良</t>
    </r>
    <rPh sb="0" eb="1">
      <t>ヨシ</t>
    </rPh>
    <rPh sb="3" eb="4">
      <t>リョウ</t>
    </rPh>
    <phoneticPr fontId="20"/>
  </si>
  <si>
    <r>
      <rPr>
        <sz val="11"/>
        <rFont val="ＭＳ 明朝"/>
        <family val="1"/>
        <charset val="128"/>
      </rPr>
      <t>豊　　浦</t>
    </r>
    <rPh sb="0" eb="1">
      <t>ユタカ</t>
    </rPh>
    <rPh sb="3" eb="4">
      <t>ウラ</t>
    </rPh>
    <phoneticPr fontId="20"/>
  </si>
  <si>
    <r>
      <rPr>
        <sz val="11"/>
        <rFont val="ＭＳ 明朝"/>
        <family val="1"/>
        <charset val="128"/>
      </rPr>
      <t>温　　海</t>
    </r>
    <rPh sb="0" eb="1">
      <t>アツシ</t>
    </rPh>
    <rPh sb="3" eb="4">
      <t>ウミ</t>
    </rPh>
    <phoneticPr fontId="20"/>
  </si>
  <si>
    <r>
      <rPr>
        <sz val="11"/>
        <rFont val="ＭＳ 明朝"/>
        <family val="1"/>
        <charset val="128"/>
      </rPr>
      <t>念珠関</t>
    </r>
    <rPh sb="0" eb="1">
      <t>ネン</t>
    </rPh>
    <rPh sb="1" eb="2">
      <t>タマ</t>
    </rPh>
    <rPh sb="2" eb="3">
      <t>セキ</t>
    </rPh>
    <phoneticPr fontId="20"/>
  </si>
  <si>
    <r>
      <rPr>
        <sz val="11"/>
        <rFont val="ＭＳ 明朝"/>
        <family val="1"/>
        <charset val="128"/>
      </rPr>
      <t>２</t>
    </r>
    <phoneticPr fontId="20"/>
  </si>
  <si>
    <r>
      <rPr>
        <sz val="11"/>
        <rFont val="ＭＳ 明朝"/>
        <family val="1"/>
        <charset val="128"/>
      </rPr>
      <t>３</t>
    </r>
    <phoneticPr fontId="20"/>
  </si>
  <si>
    <r>
      <rPr>
        <sz val="11"/>
        <rFont val="ＭＳ 明朝"/>
        <family val="1"/>
        <charset val="128"/>
      </rPr>
      <t>４</t>
    </r>
    <phoneticPr fontId="20"/>
  </si>
  <si>
    <r>
      <rPr>
        <sz val="11"/>
        <rFont val="ＭＳ 明朝"/>
        <family val="1"/>
        <charset val="128"/>
      </rPr>
      <t>５</t>
    </r>
    <phoneticPr fontId="20"/>
  </si>
  <si>
    <r>
      <rPr>
        <sz val="11"/>
        <rFont val="ＭＳ 明朝"/>
        <family val="1"/>
        <charset val="128"/>
      </rPr>
      <t>６</t>
    </r>
    <phoneticPr fontId="20"/>
  </si>
  <si>
    <r>
      <rPr>
        <sz val="11"/>
        <rFont val="ＭＳ 明朝"/>
        <family val="1"/>
        <charset val="128"/>
      </rPr>
      <t>７</t>
    </r>
    <phoneticPr fontId="20"/>
  </si>
  <si>
    <r>
      <rPr>
        <sz val="11"/>
        <rFont val="ＭＳ 明朝"/>
        <family val="1"/>
        <charset val="128"/>
      </rPr>
      <t>８</t>
    </r>
    <phoneticPr fontId="20"/>
  </si>
  <si>
    <r>
      <rPr>
        <sz val="11"/>
        <rFont val="ＭＳ 明朝"/>
        <family val="1"/>
        <charset val="128"/>
      </rPr>
      <t>９</t>
    </r>
    <phoneticPr fontId="20"/>
  </si>
  <si>
    <r>
      <rPr>
        <sz val="11"/>
        <rFont val="ＭＳ 明朝"/>
        <family val="1"/>
        <charset val="128"/>
      </rPr>
      <t>１０</t>
    </r>
    <phoneticPr fontId="20"/>
  </si>
  <si>
    <r>
      <rPr>
        <sz val="11"/>
        <rFont val="ＭＳ 明朝"/>
        <family val="1"/>
        <charset val="128"/>
      </rPr>
      <t>１１</t>
    </r>
    <phoneticPr fontId="20"/>
  </si>
  <si>
    <r>
      <rPr>
        <sz val="11"/>
        <rFont val="ＭＳ 明朝"/>
        <family val="1"/>
        <charset val="128"/>
      </rPr>
      <t>１２</t>
    </r>
    <phoneticPr fontId="20"/>
  </si>
  <si>
    <r>
      <rPr>
        <sz val="11"/>
        <rFont val="ＭＳ 明朝"/>
        <family val="1"/>
        <charset val="128"/>
      </rPr>
      <t>合　　　計</t>
    </r>
    <rPh sb="0" eb="1">
      <t>ゴウ</t>
    </rPh>
    <rPh sb="4" eb="5">
      <t>ケイ</t>
    </rPh>
    <phoneticPr fontId="20"/>
  </si>
  <si>
    <r>
      <rPr>
        <sz val="11"/>
        <rFont val="ＭＳ 明朝"/>
        <family val="1"/>
        <charset val="128"/>
      </rPr>
      <t>前　年　比</t>
    </r>
    <rPh sb="0" eb="1">
      <t>マエ</t>
    </rPh>
    <rPh sb="2" eb="3">
      <t>ネン</t>
    </rPh>
    <rPh sb="4" eb="5">
      <t>ヒ</t>
    </rPh>
    <phoneticPr fontId="20"/>
  </si>
  <si>
    <r>
      <rPr>
        <sz val="11"/>
        <rFont val="ＭＳ 明朝"/>
        <family val="1"/>
        <charset val="128"/>
      </rPr>
      <t>カ　　地区別生産額</t>
    </r>
    <rPh sb="3" eb="5">
      <t>チク</t>
    </rPh>
    <rPh sb="5" eb="6">
      <t>ベツ</t>
    </rPh>
    <rPh sb="6" eb="8">
      <t>セイサン</t>
    </rPh>
    <rPh sb="8" eb="9">
      <t>ガク</t>
    </rPh>
    <phoneticPr fontId="20"/>
  </si>
  <si>
    <r>
      <t xml:space="preserve"> (2)</t>
    </r>
    <r>
      <rPr>
        <sz val="11"/>
        <rFont val="ＭＳ 明朝"/>
        <family val="1"/>
        <charset val="128"/>
      </rPr>
      <t>内水面生産高</t>
    </r>
    <phoneticPr fontId="20"/>
  </si>
  <si>
    <r>
      <rPr>
        <sz val="11"/>
        <rFont val="ＭＳ 明朝"/>
        <family val="1"/>
        <charset val="128"/>
      </rPr>
      <t>　ア　漁業協同組合別、河川別漁獲量</t>
    </r>
    <phoneticPr fontId="20"/>
  </si>
  <si>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</si>
  <si>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　　　</t>
    </r>
    <r>
      <rPr>
        <sz val="11"/>
        <rFont val="Century"/>
        <family val="1"/>
      </rPr>
      <t xml:space="preserve">                  </t>
    </r>
    <r>
      <rPr>
        <sz val="11"/>
        <rFont val="ＭＳ 明朝"/>
        <family val="1"/>
        <charset val="128"/>
      </rPr>
      <t>魚種</t>
    </r>
    <r>
      <rPr>
        <sz val="11"/>
        <rFont val="Century"/>
        <family val="1"/>
      </rPr>
      <t xml:space="preserve">                                 </t>
    </r>
    <r>
      <rPr>
        <sz val="11"/>
        <rFont val="ＭＳ 明朝"/>
        <family val="1"/>
        <charset val="128"/>
      </rPr>
      <t>河川名</t>
    </r>
    <phoneticPr fontId="20"/>
  </si>
  <si>
    <r>
      <rPr>
        <sz val="11"/>
        <rFont val="ＭＳ 明朝"/>
        <family val="1"/>
        <charset val="128"/>
      </rPr>
      <t>さくらます</t>
    </r>
  </si>
  <si>
    <t>にじ　ます</t>
    <phoneticPr fontId="20"/>
  </si>
  <si>
    <r>
      <rPr>
        <sz val="11"/>
        <rFont val="ＭＳ 明朝"/>
        <family val="1"/>
        <charset val="128"/>
      </rPr>
      <t>いわな</t>
    </r>
  </si>
  <si>
    <r>
      <rPr>
        <sz val="11"/>
        <rFont val="ＭＳ 明朝"/>
        <family val="1"/>
        <charset val="128"/>
      </rPr>
      <t>やまめ</t>
    </r>
  </si>
  <si>
    <r>
      <rPr>
        <sz val="11"/>
        <rFont val="ＭＳ 明朝"/>
        <family val="1"/>
        <charset val="128"/>
      </rPr>
      <t>ひめ　ます</t>
    </r>
    <phoneticPr fontId="20"/>
  </si>
  <si>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</si>
  <si>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</si>
  <si>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</si>
  <si>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</si>
  <si>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</si>
  <si>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</si>
  <si>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</si>
  <si>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t>どじ　ょう</t>
    <phoneticPr fontId="20"/>
  </si>
  <si>
    <t>わか　さぎ</t>
    <phoneticPr fontId="20"/>
  </si>
  <si>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</si>
  <si>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</si>
  <si>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</si>
  <si>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</si>
  <si>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</si>
  <si>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rPh sb="0" eb="2">
      <t>ケンナン</t>
    </rPh>
    <phoneticPr fontId="20"/>
  </si>
  <si>
    <r>
      <rPr>
        <sz val="11"/>
        <rFont val="ＭＳ 明朝"/>
        <family val="1"/>
        <charset val="128"/>
      </rPr>
      <t>鬼面川</t>
    </r>
  </si>
  <si>
    <r>
      <rPr>
        <sz val="11"/>
        <rFont val="ＭＳ 明朝"/>
        <family val="1"/>
        <charset val="128"/>
      </rPr>
      <t>羽黒川</t>
    </r>
  </si>
  <si>
    <r>
      <rPr>
        <sz val="11"/>
        <rFont val="ＭＳ 明朝"/>
        <family val="1"/>
        <charset val="128"/>
      </rPr>
      <t>最上川</t>
    </r>
    <phoneticPr fontId="20"/>
  </si>
  <si>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</si>
  <si>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</si>
  <si>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</si>
  <si>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最上川</t>
    </r>
  </si>
  <si>
    <r>
      <rPr>
        <sz val="11"/>
        <rFont val="ＭＳ 明朝"/>
        <family val="1"/>
        <charset val="128"/>
      </rPr>
      <t>月布川</t>
    </r>
  </si>
  <si>
    <r>
      <rPr>
        <sz val="11"/>
        <rFont val="ＭＳ 明朝"/>
        <family val="1"/>
        <charset val="128"/>
      </rPr>
      <t>朝日川</t>
    </r>
    <rPh sb="0" eb="2">
      <t>アサヒ</t>
    </rPh>
    <phoneticPr fontId="20"/>
  </si>
  <si>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</si>
  <si>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</si>
  <si>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</si>
  <si>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phoneticPr fontId="20"/>
  </si>
  <si>
    <r>
      <rPr>
        <sz val="11"/>
        <rFont val="ＭＳ 明朝"/>
        <family val="1"/>
        <charset val="128"/>
      </rPr>
      <t>小国川</t>
    </r>
  </si>
  <si>
    <r>
      <rPr>
        <sz val="11"/>
        <rFont val="ＭＳ 明朝"/>
        <family val="1"/>
        <charset val="128"/>
      </rPr>
      <t>最北中部</t>
    </r>
  </si>
  <si>
    <r>
      <rPr>
        <sz val="11"/>
        <rFont val="ＭＳ 明朝"/>
        <family val="1"/>
        <charset val="128"/>
      </rPr>
      <t>泉田川</t>
    </r>
    <phoneticPr fontId="20"/>
  </si>
  <si>
    <r>
      <rPr>
        <sz val="11"/>
        <rFont val="ＭＳ 明朝"/>
        <family val="1"/>
        <charset val="128"/>
      </rPr>
      <t>銅山川</t>
    </r>
  </si>
  <si>
    <r>
      <rPr>
        <sz val="11"/>
        <rFont val="ＭＳ 明朝"/>
        <family val="1"/>
        <charset val="128"/>
      </rPr>
      <t>角川</t>
    </r>
  </si>
  <si>
    <r>
      <rPr>
        <sz val="11"/>
        <rFont val="ＭＳ 明朝"/>
        <family val="1"/>
        <charset val="128"/>
      </rPr>
      <t>最上</t>
    </r>
  </si>
  <si>
    <r>
      <rPr>
        <sz val="11"/>
        <rFont val="ＭＳ 明朝"/>
        <family val="1"/>
        <charset val="128"/>
      </rPr>
      <t>金山川</t>
    </r>
  </si>
  <si>
    <r>
      <rPr>
        <sz val="11"/>
        <rFont val="ＭＳ 明朝"/>
        <family val="1"/>
        <charset val="128"/>
      </rPr>
      <t>真室川</t>
    </r>
  </si>
  <si>
    <r>
      <rPr>
        <sz val="11"/>
        <rFont val="ＭＳ 明朝"/>
        <family val="1"/>
        <charset val="128"/>
      </rPr>
      <t>鮭川</t>
    </r>
    <rPh sb="0" eb="1">
      <t>サケ</t>
    </rPh>
    <phoneticPr fontId="20"/>
  </si>
  <si>
    <r>
      <rPr>
        <sz val="11"/>
        <rFont val="ＭＳ 明朝"/>
        <family val="1"/>
        <charset val="128"/>
      </rPr>
      <t>最上川第八</t>
    </r>
  </si>
  <si>
    <r>
      <rPr>
        <sz val="11"/>
        <rFont val="ＭＳ 明朝"/>
        <family val="1"/>
        <charset val="128"/>
      </rPr>
      <t>相沢川</t>
    </r>
  </si>
  <si>
    <r>
      <rPr>
        <sz val="11"/>
        <rFont val="ＭＳ 明朝"/>
        <family val="1"/>
        <charset val="128"/>
      </rPr>
      <t>立谷沢川</t>
    </r>
    <rPh sb="0" eb="1">
      <t>タ</t>
    </rPh>
    <rPh sb="1" eb="2">
      <t>タニ</t>
    </rPh>
    <rPh sb="2" eb="3">
      <t>サワ</t>
    </rPh>
    <rPh sb="3" eb="4">
      <t>カワ</t>
    </rPh>
    <phoneticPr fontId="20"/>
  </si>
  <si>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</si>
  <si>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</si>
  <si>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</si>
  <si>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赤川・京田川・大鳥池</t>
    </r>
    <rPh sb="3" eb="6">
      <t>キョウデンガワ</t>
    </rPh>
    <rPh sb="7" eb="9">
      <t>オオトリ</t>
    </rPh>
    <rPh sb="9" eb="10">
      <t>イケ</t>
    </rPh>
    <phoneticPr fontId="20"/>
  </si>
  <si>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</si>
  <si>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</si>
  <si>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</si>
  <si>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</si>
  <si>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</si>
  <si>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</si>
  <si>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</si>
  <si>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phoneticPr fontId="20"/>
  </si>
  <si>
    <r>
      <rPr>
        <sz val="11"/>
        <rFont val="ＭＳ 明朝"/>
        <family val="1"/>
        <charset val="128"/>
      </rPr>
      <t>月光川養</t>
    </r>
  </si>
  <si>
    <r>
      <rPr>
        <sz val="11"/>
        <rFont val="ＭＳ 明朝"/>
        <family val="1"/>
        <charset val="128"/>
      </rPr>
      <t>月光川・高瀬川</t>
    </r>
    <rPh sb="4" eb="6">
      <t>タカセ</t>
    </rPh>
    <rPh sb="6" eb="7">
      <t>カワ</t>
    </rPh>
    <phoneticPr fontId="20"/>
  </si>
  <si>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</si>
  <si>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</si>
  <si>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</si>
  <si>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</si>
  <si>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</si>
  <si>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</si>
  <si>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</si>
  <si>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</si>
  <si>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r>
      <rPr>
        <sz val="11"/>
        <rFont val="ＭＳ 明朝"/>
        <family val="1"/>
        <charset val="128"/>
      </rPr>
      <t>漁協名</t>
    </r>
  </si>
  <si>
    <r>
      <rPr>
        <sz val="11"/>
        <rFont val="ＭＳ 明朝"/>
        <family val="1"/>
        <charset val="128"/>
      </rPr>
      <t>　　</t>
    </r>
    <r>
      <rPr>
        <sz val="11"/>
        <rFont val="Century"/>
        <family val="1"/>
      </rPr>
      <t xml:space="preserve">                  </t>
    </r>
    <r>
      <rPr>
        <sz val="11"/>
        <rFont val="ＭＳ 明朝"/>
        <family val="1"/>
        <charset val="128"/>
      </rPr>
      <t>魚種</t>
    </r>
    <r>
      <rPr>
        <sz val="11"/>
        <rFont val="Century"/>
        <family val="1"/>
      </rPr>
      <t xml:space="preserve">                                 </t>
    </r>
    <r>
      <rPr>
        <sz val="11"/>
        <rFont val="ＭＳ 明朝"/>
        <family val="1"/>
        <charset val="128"/>
      </rPr>
      <t>河川名</t>
    </r>
    <phoneticPr fontId="20"/>
  </si>
  <si>
    <t>ひめ　ます</t>
    <phoneticPr fontId="20"/>
  </si>
  <si>
    <t>県南</t>
    <rPh sb="0" eb="2">
      <t>ケンナン</t>
    </rPh>
    <phoneticPr fontId="20"/>
  </si>
  <si>
    <t>最上川</t>
    <phoneticPr fontId="20"/>
  </si>
  <si>
    <t>朝日川</t>
    <rPh sb="0" eb="2">
      <t>アサヒ</t>
    </rPh>
    <phoneticPr fontId="20"/>
  </si>
  <si>
    <t>朧気川・野尻川</t>
    <phoneticPr fontId="20"/>
  </si>
  <si>
    <t>鮭川</t>
    <rPh sb="0" eb="1">
      <t>サケ</t>
    </rPh>
    <phoneticPr fontId="20"/>
  </si>
  <si>
    <t>立谷沢川</t>
    <rPh sb="0" eb="1">
      <t>タ</t>
    </rPh>
    <rPh sb="1" eb="2">
      <t>タニ</t>
    </rPh>
    <rPh sb="2" eb="3">
      <t>サワ</t>
    </rPh>
    <rPh sb="3" eb="4">
      <t>カワ</t>
    </rPh>
    <phoneticPr fontId="20"/>
  </si>
  <si>
    <t>.</t>
    <phoneticPr fontId="20"/>
  </si>
  <si>
    <t>月光川・高瀬川</t>
    <rPh sb="4" eb="6">
      <t>タカセ</t>
    </rPh>
    <rPh sb="6" eb="7">
      <t>カワ</t>
    </rPh>
    <phoneticPr fontId="20"/>
  </si>
  <si>
    <r>
      <rPr>
        <sz val="12"/>
        <rFont val="ＭＳ 明朝"/>
        <family val="1"/>
        <charset val="128"/>
      </rPr>
      <t>１０　免許・許可漁業</t>
    </r>
  </si>
  <si>
    <r>
      <rPr>
        <sz val="10"/>
        <rFont val="ＭＳ 明朝"/>
        <family val="1"/>
        <charset val="128"/>
      </rPr>
      <t>　知事許可漁業の県内船への許可件数は、漁業種類別で若干の増減があり、全体としては昨年度から</t>
    </r>
    <r>
      <rPr>
        <sz val="10"/>
        <rFont val="Century"/>
        <family val="1"/>
      </rPr>
      <t>10</t>
    </r>
    <r>
      <rPr>
        <sz val="10"/>
        <rFont val="ＭＳ 明朝"/>
        <family val="1"/>
        <charset val="128"/>
      </rPr>
      <t>件減少し</t>
    </r>
    <r>
      <rPr>
        <sz val="10"/>
        <rFont val="Century"/>
        <family val="1"/>
      </rPr>
      <t>192</t>
    </r>
    <r>
      <rPr>
        <sz val="10"/>
        <rFont val="ＭＳ 明朝"/>
        <family val="1"/>
        <charset val="128"/>
      </rPr>
      <t>件であった。また、県外船への許可件数は、</t>
    </r>
    <rPh sb="8" eb="10">
      <t>ケンナイ</t>
    </rPh>
    <rPh sb="10" eb="11">
      <t>セン</t>
    </rPh>
    <rPh sb="13" eb="15">
      <t>キョカ</t>
    </rPh>
    <rPh sb="15" eb="17">
      <t>ケンスウ</t>
    </rPh>
    <rPh sb="25" eb="27">
      <t>ジャッカン</t>
    </rPh>
    <rPh sb="28" eb="30">
      <t>ゾウゲン</t>
    </rPh>
    <rPh sb="34" eb="36">
      <t>ゼンタイ</t>
    </rPh>
    <rPh sb="40" eb="42">
      <t>サクネン</t>
    </rPh>
    <rPh sb="42" eb="43">
      <t>ド</t>
    </rPh>
    <rPh sb="47" eb="48">
      <t>ケン</t>
    </rPh>
    <rPh sb="48" eb="50">
      <t>ゲンショウ</t>
    </rPh>
    <rPh sb="54" eb="55">
      <t>ケン</t>
    </rPh>
    <rPh sb="63" eb="65">
      <t>ケンガイ</t>
    </rPh>
    <rPh sb="65" eb="66">
      <t>セン</t>
    </rPh>
    <rPh sb="68" eb="70">
      <t>キョカ</t>
    </rPh>
    <rPh sb="70" eb="72">
      <t>ケンスウ</t>
    </rPh>
    <phoneticPr fontId="3"/>
  </si>
  <si>
    <r>
      <rPr>
        <sz val="10"/>
        <rFont val="ＭＳ 明朝"/>
        <family val="1"/>
        <charset val="128"/>
      </rPr>
      <t>入会許可漁業は、手繰第一種漁業で山形県が新潟県から許可を受ける隻数が</t>
    </r>
    <r>
      <rPr>
        <sz val="10"/>
        <rFont val="Century"/>
        <family val="1"/>
      </rPr>
      <t>2</t>
    </r>
    <r>
      <rPr>
        <sz val="10"/>
        <rFont val="ＭＳ 明朝"/>
        <family val="1"/>
        <charset val="128"/>
      </rPr>
      <t>件減少して</t>
    </r>
    <r>
      <rPr>
        <sz val="10"/>
        <rFont val="Century"/>
        <family val="1"/>
      </rPr>
      <t>20</t>
    </r>
    <r>
      <rPr>
        <sz val="10"/>
        <rFont val="ＭＳ 明朝"/>
        <family val="1"/>
        <charset val="128"/>
      </rPr>
      <t>件となり、小型いか釣り漁業は、</t>
    </r>
    <r>
      <rPr>
        <sz val="10"/>
        <rFont val="Century"/>
        <family val="1"/>
      </rPr>
      <t>10</t>
    </r>
    <r>
      <rPr>
        <sz val="10"/>
        <rFont val="ＭＳ 明朝"/>
        <family val="1"/>
        <charset val="128"/>
      </rPr>
      <t>件減少し、</t>
    </r>
    <r>
      <rPr>
        <sz val="10"/>
        <rFont val="Century"/>
        <family val="1"/>
      </rPr>
      <t>233</t>
    </r>
    <r>
      <rPr>
        <sz val="10"/>
        <rFont val="ＭＳ 明朝"/>
        <family val="1"/>
        <charset val="128"/>
      </rPr>
      <t>件となった。</t>
    </r>
  </si>
  <si>
    <r>
      <t xml:space="preserve">(1)  </t>
    </r>
    <r>
      <rPr>
        <sz val="10"/>
        <rFont val="ＭＳ 明朝"/>
        <family val="1"/>
        <charset val="128"/>
      </rPr>
      <t>漁業権免許件数</t>
    </r>
  </si>
  <si>
    <r>
      <rPr>
        <sz val="10"/>
        <rFont val="ＭＳ 明朝"/>
        <family val="1"/>
        <charset val="128"/>
      </rPr>
      <t>令和</t>
    </r>
    <r>
      <rPr>
        <sz val="10"/>
        <rFont val="Century"/>
        <family val="1"/>
      </rPr>
      <t>7</t>
    </r>
    <r>
      <rPr>
        <sz val="10"/>
        <rFont val="ＭＳ 明朝"/>
        <family val="1"/>
        <charset val="128"/>
      </rPr>
      <t>年</t>
    </r>
    <r>
      <rPr>
        <sz val="10"/>
        <rFont val="Century"/>
        <family val="1"/>
      </rPr>
      <t>3</t>
    </r>
    <r>
      <rPr>
        <sz val="10"/>
        <rFont val="ＭＳ 明朝"/>
        <family val="1"/>
        <charset val="128"/>
      </rPr>
      <t>月</t>
    </r>
    <r>
      <rPr>
        <sz val="10"/>
        <rFont val="Century"/>
        <family val="1"/>
      </rPr>
      <t>31</t>
    </r>
    <r>
      <rPr>
        <sz val="10"/>
        <rFont val="ＭＳ 明朝"/>
        <family val="1"/>
        <charset val="128"/>
      </rPr>
      <t>日現在</t>
    </r>
    <rPh sb="0" eb="2">
      <t>レイワ</t>
    </rPh>
    <rPh sb="3" eb="4">
      <t>ネン</t>
    </rPh>
    <phoneticPr fontId="3"/>
  </si>
  <si>
    <t>区   　　　　　    分</t>
    <phoneticPr fontId="3"/>
  </si>
  <si>
    <t>海             　　     面</t>
    <phoneticPr fontId="3"/>
  </si>
  <si>
    <t>内 　　   水 　　   面</t>
    <phoneticPr fontId="3"/>
  </si>
  <si>
    <t>免　許　の　種　類</t>
    <phoneticPr fontId="3"/>
  </si>
  <si>
    <t>共　同　漁　業　権</t>
    <phoneticPr fontId="3"/>
  </si>
  <si>
    <t>定置漁業権</t>
  </si>
  <si>
    <t>共同漁業権</t>
  </si>
  <si>
    <t>区画漁業権</t>
  </si>
  <si>
    <t>第1種・第2種</t>
  </si>
  <si>
    <t>第3種共同漁業</t>
    <phoneticPr fontId="3"/>
  </si>
  <si>
    <t>第5種共同漁業</t>
  </si>
  <si>
    <t>第2種区画漁業</t>
  </si>
  <si>
    <t>共  同  漁  業</t>
  </si>
  <si>
    <t>対　 象 　魚 　種</t>
    <phoneticPr fontId="3"/>
  </si>
  <si>
    <t>―</t>
    <phoneticPr fontId="3"/>
  </si>
  <si>
    <t>―</t>
  </si>
  <si>
    <t>ぶ り</t>
  </si>
  <si>
    <t>こ い</t>
  </si>
  <si>
    <t>じゅんさい</t>
  </si>
  <si>
    <t>件　　 　　　　数</t>
    <phoneticPr fontId="3"/>
  </si>
  <si>
    <r>
      <t xml:space="preserve">(2) </t>
    </r>
    <r>
      <rPr>
        <sz val="10"/>
        <rFont val="ＭＳ 明朝"/>
        <family val="1"/>
        <charset val="128"/>
      </rPr>
      <t>漁業種類別､地区別､知事許可隻数</t>
    </r>
    <r>
      <rPr>
        <sz val="10"/>
        <rFont val="Century"/>
        <family val="1"/>
      </rPr>
      <t xml:space="preserve">                                                                     </t>
    </r>
    <r>
      <rPr>
        <sz val="10"/>
        <rFont val="ＭＳ 明朝"/>
        <family val="1"/>
        <charset val="128"/>
      </rPr>
      <t>　　</t>
    </r>
    <r>
      <rPr>
        <sz val="10"/>
        <rFont val="Century"/>
        <family val="1"/>
      </rPr>
      <t xml:space="preserve">       </t>
    </r>
  </si>
  <si>
    <t>漁業種類</t>
  </si>
  <si>
    <t>許可の有効期間</t>
  </si>
  <si>
    <t>漁業時期</t>
    <rPh sb="0" eb="2">
      <t>ギョギョウ</t>
    </rPh>
    <rPh sb="2" eb="4">
      <t>ジキ</t>
    </rPh>
    <phoneticPr fontId="3"/>
  </si>
  <si>
    <t>地 区 別 許 可 隻 数</t>
  </si>
  <si>
    <t>備 考</t>
  </si>
  <si>
    <t>飛島</t>
  </si>
  <si>
    <t>吹浦</t>
  </si>
  <si>
    <t>酒田</t>
  </si>
  <si>
    <t>加茂</t>
  </si>
  <si>
    <t>由良</t>
  </si>
  <si>
    <t>豊浦</t>
  </si>
  <si>
    <t>温海</t>
  </si>
  <si>
    <t>念珠関</t>
    <phoneticPr fontId="3"/>
  </si>
  <si>
    <r>
      <rPr>
        <sz val="10"/>
        <rFont val="ＭＳ 明朝"/>
        <family val="1"/>
        <charset val="128"/>
      </rPr>
      <t>手繰第一種</t>
    </r>
  </si>
  <si>
    <t>R6.</t>
    <phoneticPr fontId="3"/>
  </si>
  <si>
    <t>7.</t>
    <phoneticPr fontId="3"/>
  </si>
  <si>
    <r>
      <rPr>
        <sz val="10"/>
        <rFont val="ＭＳ 明朝"/>
        <family val="1"/>
        <charset val="128"/>
      </rPr>
      <t>～</t>
    </r>
  </si>
  <si>
    <t>R9.</t>
    <phoneticPr fontId="3"/>
  </si>
  <si>
    <t>6.</t>
    <phoneticPr fontId="3"/>
  </si>
  <si>
    <t>30</t>
    <phoneticPr fontId="3"/>
  </si>
  <si>
    <t>9.</t>
    <phoneticPr fontId="3"/>
  </si>
  <si>
    <t>翌年</t>
    <rPh sb="0" eb="2">
      <t>ヨクネン</t>
    </rPh>
    <phoneticPr fontId="3"/>
  </si>
  <si>
    <r>
      <rPr>
        <sz val="10"/>
        <rFont val="ＭＳ 明朝"/>
        <family val="1"/>
        <charset val="128"/>
      </rPr>
      <t>手繰第三種</t>
    </r>
  </si>
  <si>
    <t>R5.</t>
    <phoneticPr fontId="3"/>
  </si>
  <si>
    <t>4.</t>
    <phoneticPr fontId="3"/>
  </si>
  <si>
    <t>R8.</t>
    <phoneticPr fontId="3"/>
  </si>
  <si>
    <t>3.</t>
    <phoneticPr fontId="3"/>
  </si>
  <si>
    <t>31</t>
    <phoneticPr fontId="3"/>
  </si>
  <si>
    <t>12.</t>
    <phoneticPr fontId="3"/>
  </si>
  <si>
    <t>貝けた</t>
  </si>
  <si>
    <r>
      <rPr>
        <sz val="9"/>
        <rFont val="ＭＳ 明朝"/>
        <family val="1"/>
        <charset val="128"/>
      </rPr>
      <t>その他の小型機船底びき網</t>
    </r>
  </si>
  <si>
    <t>2.</t>
    <phoneticPr fontId="3"/>
  </si>
  <si>
    <t>こあみ､くろえび</t>
  </si>
  <si>
    <r>
      <rPr>
        <sz val="10"/>
        <rFont val="ＭＳ 明朝"/>
        <family val="1"/>
        <charset val="128"/>
      </rPr>
      <t>〃</t>
    </r>
  </si>
  <si>
    <t>5.</t>
    <phoneticPr fontId="3"/>
  </si>
  <si>
    <t>末</t>
    <rPh sb="0" eb="1">
      <t>マツ</t>
    </rPh>
    <phoneticPr fontId="3"/>
  </si>
  <si>
    <t>餌料びき</t>
  </si>
  <si>
    <r>
      <rPr>
        <sz val="10"/>
        <rFont val="ＭＳ 明朝"/>
        <family val="1"/>
        <charset val="128"/>
      </rPr>
      <t>ご</t>
    </r>
    <r>
      <rPr>
        <sz val="10"/>
        <rFont val="Century"/>
        <family val="1"/>
      </rPr>
      <t xml:space="preserve">  </t>
    </r>
    <r>
      <rPr>
        <sz val="10"/>
        <rFont val="ＭＳ 明朝"/>
        <family val="1"/>
        <charset val="128"/>
      </rPr>
      <t>ち</t>
    </r>
    <r>
      <rPr>
        <sz val="10"/>
        <rFont val="Century"/>
        <family val="1"/>
      </rPr>
      <t xml:space="preserve">  </t>
    </r>
    <r>
      <rPr>
        <sz val="10"/>
        <rFont val="ＭＳ 明朝"/>
        <family val="1"/>
        <charset val="128"/>
      </rPr>
      <t>網</t>
    </r>
  </si>
  <si>
    <t>11.</t>
    <phoneticPr fontId="3"/>
  </si>
  <si>
    <r>
      <rPr>
        <sz val="10"/>
        <rFont val="ＭＳ 明朝"/>
        <family val="1"/>
        <charset val="128"/>
      </rPr>
      <t>きす刺し網</t>
    </r>
    <rPh sb="2" eb="3">
      <t>サ</t>
    </rPh>
    <phoneticPr fontId="3"/>
  </si>
  <si>
    <t>8.</t>
    <phoneticPr fontId="3"/>
  </si>
  <si>
    <r>
      <rPr>
        <sz val="10"/>
        <rFont val="ＭＳ 明朝"/>
        <family val="1"/>
        <charset val="128"/>
      </rPr>
      <t>あまだい刺し網</t>
    </r>
    <rPh sb="4" eb="5">
      <t>サ</t>
    </rPh>
    <phoneticPr fontId="3"/>
  </si>
  <si>
    <t>R4.</t>
    <phoneticPr fontId="3"/>
  </si>
  <si>
    <t>R7.</t>
    <phoneticPr fontId="3"/>
  </si>
  <si>
    <t>10.</t>
    <phoneticPr fontId="3"/>
  </si>
  <si>
    <r>
      <rPr>
        <sz val="10"/>
        <rFont val="ＭＳ 明朝"/>
        <family val="1"/>
        <charset val="128"/>
      </rPr>
      <t>いわし流し網</t>
    </r>
  </si>
  <si>
    <r>
      <rPr>
        <sz val="10"/>
        <rFont val="ＭＳ 明朝"/>
        <family val="1"/>
        <charset val="128"/>
      </rPr>
      <t>たらはえ縄</t>
    </r>
    <rPh sb="4" eb="5">
      <t>ナワ</t>
    </rPh>
    <phoneticPr fontId="3"/>
  </si>
  <si>
    <r>
      <rPr>
        <sz val="10"/>
        <rFont val="ＭＳ 明朝"/>
        <family val="1"/>
        <charset val="128"/>
      </rPr>
      <t>ばいかご</t>
    </r>
  </si>
  <si>
    <r>
      <rPr>
        <sz val="10"/>
        <rFont val="ＭＳ 明朝"/>
        <family val="1"/>
        <charset val="128"/>
      </rPr>
      <t>べにずわいがにかご</t>
    </r>
  </si>
  <si>
    <t>1.</t>
    <phoneticPr fontId="3"/>
  </si>
  <si>
    <r>
      <rPr>
        <sz val="10"/>
        <rFont val="ＭＳ 明朝"/>
        <family val="1"/>
        <charset val="128"/>
      </rPr>
      <t>かれい刺し網</t>
    </r>
    <rPh sb="3" eb="4">
      <t>サ</t>
    </rPh>
    <phoneticPr fontId="3"/>
  </si>
  <si>
    <t>R10.</t>
    <phoneticPr fontId="3"/>
  </si>
  <si>
    <r>
      <rPr>
        <sz val="10"/>
        <rFont val="ＭＳ 明朝"/>
        <family val="1"/>
        <charset val="128"/>
      </rPr>
      <t>たら刺し網</t>
    </r>
    <rPh sb="2" eb="3">
      <t>サ</t>
    </rPh>
    <phoneticPr fontId="3"/>
  </si>
  <si>
    <t>20</t>
    <phoneticPr fontId="3"/>
  </si>
  <si>
    <r>
      <rPr>
        <sz val="10"/>
        <rFont val="ＭＳ 明朝"/>
        <family val="1"/>
        <charset val="128"/>
      </rPr>
      <t>さめ刺し網</t>
    </r>
    <rPh sb="2" eb="3">
      <t>サ</t>
    </rPh>
    <phoneticPr fontId="3"/>
  </si>
  <si>
    <r>
      <rPr>
        <sz val="10"/>
        <rFont val="ＭＳ 明朝"/>
        <family val="1"/>
        <charset val="128"/>
      </rPr>
      <t>めばる刺し網</t>
    </r>
    <rPh sb="3" eb="4">
      <t>サ</t>
    </rPh>
    <phoneticPr fontId="3"/>
  </si>
  <si>
    <r>
      <rPr>
        <sz val="10"/>
        <rFont val="ＭＳ 明朝"/>
        <family val="1"/>
        <charset val="128"/>
      </rPr>
      <t>雑魚刺し網</t>
    </r>
    <rPh sb="0" eb="1">
      <t>ザツ</t>
    </rPh>
    <rPh sb="1" eb="2">
      <t>ギョ</t>
    </rPh>
    <rPh sb="2" eb="3">
      <t>サ</t>
    </rPh>
    <rPh sb="4" eb="5">
      <t>アミ</t>
    </rPh>
    <phoneticPr fontId="3"/>
  </si>
  <si>
    <r>
      <rPr>
        <sz val="10"/>
        <rFont val="ＭＳ 明朝"/>
        <family val="1"/>
        <charset val="128"/>
      </rPr>
      <t>～</t>
    </r>
    <phoneticPr fontId="3"/>
  </si>
  <si>
    <r>
      <t>R4.2</t>
    </r>
    <r>
      <rPr>
        <sz val="10"/>
        <rFont val="ＭＳ 明朝"/>
        <family val="1"/>
        <charset val="128"/>
      </rPr>
      <t>新設</t>
    </r>
    <rPh sb="4" eb="6">
      <t>シンセツ</t>
    </rPh>
    <phoneticPr fontId="3"/>
  </si>
  <si>
    <r>
      <rPr>
        <sz val="10"/>
        <rFont val="ＭＳ 明朝"/>
        <family val="1"/>
        <charset val="128"/>
      </rPr>
      <t>小型いか釣り</t>
    </r>
    <rPh sb="4" eb="5">
      <t>ツ</t>
    </rPh>
    <phoneticPr fontId="3"/>
  </si>
  <si>
    <r>
      <rPr>
        <sz val="10"/>
        <rFont val="ＭＳ 明朝"/>
        <family val="1"/>
        <charset val="128"/>
      </rPr>
      <t>張網</t>
    </r>
  </si>
  <si>
    <r>
      <rPr>
        <sz val="10"/>
        <rFont val="ＭＳ 明朝"/>
        <family val="1"/>
        <charset val="128"/>
      </rPr>
      <t>あわび・なまこ</t>
    </r>
    <r>
      <rPr>
        <sz val="10"/>
        <rFont val="Century"/>
        <family val="1"/>
      </rPr>
      <t>(</t>
    </r>
    <r>
      <rPr>
        <sz val="10"/>
        <rFont val="ＭＳ 明朝"/>
        <family val="1"/>
        <charset val="128"/>
      </rPr>
      <t>磯見</t>
    </r>
    <r>
      <rPr>
        <sz val="10"/>
        <rFont val="Century"/>
        <family val="1"/>
      </rPr>
      <t>)</t>
    </r>
    <rPh sb="8" eb="10">
      <t>イソミ</t>
    </rPh>
    <phoneticPr fontId="3"/>
  </si>
  <si>
    <r>
      <rPr>
        <sz val="10"/>
        <rFont val="ＭＳ 明朝"/>
        <family val="1"/>
        <charset val="128"/>
      </rPr>
      <t>あわび・なまこ</t>
    </r>
    <r>
      <rPr>
        <sz val="10"/>
        <rFont val="Century"/>
        <family val="1"/>
      </rPr>
      <t>(</t>
    </r>
    <r>
      <rPr>
        <sz val="10"/>
        <rFont val="ＭＳ 明朝"/>
        <family val="1"/>
        <charset val="128"/>
      </rPr>
      <t>素潜り</t>
    </r>
    <r>
      <rPr>
        <sz val="10"/>
        <rFont val="Century"/>
        <family val="1"/>
      </rPr>
      <t>)</t>
    </r>
    <rPh sb="8" eb="9">
      <t>ス</t>
    </rPh>
    <rPh sb="9" eb="10">
      <t>モグ</t>
    </rPh>
    <phoneticPr fontId="3"/>
  </si>
  <si>
    <r>
      <rPr>
        <sz val="10"/>
        <rFont val="ＭＳ 明朝"/>
        <family val="1"/>
        <charset val="128"/>
      </rPr>
      <t>計</t>
    </r>
  </si>
  <si>
    <r>
      <t xml:space="preserve">(3) </t>
    </r>
    <r>
      <rPr>
        <sz val="12"/>
        <rFont val="ＭＳ 明朝"/>
        <family val="1"/>
        <charset val="128"/>
      </rPr>
      <t>入会許可漁業</t>
    </r>
  </si>
  <si>
    <r>
      <rPr>
        <sz val="12"/>
        <rFont val="ＭＳ 明朝"/>
        <family val="1"/>
        <charset val="128"/>
      </rPr>
      <t>令和</t>
    </r>
    <r>
      <rPr>
        <sz val="12"/>
        <rFont val="Century"/>
        <family val="1"/>
      </rPr>
      <t>7</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0" eb="2">
      <t>レイワ</t>
    </rPh>
    <rPh sb="3" eb="4">
      <t>ネン</t>
    </rPh>
    <rPh sb="5" eb="6">
      <t>ガツ</t>
    </rPh>
    <rPh sb="8" eb="9">
      <t>ニチ</t>
    </rPh>
    <rPh sb="9" eb="11">
      <t>ゲンザイ</t>
    </rPh>
    <phoneticPr fontId="3"/>
  </si>
  <si>
    <r>
      <rPr>
        <sz val="11"/>
        <rFont val="ＭＳ 明朝"/>
        <family val="1"/>
        <charset val="128"/>
      </rPr>
      <t>業　種　類</t>
    </r>
    <phoneticPr fontId="3"/>
  </si>
  <si>
    <r>
      <rPr>
        <sz val="11"/>
        <rFont val="ＭＳ 明朝"/>
        <family val="1"/>
        <charset val="128"/>
      </rPr>
      <t>許可の有効期間</t>
    </r>
    <phoneticPr fontId="3"/>
  </si>
  <si>
    <r>
      <rPr>
        <sz val="11"/>
        <rFont val="ＭＳ 明朝"/>
        <family val="1"/>
        <charset val="128"/>
      </rPr>
      <t>漁　業　時　期</t>
    </r>
    <phoneticPr fontId="3"/>
  </si>
  <si>
    <r>
      <rPr>
        <sz val="11"/>
        <rFont val="ＭＳ 明朝"/>
        <family val="1"/>
        <charset val="128"/>
      </rPr>
      <t>入　会　内　容</t>
    </r>
    <phoneticPr fontId="3"/>
  </si>
  <si>
    <r>
      <rPr>
        <sz val="11"/>
        <rFont val="ＭＳ 明朝"/>
        <family val="1"/>
        <charset val="128"/>
      </rPr>
      <t>許　可　隻　数</t>
    </r>
    <phoneticPr fontId="3"/>
  </si>
  <si>
    <r>
      <rPr>
        <sz val="11"/>
        <rFont val="ＭＳ 明朝"/>
        <family val="1"/>
        <charset val="128"/>
      </rPr>
      <t>手繰第一種</t>
    </r>
  </si>
  <si>
    <t>R6.9.1</t>
    <phoneticPr fontId="3"/>
  </si>
  <si>
    <r>
      <rPr>
        <sz val="11"/>
        <rFont val="ＭＳ 明朝"/>
        <family val="1"/>
        <charset val="128"/>
      </rPr>
      <t>～</t>
    </r>
  </si>
  <si>
    <t>R7.8.31</t>
    <phoneticPr fontId="3"/>
  </si>
  <si>
    <t>9. 1</t>
    <phoneticPr fontId="3"/>
  </si>
  <si>
    <r>
      <rPr>
        <sz val="11"/>
        <rFont val="ＭＳ 明朝"/>
        <family val="1"/>
        <charset val="128"/>
      </rPr>
      <t>翌年</t>
    </r>
    <r>
      <rPr>
        <sz val="11"/>
        <rFont val="Century"/>
        <family val="1"/>
      </rPr>
      <t>6.30</t>
    </r>
    <phoneticPr fontId="3"/>
  </si>
  <si>
    <r>
      <rPr>
        <sz val="11"/>
        <rFont val="ＭＳ 明朝"/>
        <family val="1"/>
        <charset val="128"/>
      </rPr>
      <t>新潟県との知事協定</t>
    </r>
    <phoneticPr fontId="3"/>
  </si>
  <si>
    <r>
      <rPr>
        <sz val="11"/>
        <rFont val="ＭＳ 明朝"/>
        <family val="1"/>
        <charset val="128"/>
      </rPr>
      <t>新潟</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3"/>
  </si>
  <si>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新潟</t>
    </r>
    <phoneticPr fontId="3"/>
  </si>
  <si>
    <r>
      <rPr>
        <sz val="11"/>
        <rFont val="ＭＳ 明朝"/>
        <family val="1"/>
        <charset val="128"/>
      </rPr>
      <t>〃</t>
    </r>
    <phoneticPr fontId="3"/>
  </si>
  <si>
    <r>
      <rPr>
        <sz val="11"/>
        <rFont val="ＭＳ 明朝"/>
        <family val="1"/>
        <charset val="128"/>
      </rPr>
      <t>新潟海区との委員会協定</t>
    </r>
    <r>
      <rPr>
        <sz val="11"/>
        <rFont val="Century"/>
        <family val="1"/>
      </rPr>
      <t xml:space="preserve">    (</t>
    </r>
    <r>
      <rPr>
        <sz val="11"/>
        <rFont val="ＭＳ 明朝"/>
        <family val="1"/>
        <charset val="128"/>
      </rPr>
      <t>甲区域</t>
    </r>
    <r>
      <rPr>
        <sz val="11"/>
        <rFont val="Century"/>
        <family val="1"/>
      </rPr>
      <t>)</t>
    </r>
    <phoneticPr fontId="3"/>
  </si>
  <si>
    <r>
      <rPr>
        <sz val="11"/>
        <rFont val="ＭＳ 明朝"/>
        <family val="1"/>
        <charset val="128"/>
      </rPr>
      <t>新潟海区との委員会協定</t>
    </r>
    <r>
      <rPr>
        <sz val="11"/>
        <rFont val="Century"/>
        <family val="1"/>
      </rPr>
      <t xml:space="preserve">   (</t>
    </r>
    <r>
      <rPr>
        <sz val="11"/>
        <rFont val="ＭＳ 明朝"/>
        <family val="1"/>
        <charset val="128"/>
      </rPr>
      <t>乙区域</t>
    </r>
    <r>
      <rPr>
        <sz val="11"/>
        <rFont val="Century"/>
        <family val="1"/>
      </rPr>
      <t>)</t>
    </r>
    <phoneticPr fontId="3"/>
  </si>
  <si>
    <r>
      <rPr>
        <sz val="11"/>
        <rFont val="ＭＳ 明朝"/>
        <family val="1"/>
        <charset val="128"/>
      </rPr>
      <t>ご　ち　網</t>
    </r>
    <phoneticPr fontId="3"/>
  </si>
  <si>
    <t>R6.6.1</t>
    <phoneticPr fontId="3"/>
  </si>
  <si>
    <r>
      <rPr>
        <sz val="11"/>
        <rFont val="ＭＳ 明朝"/>
        <family val="1"/>
        <charset val="128"/>
      </rPr>
      <t>～</t>
    </r>
    <phoneticPr fontId="3"/>
  </si>
  <si>
    <t>R7.5.31</t>
    <phoneticPr fontId="3"/>
  </si>
  <si>
    <t>6.1</t>
    <phoneticPr fontId="3"/>
  </si>
  <si>
    <t>10.31</t>
    <phoneticPr fontId="3"/>
  </si>
  <si>
    <r>
      <rPr>
        <sz val="11"/>
        <rFont val="ＭＳ 明朝"/>
        <family val="1"/>
        <charset val="128"/>
      </rPr>
      <t>秋田海区との委員会協定</t>
    </r>
  </si>
  <si>
    <r>
      <rPr>
        <sz val="11"/>
        <rFont val="ＭＳ 明朝"/>
        <family val="1"/>
        <charset val="128"/>
      </rPr>
      <t>秋田</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3"/>
  </si>
  <si>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秋田</t>
    </r>
    <rPh sb="5" eb="7">
      <t>アキタ</t>
    </rPh>
    <phoneticPr fontId="3"/>
  </si>
  <si>
    <r>
      <t>(</t>
    </r>
    <r>
      <rPr>
        <sz val="11"/>
        <rFont val="ＭＳ 明朝"/>
        <family val="1"/>
        <charset val="128"/>
      </rPr>
      <t>山形県で許可</t>
    </r>
    <r>
      <rPr>
        <sz val="11"/>
        <rFont val="Century"/>
        <family val="1"/>
      </rPr>
      <t>)</t>
    </r>
    <rPh sb="1" eb="4">
      <t>ヤマガタケン</t>
    </rPh>
    <rPh sb="5" eb="7">
      <t>キョカ</t>
    </rPh>
    <phoneticPr fontId="3"/>
  </si>
  <si>
    <r>
      <t>( )</t>
    </r>
    <r>
      <rPr>
        <sz val="11"/>
        <rFont val="ＭＳ 明朝"/>
        <family val="1"/>
        <charset val="128"/>
      </rPr>
      <t>内は協定の有効期間</t>
    </r>
  </si>
  <si>
    <r>
      <t xml:space="preserve">(4) </t>
    </r>
    <r>
      <rPr>
        <sz val="12"/>
        <rFont val="ＭＳ 明朝"/>
        <family val="1"/>
        <charset val="128"/>
      </rPr>
      <t>小型いか釣り漁業､許可隻数</t>
    </r>
    <r>
      <rPr>
        <sz val="12"/>
        <rFont val="Century"/>
        <family val="1"/>
      </rPr>
      <t>(</t>
    </r>
    <r>
      <rPr>
        <sz val="12"/>
        <rFont val="ＭＳ 明朝"/>
        <family val="1"/>
        <charset val="128"/>
      </rPr>
      <t>道県別</t>
    </r>
    <r>
      <rPr>
        <sz val="12"/>
        <rFont val="Century"/>
        <family val="1"/>
      </rPr>
      <t>)</t>
    </r>
    <rPh sb="8" eb="9">
      <t>ツ</t>
    </rPh>
    <phoneticPr fontId="3"/>
  </si>
  <si>
    <r>
      <rPr>
        <sz val="11"/>
        <rFont val="ＭＳ 明朝"/>
        <family val="1"/>
        <charset val="128"/>
      </rPr>
      <t>県</t>
    </r>
    <r>
      <rPr>
        <sz val="11"/>
        <rFont val="Century"/>
        <family val="1"/>
      </rPr>
      <t xml:space="preserve">  </t>
    </r>
    <r>
      <rPr>
        <sz val="11"/>
        <rFont val="ＭＳ 明朝"/>
        <family val="1"/>
        <charset val="128"/>
      </rPr>
      <t>名</t>
    </r>
  </si>
  <si>
    <r>
      <rPr>
        <sz val="11"/>
        <rFont val="ＭＳ 明朝"/>
        <family val="1"/>
        <charset val="128"/>
      </rPr>
      <t>北海道</t>
    </r>
  </si>
  <si>
    <r>
      <rPr>
        <sz val="11"/>
        <rFont val="ＭＳ 明朝"/>
        <family val="1"/>
        <charset val="128"/>
      </rPr>
      <t>青森県</t>
    </r>
  </si>
  <si>
    <r>
      <rPr>
        <sz val="11"/>
        <rFont val="ＭＳ 明朝"/>
        <family val="1"/>
        <charset val="128"/>
      </rPr>
      <t>秋田県</t>
    </r>
  </si>
  <si>
    <r>
      <rPr>
        <sz val="11"/>
        <rFont val="ＭＳ 明朝"/>
        <family val="1"/>
        <charset val="128"/>
      </rPr>
      <t>岩手県</t>
    </r>
  </si>
  <si>
    <r>
      <rPr>
        <sz val="11"/>
        <rFont val="ＭＳ 明朝"/>
        <family val="1"/>
        <charset val="128"/>
      </rPr>
      <t>宮城県</t>
    </r>
  </si>
  <si>
    <r>
      <rPr>
        <sz val="11"/>
        <rFont val="ＭＳ 明朝"/>
        <family val="1"/>
        <charset val="128"/>
      </rPr>
      <t>新潟県</t>
    </r>
  </si>
  <si>
    <r>
      <rPr>
        <sz val="11"/>
        <rFont val="ＭＳ 明朝"/>
        <family val="1"/>
        <charset val="128"/>
      </rPr>
      <t>富山県</t>
    </r>
  </si>
  <si>
    <r>
      <rPr>
        <sz val="11"/>
        <rFont val="ＭＳ 明朝"/>
        <family val="1"/>
        <charset val="128"/>
      </rPr>
      <t>石川県</t>
    </r>
  </si>
  <si>
    <r>
      <rPr>
        <sz val="11"/>
        <rFont val="ＭＳ 明朝"/>
        <family val="1"/>
        <charset val="128"/>
      </rPr>
      <t>福井県</t>
    </r>
  </si>
  <si>
    <r>
      <rPr>
        <sz val="11"/>
        <rFont val="ＭＳ 明朝"/>
        <family val="1"/>
        <charset val="128"/>
      </rPr>
      <t>兵庫県</t>
    </r>
  </si>
  <si>
    <r>
      <rPr>
        <sz val="11"/>
        <rFont val="ＭＳ 明朝"/>
        <family val="1"/>
        <charset val="128"/>
      </rPr>
      <t>鳥取県</t>
    </r>
  </si>
  <si>
    <r>
      <rPr>
        <sz val="11"/>
        <rFont val="ＭＳ 明朝"/>
        <family val="1"/>
        <charset val="128"/>
      </rPr>
      <t>佐賀県</t>
    </r>
    <rPh sb="0" eb="1">
      <t>タスク</t>
    </rPh>
    <rPh sb="1" eb="2">
      <t>ガ</t>
    </rPh>
    <phoneticPr fontId="3"/>
  </si>
  <si>
    <r>
      <rPr>
        <sz val="11"/>
        <rFont val="ＭＳ 明朝"/>
        <family val="1"/>
        <charset val="128"/>
      </rPr>
      <t>長崎県</t>
    </r>
  </si>
  <si>
    <r>
      <rPr>
        <sz val="11"/>
        <rFont val="ＭＳ 明朝"/>
        <family val="1"/>
        <charset val="128"/>
      </rPr>
      <t>合計</t>
    </r>
  </si>
  <si>
    <r>
      <t>5</t>
    </r>
    <r>
      <rPr>
        <sz val="11"/>
        <rFont val="ＭＳ 明朝"/>
        <family val="1"/>
        <charset val="128"/>
      </rPr>
      <t>ﾄﾝ以上</t>
    </r>
    <r>
      <rPr>
        <sz val="11"/>
        <rFont val="Century"/>
        <family val="1"/>
      </rPr>
      <t>10</t>
    </r>
    <r>
      <rPr>
        <sz val="11"/>
        <rFont val="ＭＳ 明朝"/>
        <family val="1"/>
        <charset val="128"/>
      </rPr>
      <t>ﾄﾝ未満</t>
    </r>
  </si>
  <si>
    <r>
      <t>10</t>
    </r>
    <r>
      <rPr>
        <sz val="11"/>
        <rFont val="ＭＳ 明朝"/>
        <family val="1"/>
        <charset val="128"/>
      </rPr>
      <t>ﾄﾝ以上</t>
    </r>
    <r>
      <rPr>
        <sz val="11"/>
        <rFont val="Century"/>
        <family val="1"/>
      </rPr>
      <t>15</t>
    </r>
    <r>
      <rPr>
        <sz val="11"/>
        <rFont val="ＭＳ 明朝"/>
        <family val="1"/>
        <charset val="128"/>
      </rPr>
      <t>ﾄﾝ未満</t>
    </r>
  </si>
  <si>
    <r>
      <t>15</t>
    </r>
    <r>
      <rPr>
        <sz val="11"/>
        <rFont val="ＭＳ 明朝"/>
        <family val="1"/>
        <charset val="128"/>
      </rPr>
      <t>ﾄﾝ以上</t>
    </r>
    <r>
      <rPr>
        <sz val="11"/>
        <rFont val="Century"/>
        <family val="1"/>
      </rPr>
      <t>20</t>
    </r>
    <r>
      <rPr>
        <sz val="11"/>
        <rFont val="ＭＳ 明朝"/>
        <family val="1"/>
        <charset val="128"/>
      </rPr>
      <t>ﾄﾝ未満</t>
    </r>
  </si>
  <si>
    <r>
      <t>20</t>
    </r>
    <r>
      <rPr>
        <sz val="11"/>
        <rFont val="ＭＳ 明朝"/>
        <family val="1"/>
        <charset val="128"/>
      </rPr>
      <t>ﾄﾝ以上</t>
    </r>
    <r>
      <rPr>
        <sz val="11"/>
        <rFont val="Century"/>
        <family val="1"/>
      </rPr>
      <t>30</t>
    </r>
    <r>
      <rPr>
        <sz val="11"/>
        <rFont val="ＭＳ 明朝"/>
        <family val="1"/>
        <charset val="128"/>
      </rPr>
      <t>ﾄﾝ未満</t>
    </r>
  </si>
  <si>
    <t xml:space="preserve"> </t>
    <phoneticPr fontId="3"/>
  </si>
  <si>
    <r>
      <rPr>
        <sz val="11"/>
        <rFont val="ＭＳ 明朝"/>
        <family val="1"/>
        <charset val="128"/>
      </rPr>
      <t>合</t>
    </r>
    <r>
      <rPr>
        <sz val="11"/>
        <rFont val="Century"/>
        <family val="1"/>
      </rPr>
      <t xml:space="preserve"> </t>
    </r>
    <r>
      <rPr>
        <sz val="11"/>
        <rFont val="ＭＳ 明朝"/>
        <family val="1"/>
        <charset val="128"/>
      </rPr>
      <t>　　計</t>
    </r>
    <rPh sb="0" eb="1">
      <t>ア</t>
    </rPh>
    <rPh sb="4" eb="5">
      <t>ケイ</t>
    </rPh>
    <phoneticPr fontId="3"/>
  </si>
  <si>
    <r>
      <rPr>
        <sz val="11"/>
        <rFont val="ＭＳ 明朝"/>
        <family val="1"/>
        <charset val="128"/>
      </rPr>
      <t>うち</t>
    </r>
    <r>
      <rPr>
        <sz val="11"/>
        <rFont val="Century"/>
        <family val="1"/>
      </rPr>
      <t>( )</t>
    </r>
    <r>
      <rPr>
        <sz val="11"/>
        <rFont val="ＭＳ 明朝"/>
        <family val="1"/>
        <charset val="128"/>
      </rPr>
      <t>内は本県の陸揚げなし</t>
    </r>
    <phoneticPr fontId="3"/>
  </si>
  <si>
    <r>
      <t xml:space="preserve">(5) </t>
    </r>
    <r>
      <rPr>
        <sz val="12"/>
        <rFont val="ＭＳ 明朝"/>
        <family val="1"/>
        <charset val="128"/>
      </rPr>
      <t>大臣許可・届出漁業</t>
    </r>
    <r>
      <rPr>
        <sz val="12"/>
        <rFont val="Century"/>
        <family val="1"/>
      </rPr>
      <t xml:space="preserve">      </t>
    </r>
    <rPh sb="9" eb="11">
      <t>トドケデ</t>
    </rPh>
    <phoneticPr fontId="3"/>
  </si>
  <si>
    <r>
      <t xml:space="preserve"> </t>
    </r>
    <r>
      <rPr>
        <sz val="12"/>
        <rFont val="ＭＳ 明朝"/>
        <family val="1"/>
        <charset val="128"/>
      </rPr>
      <t>令和</t>
    </r>
    <r>
      <rPr>
        <sz val="12"/>
        <rFont val="Century"/>
        <family val="1"/>
      </rPr>
      <t>7</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1" eb="3">
      <t>レイワ</t>
    </rPh>
    <rPh sb="4" eb="5">
      <t>ネン</t>
    </rPh>
    <phoneticPr fontId="3"/>
  </si>
  <si>
    <r>
      <rPr>
        <sz val="11"/>
        <rFont val="ＭＳ 明朝"/>
        <family val="1"/>
        <charset val="128"/>
      </rPr>
      <t>漁　　業　　種　　類</t>
    </r>
    <rPh sb="0" eb="1">
      <t>リョウ</t>
    </rPh>
    <rPh sb="3" eb="4">
      <t>ギョウ</t>
    </rPh>
    <rPh sb="6" eb="7">
      <t>シュ</t>
    </rPh>
    <rPh sb="9" eb="10">
      <t>ルイ</t>
    </rPh>
    <phoneticPr fontId="3"/>
  </si>
  <si>
    <r>
      <rPr>
        <sz val="11"/>
        <rFont val="ＭＳ 明朝"/>
        <family val="1"/>
        <charset val="128"/>
      </rPr>
      <t>隻数</t>
    </r>
    <rPh sb="0" eb="1">
      <t>セキ</t>
    </rPh>
    <rPh sb="1" eb="2">
      <t>スウ</t>
    </rPh>
    <phoneticPr fontId="3"/>
  </si>
  <si>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時</t>
    </r>
    <r>
      <rPr>
        <sz val="11"/>
        <rFont val="Century"/>
        <family val="1"/>
      </rPr>
      <t xml:space="preserve"> </t>
    </r>
    <r>
      <rPr>
        <sz val="11"/>
        <rFont val="ＭＳ 明朝"/>
        <family val="1"/>
        <charset val="128"/>
      </rPr>
      <t>期</t>
    </r>
    <rPh sb="0" eb="1">
      <t>リョウ</t>
    </rPh>
    <rPh sb="2" eb="3">
      <t>ギョウ</t>
    </rPh>
    <rPh sb="4" eb="5">
      <t>トキ</t>
    </rPh>
    <rPh sb="6" eb="7">
      <t>キ</t>
    </rPh>
    <phoneticPr fontId="3"/>
  </si>
  <si>
    <r>
      <rPr>
        <sz val="11"/>
        <rFont val="ＭＳ 明朝"/>
        <family val="1"/>
        <charset val="128"/>
      </rPr>
      <t>漁</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海</t>
    </r>
    <r>
      <rPr>
        <sz val="11"/>
        <rFont val="Century"/>
        <family val="1"/>
      </rPr>
      <t xml:space="preserve">  </t>
    </r>
    <r>
      <rPr>
        <sz val="11"/>
        <rFont val="ＭＳ 明朝"/>
        <family val="1"/>
        <charset val="128"/>
      </rPr>
      <t>　域</t>
    </r>
    <phoneticPr fontId="3"/>
  </si>
  <si>
    <r>
      <rPr>
        <sz val="11"/>
        <rFont val="ＭＳ 明朝"/>
        <family val="1"/>
        <charset val="128"/>
      </rPr>
      <t>大臣許可漁業</t>
    </r>
  </si>
  <si>
    <r>
      <rPr>
        <sz val="11"/>
        <rFont val="ＭＳ 明朝"/>
        <family val="1"/>
        <charset val="128"/>
      </rPr>
      <t>沖合底びき網</t>
    </r>
  </si>
  <si>
    <r>
      <rPr>
        <sz val="11"/>
        <rFont val="ＭＳ 明朝"/>
        <family val="1"/>
        <charset val="128"/>
      </rPr>
      <t>周年</t>
    </r>
    <rPh sb="0" eb="2">
      <t>シュウネン</t>
    </rPh>
    <phoneticPr fontId="3"/>
  </si>
  <si>
    <r>
      <rPr>
        <sz val="11"/>
        <rFont val="ＭＳ 明朝"/>
        <family val="1"/>
        <charset val="128"/>
      </rPr>
      <t>青森県から新潟県までの沖合</t>
    </r>
  </si>
  <si>
    <r>
      <rPr>
        <sz val="11"/>
        <rFont val="ＭＳ 明朝"/>
        <family val="1"/>
        <charset val="128"/>
      </rPr>
      <t>届出漁業</t>
    </r>
  </si>
  <si>
    <r>
      <rPr>
        <sz val="11"/>
        <rFont val="ＭＳ 明朝"/>
        <family val="1"/>
        <charset val="128"/>
      </rPr>
      <t>小型するめいか釣り</t>
    </r>
    <rPh sb="0" eb="2">
      <t>コガタ</t>
    </rPh>
    <rPh sb="7" eb="8">
      <t>ツ</t>
    </rPh>
    <phoneticPr fontId="3"/>
  </si>
  <si>
    <r>
      <rPr>
        <sz val="11"/>
        <rFont val="ＭＳ 明朝"/>
        <family val="1"/>
        <charset val="128"/>
      </rPr>
      <t>日本海・太平洋</t>
    </r>
    <rPh sb="0" eb="3">
      <t>ニホンカイ</t>
    </rPh>
    <rPh sb="4" eb="7">
      <t>タイヘイヨウ</t>
    </rPh>
    <phoneticPr fontId="3"/>
  </si>
  <si>
    <r>
      <t xml:space="preserve">(6) </t>
    </r>
    <r>
      <rPr>
        <sz val="12"/>
        <rFont val="ＭＳ 明朝"/>
        <family val="1"/>
        <charset val="128"/>
      </rPr>
      <t>沿岸くろまぐろ漁業承認件数</t>
    </r>
    <r>
      <rPr>
        <sz val="12"/>
        <rFont val="Century"/>
        <family val="1"/>
      </rPr>
      <t>(</t>
    </r>
    <r>
      <rPr>
        <sz val="12"/>
        <rFont val="ＭＳ 明朝"/>
        <family val="1"/>
        <charset val="128"/>
      </rPr>
      <t>日本海・九州西広域漁業調整委員会承認</t>
    </r>
    <r>
      <rPr>
        <sz val="12"/>
        <rFont val="Century"/>
        <family val="1"/>
      </rPr>
      <t>)</t>
    </r>
    <phoneticPr fontId="3"/>
  </si>
  <si>
    <r>
      <rPr>
        <sz val="11"/>
        <rFont val="ＭＳ 明朝"/>
        <family val="1"/>
        <charset val="128"/>
      </rPr>
      <t>　　　　　　　区　分　　　　　漁業の方法</t>
    </r>
    <phoneticPr fontId="3"/>
  </si>
  <si>
    <r>
      <rPr>
        <sz val="11"/>
        <rFont val="ＭＳ 明朝"/>
        <family val="1"/>
        <charset val="128"/>
      </rPr>
      <t>地　　　　　　　　　　区</t>
    </r>
    <phoneticPr fontId="3"/>
  </si>
  <si>
    <r>
      <rPr>
        <sz val="11"/>
        <rFont val="ＭＳ 明朝"/>
        <family val="1"/>
        <charset val="128"/>
      </rPr>
      <t>飛　島</t>
    </r>
    <phoneticPr fontId="3"/>
  </si>
  <si>
    <r>
      <rPr>
        <sz val="11"/>
        <rFont val="ＭＳ 明朝"/>
        <family val="1"/>
        <charset val="128"/>
      </rPr>
      <t>吹　浦</t>
    </r>
    <rPh sb="0" eb="1">
      <t>スイ</t>
    </rPh>
    <rPh sb="2" eb="3">
      <t>ウラ</t>
    </rPh>
    <phoneticPr fontId="3"/>
  </si>
  <si>
    <r>
      <rPr>
        <sz val="11"/>
        <rFont val="ＭＳ 明朝"/>
        <family val="1"/>
        <charset val="128"/>
      </rPr>
      <t>酒　田</t>
    </r>
    <rPh sb="0" eb="1">
      <t>サケ</t>
    </rPh>
    <rPh sb="2" eb="3">
      <t>タ</t>
    </rPh>
    <phoneticPr fontId="3"/>
  </si>
  <si>
    <r>
      <rPr>
        <sz val="11"/>
        <rFont val="ＭＳ 明朝"/>
        <family val="1"/>
        <charset val="128"/>
      </rPr>
      <t>加　茂</t>
    </r>
    <rPh sb="0" eb="1">
      <t>カ</t>
    </rPh>
    <rPh sb="2" eb="3">
      <t>シゲル</t>
    </rPh>
    <phoneticPr fontId="3"/>
  </si>
  <si>
    <r>
      <rPr>
        <sz val="11"/>
        <rFont val="ＭＳ 明朝"/>
        <family val="1"/>
        <charset val="128"/>
      </rPr>
      <t>由　良</t>
    </r>
    <rPh sb="0" eb="1">
      <t>ヨシ</t>
    </rPh>
    <rPh sb="2" eb="3">
      <t>リョウ</t>
    </rPh>
    <phoneticPr fontId="3"/>
  </si>
  <si>
    <r>
      <rPr>
        <sz val="11"/>
        <rFont val="ＭＳ 明朝"/>
        <family val="1"/>
        <charset val="128"/>
      </rPr>
      <t>豊　浦</t>
    </r>
    <rPh sb="0" eb="1">
      <t>ホウ</t>
    </rPh>
    <rPh sb="2" eb="3">
      <t>ウラ</t>
    </rPh>
    <phoneticPr fontId="3"/>
  </si>
  <si>
    <r>
      <rPr>
        <sz val="11"/>
        <rFont val="ＭＳ 明朝"/>
        <family val="1"/>
        <charset val="128"/>
      </rPr>
      <t>温　海</t>
    </r>
    <rPh sb="0" eb="1">
      <t>オン</t>
    </rPh>
    <rPh sb="2" eb="3">
      <t>ウミ</t>
    </rPh>
    <phoneticPr fontId="3"/>
  </si>
  <si>
    <r>
      <rPr>
        <sz val="11"/>
        <rFont val="ＭＳ 明朝"/>
        <family val="1"/>
        <charset val="128"/>
      </rPr>
      <t>念珠関</t>
    </r>
    <rPh sb="0" eb="1">
      <t>ネン</t>
    </rPh>
    <rPh sb="1" eb="2">
      <t>タマ</t>
    </rPh>
    <rPh sb="2" eb="3">
      <t>セキ</t>
    </rPh>
    <phoneticPr fontId="3"/>
  </si>
  <si>
    <r>
      <rPr>
        <sz val="11"/>
        <rFont val="ＭＳ 明朝"/>
        <family val="1"/>
        <charset val="128"/>
      </rPr>
      <t>合　計</t>
    </r>
    <rPh sb="0" eb="1">
      <t>アイ</t>
    </rPh>
    <rPh sb="2" eb="3">
      <t>ケイ</t>
    </rPh>
    <phoneticPr fontId="3"/>
  </si>
  <si>
    <r>
      <rPr>
        <sz val="11"/>
        <rFont val="ＭＳ 明朝"/>
        <family val="1"/>
        <charset val="128"/>
      </rPr>
      <t>は　え　な　わ</t>
    </r>
    <phoneticPr fontId="3"/>
  </si>
  <si>
    <r>
      <rPr>
        <sz val="11"/>
        <rFont val="ＭＳ 明朝"/>
        <family val="1"/>
        <charset val="128"/>
      </rPr>
      <t>釣　　　　　り</t>
    </r>
    <rPh sb="0" eb="1">
      <t>ツ</t>
    </rPh>
    <phoneticPr fontId="3"/>
  </si>
  <si>
    <r>
      <rPr>
        <sz val="11"/>
        <rFont val="ＭＳ 明朝"/>
        <family val="1"/>
        <charset val="128"/>
      </rPr>
      <t>はえなわ・釣り</t>
    </r>
    <rPh sb="5" eb="6">
      <t>ツ</t>
    </rPh>
    <phoneticPr fontId="3"/>
  </si>
  <si>
    <r>
      <rPr>
        <sz val="11"/>
        <rFont val="ＭＳ 明朝"/>
        <family val="1"/>
        <charset val="128"/>
      </rPr>
      <t>－</t>
    </r>
    <phoneticPr fontId="3"/>
  </si>
  <si>
    <r>
      <rPr>
        <sz val="11"/>
        <rFont val="ＭＳ 明朝"/>
        <family val="1"/>
        <charset val="128"/>
      </rPr>
      <t>合　　　　　計</t>
    </r>
    <rPh sb="0" eb="1">
      <t>アイ</t>
    </rPh>
    <rPh sb="6" eb="7">
      <t>ケイ</t>
    </rPh>
    <phoneticPr fontId="3"/>
  </si>
  <si>
    <r>
      <t xml:space="preserve">(7) </t>
    </r>
    <r>
      <rPr>
        <sz val="12"/>
        <rFont val="ＭＳ 明朝"/>
        <family val="1"/>
        <charset val="128"/>
      </rPr>
      <t>遊漁船業登録件数</t>
    </r>
  </si>
  <si>
    <t>　　　　　　　区　分　　　　　　　　件　数</t>
    <rPh sb="18" eb="19">
      <t>ケン</t>
    </rPh>
    <rPh sb="20" eb="21">
      <t>スウ</t>
    </rPh>
    <phoneticPr fontId="3"/>
  </si>
  <si>
    <r>
      <rPr>
        <sz val="11"/>
        <rFont val="ＭＳ 明朝"/>
        <family val="1"/>
        <charset val="128"/>
      </rPr>
      <t>漁</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船</t>
    </r>
    <phoneticPr fontId="3"/>
  </si>
  <si>
    <r>
      <rPr>
        <sz val="11"/>
        <rFont val="ＭＳ 明朝"/>
        <family val="1"/>
        <charset val="128"/>
      </rPr>
      <t>一　般</t>
    </r>
    <rPh sb="0" eb="1">
      <t>イッ</t>
    </rPh>
    <rPh sb="2" eb="3">
      <t>ハン</t>
    </rPh>
    <phoneticPr fontId="3"/>
  </si>
  <si>
    <r>
      <rPr>
        <sz val="11"/>
        <rFont val="ＭＳ 明朝"/>
        <family val="1"/>
        <charset val="128"/>
      </rPr>
      <t>計</t>
    </r>
    <rPh sb="0" eb="1">
      <t>ケイ</t>
    </rPh>
    <phoneticPr fontId="3"/>
  </si>
  <si>
    <r>
      <rPr>
        <sz val="11"/>
        <rFont val="ＭＳ 明朝"/>
        <family val="1"/>
        <charset val="128"/>
      </rPr>
      <t>業者数</t>
    </r>
    <phoneticPr fontId="3"/>
  </si>
  <si>
    <r>
      <rPr>
        <sz val="11"/>
        <rFont val="ＭＳ 明朝"/>
        <family val="1"/>
        <charset val="128"/>
      </rPr>
      <t>隻数</t>
    </r>
    <phoneticPr fontId="3"/>
  </si>
  <si>
    <r>
      <rPr>
        <sz val="14"/>
        <rFont val="ＭＳ 明朝"/>
        <family val="1"/>
        <charset val="128"/>
      </rPr>
      <t>１１　漁業取締・調査</t>
    </r>
    <rPh sb="3" eb="5">
      <t>ギョギョウ</t>
    </rPh>
    <rPh sb="5" eb="7">
      <t>トリシマリ</t>
    </rPh>
    <rPh sb="8" eb="10">
      <t>チョウサ</t>
    </rPh>
    <phoneticPr fontId="20"/>
  </si>
  <si>
    <r>
      <rPr>
        <sz val="11"/>
        <rFont val="ＭＳ 明朝"/>
        <family val="1"/>
        <charset val="128"/>
      </rPr>
      <t>　漁業違反件数は</t>
    </r>
    <r>
      <rPr>
        <sz val="11"/>
        <rFont val="Century"/>
        <family val="1"/>
      </rPr>
      <t>4</t>
    </r>
    <r>
      <rPr>
        <sz val="11"/>
        <rFont val="ＭＳ 明朝"/>
        <family val="1"/>
        <charset val="128"/>
      </rPr>
      <t>件で前年度より</t>
    </r>
    <r>
      <rPr>
        <sz val="11"/>
        <rFont val="Century"/>
        <family val="1"/>
      </rPr>
      <t>1</t>
    </r>
    <r>
      <rPr>
        <sz val="11"/>
        <rFont val="ＭＳ 明朝"/>
        <family val="1"/>
        <charset val="128"/>
      </rPr>
      <t>件減少となった。</t>
    </r>
    <rPh sb="1" eb="3">
      <t>ギョギョウ</t>
    </rPh>
    <rPh sb="3" eb="5">
      <t>イハン</t>
    </rPh>
    <rPh sb="5" eb="7">
      <t>ケンスウ</t>
    </rPh>
    <rPh sb="9" eb="10">
      <t>ケン</t>
    </rPh>
    <rPh sb="11" eb="14">
      <t>ゼンネンド</t>
    </rPh>
    <rPh sb="17" eb="18">
      <t>ケン</t>
    </rPh>
    <rPh sb="18" eb="20">
      <t>ゲンショウ</t>
    </rPh>
    <phoneticPr fontId="20"/>
  </si>
  <si>
    <r>
      <rPr>
        <sz val="11"/>
        <rFont val="ＭＳ 明朝"/>
        <family val="1"/>
        <charset val="128"/>
      </rPr>
      <t>　海面では、漁業監視調査船「月峯」</t>
    </r>
    <r>
      <rPr>
        <sz val="11"/>
        <rFont val="Century"/>
        <family val="1"/>
      </rPr>
      <t>(52</t>
    </r>
    <r>
      <rPr>
        <sz val="11"/>
        <rFont val="ＭＳ 明朝"/>
        <family val="1"/>
        <charset val="128"/>
      </rPr>
      <t>ﾄﾝ、</t>
    </r>
    <r>
      <rPr>
        <sz val="11"/>
        <rFont val="Century"/>
        <family val="1"/>
      </rPr>
      <t>D</t>
    </r>
    <r>
      <rPr>
        <sz val="11"/>
        <rFont val="ＭＳ 明朝"/>
        <family val="1"/>
        <charset val="128"/>
      </rPr>
      <t>・</t>
    </r>
    <r>
      <rPr>
        <sz val="11"/>
        <rFont val="Century"/>
        <family val="1"/>
      </rPr>
      <t>1,854kW</t>
    </r>
    <r>
      <rPr>
        <sz val="11"/>
        <rFont val="游ゴシック"/>
        <family val="1"/>
        <charset val="128"/>
      </rPr>
      <t>×</t>
    </r>
    <r>
      <rPr>
        <sz val="11"/>
        <rFont val="Century"/>
        <family val="1"/>
      </rPr>
      <t>2)</t>
    </r>
    <r>
      <rPr>
        <sz val="11"/>
        <rFont val="ＭＳ 明朝"/>
        <family val="1"/>
        <charset val="128"/>
      </rPr>
      <t>等による海上取締が</t>
    </r>
    <r>
      <rPr>
        <sz val="11"/>
        <rFont val="Century"/>
        <family val="1"/>
      </rPr>
      <t>4</t>
    </r>
    <r>
      <rPr>
        <sz val="11"/>
        <rFont val="ＭＳ 明朝"/>
        <family val="1"/>
        <charset val="128"/>
      </rPr>
      <t>件</t>
    </r>
    <r>
      <rPr>
        <sz val="11"/>
        <rFont val="Century"/>
        <family val="1"/>
      </rPr>
      <t>(</t>
    </r>
    <r>
      <rPr>
        <sz val="11"/>
        <rFont val="ＭＳ 明朝"/>
        <family val="1"/>
        <charset val="128"/>
      </rPr>
      <t>遊漁</t>
    </r>
    <r>
      <rPr>
        <sz val="11"/>
        <rFont val="Century"/>
        <family val="1"/>
      </rPr>
      <t>4</t>
    </r>
    <r>
      <rPr>
        <sz val="11"/>
        <rFont val="ＭＳ 明朝"/>
        <family val="1"/>
        <charset val="128"/>
      </rPr>
      <t>件</t>
    </r>
    <r>
      <rPr>
        <sz val="11"/>
        <rFont val="Century"/>
        <family val="1"/>
      </rPr>
      <t>)</t>
    </r>
    <r>
      <rPr>
        <sz val="11"/>
        <rFont val="ＭＳ 明朝"/>
        <family val="1"/>
        <charset val="128"/>
      </rPr>
      <t>であり、</t>
    </r>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5" eb="46">
      <t>ケン</t>
    </rPh>
    <rPh sb="47" eb="49">
      <t>ユウギョ</t>
    </rPh>
    <phoneticPr fontId="20"/>
  </si>
  <si>
    <r>
      <rPr>
        <sz val="11"/>
        <rFont val="ＭＳ 明朝"/>
        <family val="1"/>
        <charset val="128"/>
      </rPr>
      <t>　調整規則違反が</t>
    </r>
    <r>
      <rPr>
        <sz val="11"/>
        <rFont val="Century"/>
        <family val="1"/>
      </rPr>
      <t>0</t>
    </r>
    <r>
      <rPr>
        <sz val="11"/>
        <rFont val="ＭＳ 明朝"/>
        <family val="1"/>
        <charset val="128"/>
      </rPr>
      <t>件、海区指示違反が</t>
    </r>
    <r>
      <rPr>
        <sz val="11"/>
        <rFont val="Century"/>
        <family val="1"/>
      </rPr>
      <t>4</t>
    </r>
    <r>
      <rPr>
        <sz val="11"/>
        <rFont val="ＭＳ 明朝"/>
        <family val="1"/>
        <charset val="128"/>
      </rPr>
      <t>件と前年度より</t>
    </r>
    <r>
      <rPr>
        <sz val="11"/>
        <rFont val="Century"/>
        <family val="1"/>
      </rPr>
      <t>1</t>
    </r>
    <r>
      <rPr>
        <sz val="11"/>
        <rFont val="ＭＳ 明朝"/>
        <family val="1"/>
        <charset val="128"/>
      </rPr>
      <t>件増加となった。</t>
    </r>
    <rPh sb="1" eb="3">
      <t>チョウセイ</t>
    </rPh>
    <rPh sb="3" eb="5">
      <t>キソク</t>
    </rPh>
    <rPh sb="5" eb="7">
      <t>イハン</t>
    </rPh>
    <rPh sb="9" eb="10">
      <t>ケン</t>
    </rPh>
    <rPh sb="11" eb="12">
      <t>ウミ</t>
    </rPh>
    <rPh sb="12" eb="13">
      <t>ク</t>
    </rPh>
    <rPh sb="13" eb="15">
      <t>シジ</t>
    </rPh>
    <rPh sb="15" eb="17">
      <t>イハン</t>
    </rPh>
    <rPh sb="19" eb="20">
      <t>ケン</t>
    </rPh>
    <rPh sb="21" eb="24">
      <t>ゼンネンド</t>
    </rPh>
    <rPh sb="27" eb="28">
      <t>ケン</t>
    </rPh>
    <rPh sb="28" eb="30">
      <t>ゾウカ</t>
    </rPh>
    <phoneticPr fontId="20"/>
  </si>
  <si>
    <r>
      <rPr>
        <sz val="11"/>
        <rFont val="ＭＳ 明朝"/>
        <family val="1"/>
        <charset val="128"/>
      </rPr>
      <t>　海面の陸上取締では、漁業法違反が</t>
    </r>
    <r>
      <rPr>
        <sz val="11"/>
        <rFont val="Century"/>
        <family val="1"/>
      </rPr>
      <t>0</t>
    </r>
    <r>
      <rPr>
        <sz val="11"/>
        <rFont val="ＭＳ 明朝"/>
        <family val="1"/>
        <charset val="128"/>
      </rPr>
      <t>件で前年度より</t>
    </r>
    <r>
      <rPr>
        <sz val="11"/>
        <rFont val="Century"/>
        <family val="1"/>
      </rPr>
      <t>2</t>
    </r>
    <r>
      <rPr>
        <sz val="11"/>
        <rFont val="ＭＳ 明朝"/>
        <family val="1"/>
        <charset val="128"/>
      </rPr>
      <t>件減少した。</t>
    </r>
    <rPh sb="1" eb="3">
      <t>カイメン</t>
    </rPh>
    <rPh sb="4" eb="6">
      <t>リクジョウ</t>
    </rPh>
    <rPh sb="6" eb="8">
      <t>トリシマ</t>
    </rPh>
    <rPh sb="11" eb="13">
      <t>ギョギョウ</t>
    </rPh>
    <rPh sb="13" eb="14">
      <t>ホウ</t>
    </rPh>
    <rPh sb="14" eb="16">
      <t>イハン</t>
    </rPh>
    <rPh sb="20" eb="23">
      <t>ゼンネンド</t>
    </rPh>
    <rPh sb="26" eb="27">
      <t>ケン</t>
    </rPh>
    <rPh sb="27" eb="29">
      <t>ゲンショウ</t>
    </rPh>
    <phoneticPr fontId="20"/>
  </si>
  <si>
    <r>
      <rPr>
        <sz val="11"/>
        <rFont val="ＭＳ 明朝"/>
        <family val="1"/>
        <charset val="128"/>
      </rPr>
      <t>　内水面の陸上取締では、違反が</t>
    </r>
    <r>
      <rPr>
        <sz val="11"/>
        <rFont val="Century"/>
        <family val="1"/>
      </rPr>
      <t>0</t>
    </r>
    <r>
      <rPr>
        <sz val="11"/>
        <rFont val="ＭＳ 明朝"/>
        <family val="1"/>
        <charset val="128"/>
      </rPr>
      <t>件で前年度と同数となった。</t>
    </r>
    <rPh sb="1" eb="4">
      <t>ナイスイメン</t>
    </rPh>
    <rPh sb="5" eb="7">
      <t>リクジョウ</t>
    </rPh>
    <rPh sb="7" eb="9">
      <t>トリシマ</t>
    </rPh>
    <rPh sb="12" eb="14">
      <t>イハン</t>
    </rPh>
    <rPh sb="16" eb="17">
      <t>ケン</t>
    </rPh>
    <rPh sb="18" eb="21">
      <t>ゼンネンド</t>
    </rPh>
    <rPh sb="22" eb="24">
      <t>ドウスウ</t>
    </rPh>
    <phoneticPr fontId="20"/>
  </si>
  <si>
    <r>
      <rPr>
        <sz val="11"/>
        <rFont val="ＭＳ 明朝"/>
        <family val="1"/>
        <charset val="128"/>
      </rPr>
      <t>海　面</t>
    </r>
    <rPh sb="0" eb="1">
      <t>ウミ</t>
    </rPh>
    <rPh sb="2" eb="3">
      <t>メン</t>
    </rPh>
    <phoneticPr fontId="20"/>
  </si>
  <si>
    <r>
      <rPr>
        <sz val="11"/>
        <rFont val="ＭＳ 明朝"/>
        <family val="1"/>
        <charset val="128"/>
      </rPr>
      <t>海上取締</t>
    </r>
    <rPh sb="0" eb="2">
      <t>カイジョウ</t>
    </rPh>
    <rPh sb="2" eb="4">
      <t>トリシマ</t>
    </rPh>
    <phoneticPr fontId="20"/>
  </si>
  <si>
    <r>
      <t>4</t>
    </r>
    <r>
      <rPr>
        <sz val="11"/>
        <rFont val="ＭＳ 明朝"/>
        <family val="1"/>
        <charset val="128"/>
      </rPr>
      <t>件</t>
    </r>
    <rPh sb="1" eb="2">
      <t>ケン</t>
    </rPh>
    <phoneticPr fontId="20"/>
  </si>
  <si>
    <r>
      <t>(+1</t>
    </r>
    <r>
      <rPr>
        <sz val="11"/>
        <rFont val="ＭＳ 明朝"/>
        <family val="1"/>
        <charset val="128"/>
      </rPr>
      <t>件</t>
    </r>
    <r>
      <rPr>
        <sz val="11"/>
        <rFont val="Century"/>
        <family val="1"/>
      </rPr>
      <t>)</t>
    </r>
    <phoneticPr fontId="20"/>
  </si>
  <si>
    <r>
      <rPr>
        <sz val="11"/>
        <rFont val="ＭＳ 明朝"/>
        <family val="1"/>
        <charset val="128"/>
      </rPr>
      <t>県　内　漁　船</t>
    </r>
    <rPh sb="0" eb="1">
      <t>ケン</t>
    </rPh>
    <rPh sb="2" eb="3">
      <t>ナイ</t>
    </rPh>
    <rPh sb="4" eb="5">
      <t>リョウ</t>
    </rPh>
    <rPh sb="6" eb="7">
      <t>セン</t>
    </rPh>
    <phoneticPr fontId="20"/>
  </si>
  <si>
    <r>
      <rPr>
        <sz val="11"/>
        <rFont val="ＭＳ 明朝"/>
        <family val="1"/>
        <charset val="128"/>
      </rPr>
      <t>そ　の　他</t>
    </r>
    <rPh sb="4" eb="5">
      <t>タ</t>
    </rPh>
    <phoneticPr fontId="20"/>
  </si>
  <si>
    <r>
      <rPr>
        <sz val="11"/>
        <rFont val="ＭＳ 明朝"/>
        <family val="1"/>
        <charset val="128"/>
      </rPr>
      <t>県　外　漁　船</t>
    </r>
    <phoneticPr fontId="20"/>
  </si>
  <si>
    <r>
      <t>0</t>
    </r>
    <r>
      <rPr>
        <sz val="11"/>
        <rFont val="ＭＳ 明朝"/>
        <family val="1"/>
        <charset val="128"/>
      </rPr>
      <t>件</t>
    </r>
    <phoneticPr fontId="20"/>
  </si>
  <si>
    <r>
      <rPr>
        <sz val="11"/>
        <rFont val="ＭＳ 明朝"/>
        <family val="1"/>
        <charset val="128"/>
      </rPr>
      <t>遊　漁</t>
    </r>
    <phoneticPr fontId="20"/>
  </si>
  <si>
    <r>
      <rPr>
        <sz val="11"/>
        <rFont val="ＭＳ 明朝"/>
        <family val="1"/>
        <charset val="128"/>
      </rPr>
      <t>海区指示</t>
    </r>
    <r>
      <rPr>
        <sz val="11"/>
        <rFont val="Century"/>
        <family val="1"/>
      </rPr>
      <t xml:space="preserve"> </t>
    </r>
    <r>
      <rPr>
        <sz val="11"/>
        <rFont val="ＭＳ 明朝"/>
        <family val="1"/>
        <charset val="128"/>
      </rPr>
      <t>第</t>
    </r>
    <r>
      <rPr>
        <sz val="11"/>
        <rFont val="Century"/>
        <family val="1"/>
      </rPr>
      <t>34</t>
    </r>
    <r>
      <rPr>
        <sz val="11"/>
        <rFont val="ＭＳ 明朝"/>
        <family val="1"/>
        <charset val="128"/>
      </rPr>
      <t>号</t>
    </r>
    <phoneticPr fontId="20"/>
  </si>
  <si>
    <r>
      <t>0</t>
    </r>
    <r>
      <rPr>
        <sz val="11"/>
        <rFont val="ＭＳ 明朝"/>
        <family val="1"/>
        <charset val="128"/>
      </rPr>
      <t>件</t>
    </r>
    <rPh sb="1" eb="2">
      <t>ケン</t>
    </rPh>
    <phoneticPr fontId="20"/>
  </si>
  <si>
    <r>
      <rPr>
        <sz val="11"/>
        <rFont val="ＭＳ 明朝"/>
        <family val="1"/>
        <charset val="128"/>
      </rPr>
      <t>陸上取締</t>
    </r>
    <rPh sb="0" eb="2">
      <t>リクジョウ</t>
    </rPh>
    <rPh sb="2" eb="4">
      <t>トリシマ</t>
    </rPh>
    <phoneticPr fontId="20"/>
  </si>
  <si>
    <r>
      <t>(</t>
    </r>
    <r>
      <rPr>
        <sz val="11"/>
        <rFont val="ＭＳ 明朝"/>
        <family val="1"/>
        <charset val="128"/>
      </rPr>
      <t>-</t>
    </r>
    <r>
      <rPr>
        <sz val="11"/>
        <rFont val="Century"/>
        <family val="1"/>
      </rPr>
      <t>2</t>
    </r>
    <r>
      <rPr>
        <sz val="11"/>
        <rFont val="ＭＳ 明朝"/>
        <family val="1"/>
        <charset val="128"/>
      </rPr>
      <t>件</t>
    </r>
    <r>
      <rPr>
        <sz val="11"/>
        <rFont val="Century"/>
        <family val="1"/>
      </rPr>
      <t>)</t>
    </r>
    <phoneticPr fontId="20"/>
  </si>
  <si>
    <r>
      <rPr>
        <sz val="11"/>
        <rFont val="ＭＳ 明朝"/>
        <family val="1"/>
        <charset val="128"/>
      </rPr>
      <t>内水面</t>
    </r>
    <rPh sb="0" eb="1">
      <t>ウチ</t>
    </rPh>
    <rPh sb="1" eb="2">
      <t>ミズ</t>
    </rPh>
    <rPh sb="2" eb="3">
      <t>メン</t>
    </rPh>
    <phoneticPr fontId="20"/>
  </si>
  <si>
    <r>
      <t>(±0</t>
    </r>
    <r>
      <rPr>
        <sz val="11"/>
        <rFont val="ＭＳ 明朝"/>
        <family val="1"/>
        <charset val="128"/>
      </rPr>
      <t>件</t>
    </r>
    <r>
      <rPr>
        <sz val="11"/>
        <rFont val="Century"/>
        <family val="1"/>
      </rPr>
      <t>)</t>
    </r>
  </si>
  <si>
    <r>
      <rPr>
        <sz val="11"/>
        <rFont val="ＭＳ 明朝"/>
        <family val="1"/>
        <charset val="128"/>
      </rPr>
      <t>合　計</t>
    </r>
    <rPh sb="0" eb="1">
      <t>ゴウ</t>
    </rPh>
    <rPh sb="2" eb="3">
      <t>ケイ</t>
    </rPh>
    <phoneticPr fontId="20"/>
  </si>
  <si>
    <r>
      <t>4</t>
    </r>
    <r>
      <rPr>
        <sz val="11"/>
        <rFont val="ＭＳ 明朝"/>
        <family val="1"/>
        <charset val="128"/>
      </rPr>
      <t>件</t>
    </r>
    <phoneticPr fontId="20"/>
  </si>
  <si>
    <r>
      <t>(</t>
    </r>
    <r>
      <rPr>
        <sz val="11"/>
        <rFont val="ＭＳ 明朝"/>
        <family val="1"/>
        <charset val="128"/>
      </rPr>
      <t>-</t>
    </r>
    <r>
      <rPr>
        <sz val="11"/>
        <rFont val="Century"/>
        <family val="1"/>
      </rPr>
      <t>1</t>
    </r>
    <r>
      <rPr>
        <sz val="11"/>
        <rFont val="ＭＳ 明朝"/>
        <family val="1"/>
        <charset val="128"/>
      </rPr>
      <t>件</t>
    </r>
    <r>
      <rPr>
        <sz val="11"/>
        <rFont val="Century"/>
        <family val="1"/>
      </rPr>
      <t>)</t>
    </r>
    <phoneticPr fontId="20"/>
  </si>
  <si>
    <r>
      <t>(</t>
    </r>
    <r>
      <rPr>
        <sz val="11"/>
        <rFont val="ＭＳ 明朝"/>
        <family val="1"/>
        <charset val="128"/>
      </rPr>
      <t>※調整規則：山形県海面漁業調整規則、海区指示：山形海区漁業調整委員会指示</t>
    </r>
    <r>
      <rPr>
        <sz val="11"/>
        <rFont val="Century"/>
        <family val="1"/>
      </rPr>
      <t>)</t>
    </r>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20"/>
  </si>
  <si>
    <r>
      <rPr>
        <sz val="11"/>
        <rFont val="ＭＳ 明朝"/>
        <family val="1"/>
        <charset val="128"/>
      </rPr>
      <t>　　　調査業務実績</t>
    </r>
    <rPh sb="3" eb="5">
      <t>チョウサ</t>
    </rPh>
    <rPh sb="5" eb="7">
      <t>ギョウム</t>
    </rPh>
    <rPh sb="7" eb="9">
      <t>ジッセキ</t>
    </rPh>
    <phoneticPr fontId="20"/>
  </si>
  <si>
    <r>
      <rPr>
        <sz val="11"/>
        <rFont val="ＭＳ 明朝"/>
        <family val="1"/>
        <charset val="128"/>
      </rPr>
      <t>　　　沿岸海洋観測　</t>
    </r>
    <r>
      <rPr>
        <sz val="11"/>
        <rFont val="Century"/>
        <family val="1"/>
      </rPr>
      <t>6</t>
    </r>
    <r>
      <rPr>
        <sz val="11"/>
        <rFont val="ＭＳ 明朝"/>
        <family val="1"/>
        <charset val="128"/>
      </rPr>
      <t>日　　　　　　　大型クラゲ調査　</t>
    </r>
    <r>
      <rPr>
        <sz val="11"/>
        <rFont val="Century"/>
        <family val="1"/>
      </rPr>
      <t>3</t>
    </r>
    <r>
      <rPr>
        <sz val="11"/>
        <rFont val="ＭＳ 明朝"/>
        <family val="1"/>
        <charset val="128"/>
      </rPr>
      <t>日　　　　生物モニタリング調査　</t>
    </r>
    <r>
      <rPr>
        <sz val="11"/>
        <rFont val="Century"/>
        <family val="1"/>
      </rPr>
      <t>2</t>
    </r>
    <r>
      <rPr>
        <sz val="11"/>
        <rFont val="ＭＳ 明朝"/>
        <family val="1"/>
        <charset val="128"/>
      </rPr>
      <t>日　　　</t>
    </r>
    <rPh sb="3" eb="5">
      <t>エンガン</t>
    </rPh>
    <rPh sb="5" eb="7">
      <t>カイヨウ</t>
    </rPh>
    <rPh sb="7" eb="9">
      <t>カンソク</t>
    </rPh>
    <rPh sb="11" eb="12">
      <t>ニチ</t>
    </rPh>
    <rPh sb="19" eb="21">
      <t>オオガタ</t>
    </rPh>
    <rPh sb="24" eb="26">
      <t>チョウサ</t>
    </rPh>
    <rPh sb="28" eb="29">
      <t>ニチ</t>
    </rPh>
    <phoneticPr fontId="20"/>
  </si>
  <si>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11</t>
    </r>
    <r>
      <rPr>
        <sz val="11"/>
        <rFont val="ＭＳ 明朝"/>
        <family val="1"/>
        <charset val="128"/>
      </rPr>
      <t>日　</t>
    </r>
    <rPh sb="0" eb="1">
      <t>ゴウ</t>
    </rPh>
    <rPh sb="3" eb="4">
      <t>ケイ</t>
    </rPh>
    <rPh sb="7" eb="8">
      <t>ニチ</t>
    </rPh>
    <phoneticPr fontId="20"/>
  </si>
  <si>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</si>
  <si>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20"/>
  </si>
  <si>
    <r>
      <rPr>
        <sz val="11"/>
        <rFont val="ＭＳ 明朝"/>
        <family val="1"/>
        <charset val="128"/>
      </rPr>
      <t>　ディープ</t>
    </r>
    <r>
      <rPr>
        <sz val="11"/>
        <rFont val="Century"/>
        <family val="1"/>
      </rPr>
      <t xml:space="preserve"> V</t>
    </r>
    <r>
      <rPr>
        <sz val="11"/>
        <rFont val="ＭＳ 明朝"/>
        <family val="1"/>
        <charset val="128"/>
      </rPr>
      <t>型性</t>
    </r>
    <phoneticPr fontId="20"/>
  </si>
  <si>
    <r>
      <rPr>
        <sz val="11"/>
        <rFont val="ＭＳ 明朝"/>
        <family val="1"/>
        <charset val="128"/>
      </rPr>
      <t>性能</t>
    </r>
    <rPh sb="0" eb="2">
      <t>セイノウ</t>
    </rPh>
    <phoneticPr fontId="20"/>
  </si>
  <si>
    <r>
      <rPr>
        <sz val="11"/>
        <rFont val="ＭＳ 明朝"/>
        <family val="1"/>
        <charset val="128"/>
      </rPr>
      <t>　航海速力　</t>
    </r>
    <r>
      <rPr>
        <sz val="11"/>
        <rFont val="Century"/>
        <family val="1"/>
      </rPr>
      <t xml:space="preserve">   35</t>
    </r>
    <r>
      <rPr>
        <sz val="11"/>
        <rFont val="ＭＳ 明朝"/>
        <family val="1"/>
        <charset val="128"/>
      </rPr>
      <t>ノット</t>
    </r>
    <phoneticPr fontId="20"/>
  </si>
  <si>
    <r>
      <rPr>
        <sz val="11"/>
        <rFont val="ＭＳ 明朝"/>
        <family val="1"/>
        <charset val="128"/>
      </rPr>
      <t>　</t>
    </r>
    <r>
      <rPr>
        <sz val="11"/>
        <rFont val="Century"/>
        <family val="1"/>
      </rPr>
      <t>C</t>
    </r>
    <r>
      <rPr>
        <sz val="11"/>
        <rFont val="ＭＳ 明朝"/>
        <family val="1"/>
        <charset val="128"/>
      </rPr>
      <t>．</t>
    </r>
    <r>
      <rPr>
        <sz val="11"/>
        <rFont val="Century"/>
        <family val="1"/>
      </rPr>
      <t>STD</t>
    </r>
    <phoneticPr fontId="20"/>
  </si>
  <si>
    <r>
      <rPr>
        <sz val="11"/>
        <rFont val="ＭＳ 明朝"/>
        <family val="1"/>
        <charset val="128"/>
      </rPr>
      <t>船質</t>
    </r>
    <rPh sb="0" eb="1">
      <t>フネ</t>
    </rPh>
    <rPh sb="1" eb="2">
      <t>シツ</t>
    </rPh>
    <phoneticPr fontId="20"/>
  </si>
  <si>
    <r>
      <rPr>
        <sz val="11"/>
        <rFont val="ＭＳ 明朝"/>
        <family val="1"/>
        <charset val="128"/>
      </rPr>
      <t>　軽合金製</t>
    </r>
    <phoneticPr fontId="20"/>
  </si>
  <si>
    <r>
      <rPr>
        <sz val="11"/>
        <rFont val="ＭＳ 明朝"/>
        <family val="1"/>
        <charset val="128"/>
      </rPr>
      <t>　航続距離　</t>
    </r>
    <r>
      <rPr>
        <sz val="11"/>
        <rFont val="Century"/>
        <family val="1"/>
      </rPr>
      <t xml:space="preserve"> 350</t>
    </r>
    <r>
      <rPr>
        <sz val="11"/>
        <rFont val="ＭＳ 明朝"/>
        <family val="1"/>
        <charset val="128"/>
      </rPr>
      <t>浬</t>
    </r>
    <phoneticPr fontId="20"/>
  </si>
  <si>
    <r>
      <rPr>
        <sz val="11"/>
        <rFont val="ＭＳ 明朝"/>
        <family val="1"/>
        <charset val="128"/>
      </rPr>
      <t>　潮流観測装置</t>
    </r>
    <phoneticPr fontId="20"/>
  </si>
  <si>
    <r>
      <rPr>
        <sz val="11"/>
        <rFont val="ＭＳ 明朝"/>
        <family val="1"/>
        <charset val="128"/>
      </rPr>
      <t>主要寸法</t>
    </r>
    <rPh sb="0" eb="2">
      <t>シュヨウ</t>
    </rPh>
    <rPh sb="2" eb="4">
      <t>スンポウ</t>
    </rPh>
    <phoneticPr fontId="20"/>
  </si>
  <si>
    <r>
      <rPr>
        <sz val="11"/>
        <rFont val="ＭＳ 明朝"/>
        <family val="1"/>
        <charset val="128"/>
      </rPr>
      <t>　長さ</t>
    </r>
    <r>
      <rPr>
        <sz val="11"/>
        <rFont val="Century"/>
        <family val="1"/>
      </rPr>
      <t>(</t>
    </r>
    <r>
      <rPr>
        <sz val="11"/>
        <rFont val="ＭＳ 明朝"/>
        <family val="1"/>
        <charset val="128"/>
      </rPr>
      <t>全長</t>
    </r>
    <r>
      <rPr>
        <sz val="11"/>
        <rFont val="Century"/>
        <family val="1"/>
      </rPr>
      <t xml:space="preserve">) </t>
    </r>
    <phoneticPr fontId="20"/>
  </si>
  <si>
    <r>
      <t>25.90</t>
    </r>
    <r>
      <rPr>
        <sz val="11"/>
        <rFont val="ＭＳ Ｐ明朝"/>
        <family val="1"/>
        <charset val="128"/>
      </rPr>
      <t>メートル</t>
    </r>
  </si>
  <si>
    <r>
      <rPr>
        <sz val="11"/>
        <rFont val="ＭＳ 明朝"/>
        <family val="1"/>
        <charset val="128"/>
      </rPr>
      <t>設備</t>
    </r>
    <rPh sb="0" eb="2">
      <t>セツビ</t>
    </rPh>
    <phoneticPr fontId="20"/>
  </si>
  <si>
    <r>
      <rPr>
        <sz val="11"/>
        <rFont val="ＭＳ 明朝"/>
        <family val="1"/>
        <charset val="128"/>
      </rPr>
      <t>　</t>
    </r>
    <r>
      <rPr>
        <sz val="11"/>
        <rFont val="Century"/>
        <family val="1"/>
      </rPr>
      <t>GPS</t>
    </r>
    <r>
      <rPr>
        <sz val="11"/>
        <rFont val="ＭＳ 明朝"/>
        <family val="1"/>
        <charset val="128"/>
      </rPr>
      <t>航法装置</t>
    </r>
    <phoneticPr fontId="20"/>
  </si>
  <si>
    <r>
      <rPr>
        <sz val="11"/>
        <rFont val="ＭＳ 明朝"/>
        <family val="1"/>
        <charset val="128"/>
      </rPr>
      <t>　無線電話</t>
    </r>
    <r>
      <rPr>
        <sz val="11"/>
        <rFont val="Century"/>
        <family val="1"/>
      </rPr>
      <t xml:space="preserve"> (SSB 10W</t>
    </r>
    <r>
      <rPr>
        <sz val="11"/>
        <rFont val="ＭＳ 明朝"/>
        <family val="1"/>
        <charset val="128"/>
      </rPr>
      <t>、</t>
    </r>
    <r>
      <rPr>
        <sz val="11"/>
        <rFont val="Century"/>
        <family val="1"/>
      </rPr>
      <t>DSB 1W</t>
    </r>
    <r>
      <rPr>
        <sz val="11"/>
        <rFont val="ＭＳ 明朝"/>
        <family val="1"/>
        <charset val="128"/>
      </rPr>
      <t>、</t>
    </r>
  </si>
  <si>
    <r>
      <t xml:space="preserve"> </t>
    </r>
    <r>
      <rPr>
        <sz val="11"/>
        <rFont val="ＭＳ 明朝"/>
        <family val="1"/>
        <charset val="128"/>
      </rPr>
      <t>　〃</t>
    </r>
    <r>
      <rPr>
        <sz val="11"/>
        <rFont val="Century"/>
        <family val="1"/>
      </rPr>
      <t xml:space="preserve"> (</t>
    </r>
    <r>
      <rPr>
        <sz val="11"/>
        <rFont val="ＭＳ 明朝"/>
        <family val="1"/>
        <charset val="128"/>
      </rPr>
      <t>登録</t>
    </r>
    <r>
      <rPr>
        <sz val="11"/>
        <rFont val="Century"/>
        <family val="1"/>
      </rPr>
      <t>)</t>
    </r>
    <phoneticPr fontId="20"/>
  </si>
  <si>
    <r>
      <t>25.45</t>
    </r>
    <r>
      <rPr>
        <sz val="11"/>
        <rFont val="ＭＳ Ｐ明朝"/>
        <family val="1"/>
        <charset val="128"/>
      </rPr>
      <t>メートル</t>
    </r>
  </si>
  <si>
    <r>
      <rPr>
        <sz val="11"/>
        <rFont val="ＭＳ 明朝"/>
        <family val="1"/>
        <charset val="128"/>
      </rPr>
      <t>　航海用電子海図表示装置</t>
    </r>
    <phoneticPr fontId="20"/>
  </si>
  <si>
    <t xml:space="preserve">    </t>
  </si>
  <si>
    <r>
      <t xml:space="preserve"> </t>
    </r>
    <r>
      <rPr>
        <sz val="11"/>
        <rFont val="ＭＳ 明朝"/>
        <family val="1"/>
        <charset val="128"/>
      </rPr>
      <t>ｱﾏﾁｭｱ無線受信機</t>
    </r>
    <r>
      <rPr>
        <sz val="11"/>
        <rFont val="Century"/>
        <family val="1"/>
      </rPr>
      <t>)</t>
    </r>
  </si>
  <si>
    <t>　幅</t>
    <phoneticPr fontId="20"/>
  </si>
  <si>
    <r>
      <t xml:space="preserve">  5.50</t>
    </r>
    <r>
      <rPr>
        <sz val="11"/>
        <rFont val="ＭＳ Ｐ明朝"/>
        <family val="1"/>
        <charset val="128"/>
      </rPr>
      <t>メートル</t>
    </r>
    <phoneticPr fontId="20"/>
  </si>
  <si>
    <r>
      <rPr>
        <sz val="11"/>
        <rFont val="ＭＳ 明朝"/>
        <family val="1"/>
        <charset val="128"/>
      </rPr>
      <t>　レーダー</t>
    </r>
    <r>
      <rPr>
        <sz val="11"/>
        <rFont val="Century"/>
        <family val="1"/>
      </rPr>
      <t>(ARPA</t>
    </r>
    <r>
      <rPr>
        <sz val="11"/>
        <rFont val="ＭＳ 明朝"/>
        <family val="1"/>
        <charset val="128"/>
      </rPr>
      <t>付</t>
    </r>
    <r>
      <rPr>
        <sz val="11"/>
        <rFont val="Century"/>
        <family val="1"/>
      </rPr>
      <t>)</t>
    </r>
  </si>
  <si>
    <r>
      <rPr>
        <sz val="11"/>
        <rFont val="ＭＳ 明朝"/>
        <family val="1"/>
        <charset val="128"/>
      </rPr>
      <t>定員</t>
    </r>
  </si>
  <si>
    <r>
      <rPr>
        <sz val="11"/>
        <rFont val="ＭＳ 明朝"/>
        <family val="1"/>
        <charset val="128"/>
      </rPr>
      <t>　乗組員</t>
    </r>
    <r>
      <rPr>
        <sz val="11"/>
        <rFont val="Century"/>
        <family val="1"/>
      </rPr>
      <t xml:space="preserve"> 5</t>
    </r>
    <r>
      <rPr>
        <sz val="11"/>
        <rFont val="ＭＳ 明朝"/>
        <family val="1"/>
        <charset val="128"/>
      </rPr>
      <t>名</t>
    </r>
    <phoneticPr fontId="20"/>
  </si>
  <si>
    <t>　深さ</t>
    <phoneticPr fontId="20"/>
  </si>
  <si>
    <r>
      <t xml:space="preserve">  2.73</t>
    </r>
    <r>
      <rPr>
        <sz val="11"/>
        <rFont val="ＭＳ Ｐ明朝"/>
        <family val="1"/>
        <charset val="128"/>
      </rPr>
      <t>メートル</t>
    </r>
    <phoneticPr fontId="20"/>
  </si>
  <si>
    <r>
      <rPr>
        <sz val="11"/>
        <rFont val="ＭＳ 明朝"/>
        <family val="1"/>
        <charset val="128"/>
      </rPr>
      <t>　減揺装置</t>
    </r>
    <phoneticPr fontId="20"/>
  </si>
  <si>
    <r>
      <rPr>
        <sz val="11"/>
        <rFont val="ＭＳ 明朝"/>
        <family val="1"/>
        <charset val="128"/>
      </rPr>
      <t>　その他</t>
    </r>
    <r>
      <rPr>
        <sz val="11"/>
        <rFont val="Century"/>
        <family val="1"/>
      </rPr>
      <t xml:space="preserve"> 6</t>
    </r>
    <r>
      <rPr>
        <sz val="11"/>
        <rFont val="ＭＳ 明朝"/>
        <family val="1"/>
        <charset val="128"/>
      </rPr>
      <t>名</t>
    </r>
    <phoneticPr fontId="20"/>
  </si>
  <si>
    <r>
      <rPr>
        <sz val="11"/>
        <rFont val="ＭＳ 明朝"/>
        <family val="1"/>
        <charset val="128"/>
      </rPr>
      <t>総トン数</t>
    </r>
    <rPh sb="0" eb="1">
      <t>ソウ</t>
    </rPh>
    <rPh sb="3" eb="4">
      <t>スウ</t>
    </rPh>
    <phoneticPr fontId="20"/>
  </si>
  <si>
    <r>
      <rPr>
        <sz val="11"/>
        <rFont val="ＭＳ 明朝"/>
        <family val="1"/>
        <charset val="128"/>
      </rPr>
      <t>　</t>
    </r>
    <r>
      <rPr>
        <sz val="11"/>
        <rFont val="Century"/>
        <family val="1"/>
      </rPr>
      <t>52</t>
    </r>
    <r>
      <rPr>
        <sz val="11"/>
        <rFont val="ＭＳ 明朝"/>
        <family val="1"/>
        <charset val="128"/>
      </rPr>
      <t>トン</t>
    </r>
    <phoneticPr fontId="20"/>
  </si>
  <si>
    <r>
      <rPr>
        <sz val="11"/>
        <rFont val="ＭＳ 明朝"/>
        <family val="1"/>
        <charset val="128"/>
      </rPr>
      <t>　カラー魚群探知機</t>
    </r>
    <phoneticPr fontId="20"/>
  </si>
  <si>
    <r>
      <rPr>
        <sz val="11"/>
        <rFont val="ＭＳ 明朝"/>
        <family val="1"/>
        <charset val="128"/>
      </rPr>
      <t>進水年月日</t>
    </r>
    <phoneticPr fontId="20"/>
  </si>
  <si>
    <r>
      <rPr>
        <sz val="11"/>
        <rFont val="ＭＳ 明朝"/>
        <family val="1"/>
        <charset val="128"/>
      </rPr>
      <t>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20"/>
  </si>
  <si>
    <r>
      <rPr>
        <sz val="11"/>
        <rFont val="ＭＳ 明朝"/>
        <family val="1"/>
        <charset val="128"/>
      </rPr>
      <t>主機関</t>
    </r>
  </si>
  <si>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20"/>
  </si>
  <si>
    <r>
      <rPr>
        <sz val="11"/>
        <rFont val="ＭＳ 明朝"/>
        <family val="1"/>
        <charset val="128"/>
      </rPr>
      <t>　記録式魚群探知機</t>
    </r>
    <phoneticPr fontId="20"/>
  </si>
  <si>
    <r>
      <rPr>
        <sz val="11"/>
        <rFont val="ＭＳ 明朝"/>
        <family val="1"/>
        <charset val="128"/>
      </rPr>
      <t>補機関</t>
    </r>
  </si>
  <si>
    <r>
      <rPr>
        <sz val="11"/>
        <rFont val="ＭＳ 明朝"/>
        <family val="1"/>
        <charset val="128"/>
      </rPr>
      <t>　</t>
    </r>
    <r>
      <rPr>
        <sz val="11"/>
        <rFont val="Century"/>
        <family val="1"/>
      </rPr>
      <t>D</t>
    </r>
    <r>
      <rPr>
        <sz val="11"/>
        <rFont val="ＭＳ 明朝"/>
        <family val="1"/>
        <charset val="128"/>
      </rPr>
      <t>　　</t>
    </r>
    <r>
      <rPr>
        <sz val="11"/>
        <rFont val="Century"/>
        <family val="1"/>
      </rPr>
      <t xml:space="preserve"> 55kW×1</t>
    </r>
    <phoneticPr fontId="20"/>
  </si>
  <si>
    <r>
      <rPr>
        <sz val="11"/>
        <rFont val="ＭＳ 明朝"/>
        <family val="1"/>
        <charset val="128"/>
      </rPr>
      <t>　電動測深機</t>
    </r>
    <phoneticPr fontId="20"/>
  </si>
  <si>
    <r>
      <rPr>
        <sz val="14"/>
        <color rgb="FF000000"/>
        <rFont val="ＭＳ 明朝"/>
        <family val="1"/>
        <charset val="128"/>
      </rPr>
      <t>１２　漁業無線</t>
    </r>
    <phoneticPr fontId="3"/>
  </si>
  <si>
    <r>
      <t>(1)</t>
    </r>
    <r>
      <rPr>
        <sz val="12"/>
        <color rgb="FF000000"/>
        <rFont val="ＭＳ 明朝"/>
        <family val="1"/>
        <charset val="128"/>
      </rPr>
      <t>　山形県酒田漁業無線局</t>
    </r>
  </si>
  <si>
    <r>
      <rPr>
        <sz val="12"/>
        <color rgb="FF000000"/>
        <rFont val="ＭＳ 明朝"/>
        <family val="1"/>
        <charset val="128"/>
      </rPr>
      <t>開局年月日</t>
    </r>
    <phoneticPr fontId="3"/>
  </si>
  <si>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</si>
  <si>
    <r>
      <rPr>
        <sz val="12"/>
        <color rgb="FF000000"/>
        <rFont val="ＭＳ 明朝"/>
        <family val="1"/>
        <charset val="128"/>
      </rPr>
      <t>呼出名称</t>
    </r>
    <phoneticPr fontId="3"/>
  </si>
  <si>
    <r>
      <t xml:space="preserve"> </t>
    </r>
    <r>
      <rPr>
        <sz val="12"/>
        <color rgb="FF000000"/>
        <rFont val="ＭＳ 明朝"/>
        <family val="1"/>
        <charset val="128"/>
      </rPr>
      <t>「さかたぎょぎょう」</t>
    </r>
  </si>
  <si>
    <r>
      <rPr>
        <sz val="12"/>
        <color rgb="FF000000"/>
        <rFont val="ＭＳ 明朝"/>
        <family val="1"/>
        <charset val="128"/>
      </rPr>
      <t>電波の型式</t>
    </r>
    <phoneticPr fontId="3"/>
  </si>
  <si>
    <r>
      <rPr>
        <sz val="12"/>
        <color rgb="FF000000"/>
        <rFont val="ＭＳ 明朝"/>
        <family val="1"/>
        <charset val="128"/>
      </rPr>
      <t>　周波数、空中線電力</t>
    </r>
  </si>
  <si>
    <r>
      <rPr>
        <sz val="12"/>
        <color rgb="FF000000"/>
        <rFont val="ＭＳ 明朝"/>
        <family val="1"/>
        <charset val="128"/>
      </rPr>
      <t>電波型式</t>
    </r>
  </si>
  <si>
    <r>
      <rPr>
        <sz val="12"/>
        <color rgb="FF000000"/>
        <rFont val="ＭＳ 明朝"/>
        <family val="1"/>
        <charset val="128"/>
      </rPr>
      <t>周波数</t>
    </r>
    <r>
      <rPr>
        <sz val="12"/>
        <color rgb="FF000000"/>
        <rFont val="Century"/>
        <family val="1"/>
      </rPr>
      <t>(kHz)</t>
    </r>
  </si>
  <si>
    <r>
      <rPr>
        <sz val="12"/>
        <color rgb="FF000000"/>
        <rFont val="ＭＳ 明朝"/>
        <family val="1"/>
        <charset val="128"/>
      </rPr>
      <t>空中線電力</t>
    </r>
  </si>
  <si>
    <t>J3E</t>
    <phoneticPr fontId="3"/>
  </si>
  <si>
    <t>1738.5</t>
    <phoneticPr fontId="3"/>
  </si>
  <si>
    <t>2394.5</t>
    <phoneticPr fontId="3"/>
  </si>
  <si>
    <t>50W</t>
    <phoneticPr fontId="3"/>
  </si>
  <si>
    <r>
      <rPr>
        <sz val="12"/>
        <color rgb="FF000000"/>
        <rFont val="ＭＳ 明朝"/>
        <family val="1"/>
        <charset val="128"/>
      </rPr>
      <t>無線機器</t>
    </r>
    <phoneticPr fontId="3"/>
  </si>
  <si>
    <r>
      <rPr>
        <sz val="12"/>
        <color rgb="FF000000"/>
        <rFont val="ＭＳ 明朝"/>
        <family val="1"/>
        <charset val="128"/>
      </rPr>
      <t>送信機</t>
    </r>
  </si>
  <si>
    <r>
      <rPr>
        <sz val="12"/>
        <color rgb="FF000000"/>
        <rFont val="ＭＳ 明朝"/>
        <family val="1"/>
        <charset val="128"/>
      </rPr>
      <t>主送信機</t>
    </r>
    <r>
      <rPr>
        <sz val="12"/>
        <color rgb="FF000000"/>
        <rFont val="Century"/>
        <family val="1"/>
      </rPr>
      <t>(J3E 50W)</t>
    </r>
    <phoneticPr fontId="3"/>
  </si>
  <si>
    <r>
      <t>1</t>
    </r>
    <r>
      <rPr>
        <sz val="12"/>
        <color theme="1"/>
        <rFont val="ＭＳ Ｐ明朝"/>
        <family val="1"/>
        <charset val="128"/>
      </rPr>
      <t>台</t>
    </r>
  </si>
  <si>
    <r>
      <rPr>
        <sz val="12"/>
        <color rgb="FF000000"/>
        <rFont val="ＭＳ 明朝"/>
        <family val="1"/>
        <charset val="128"/>
      </rPr>
      <t>送受信機</t>
    </r>
    <r>
      <rPr>
        <sz val="12"/>
        <color rgb="FF000000"/>
        <rFont val="Century"/>
        <family val="1"/>
      </rPr>
      <t>(J3E 50W)</t>
    </r>
    <phoneticPr fontId="3"/>
  </si>
  <si>
    <r>
      <rPr>
        <sz val="12"/>
        <color rgb="FF000000"/>
        <rFont val="ＭＳ 明朝"/>
        <family val="1"/>
        <charset val="128"/>
      </rPr>
      <t>受信機</t>
    </r>
  </si>
  <si>
    <t>シンセサイザー受信機</t>
    <phoneticPr fontId="3"/>
  </si>
  <si>
    <r>
      <t>3</t>
    </r>
    <r>
      <rPr>
        <sz val="12"/>
        <color theme="1"/>
        <rFont val="ＭＳ Ｐ明朝"/>
        <family val="1"/>
        <charset val="128"/>
      </rPr>
      <t>台</t>
    </r>
  </si>
  <si>
    <r>
      <rPr>
        <sz val="12"/>
        <color rgb="FF000000"/>
        <rFont val="ＭＳ 明朝"/>
        <family val="1"/>
        <charset val="128"/>
      </rPr>
      <t>セルコール受信機</t>
    </r>
    <r>
      <rPr>
        <sz val="12"/>
        <color rgb="FF000000"/>
        <rFont val="Century"/>
        <family val="1"/>
      </rPr>
      <t>(</t>
    </r>
    <r>
      <rPr>
        <sz val="12"/>
        <color rgb="FF000000"/>
        <rFont val="ＭＳ 明朝"/>
        <family val="1"/>
        <charset val="128"/>
      </rPr>
      <t>個別番号</t>
    </r>
    <r>
      <rPr>
        <sz val="12"/>
        <color rgb="FF000000"/>
        <rFont val="Century"/>
        <family val="1"/>
      </rPr>
      <t>0030)</t>
    </r>
    <phoneticPr fontId="3"/>
  </si>
  <si>
    <r>
      <t>1</t>
    </r>
    <r>
      <rPr>
        <sz val="12"/>
        <color theme="1"/>
        <rFont val="ＭＳ Ｐ明朝"/>
        <family val="1"/>
        <charset val="128"/>
      </rPr>
      <t>台</t>
    </r>
    <phoneticPr fontId="3"/>
  </si>
  <si>
    <r>
      <rPr>
        <sz val="12"/>
        <color rgb="FF000000"/>
        <rFont val="ＭＳ 明朝"/>
        <family val="1"/>
        <charset val="128"/>
      </rPr>
      <t>選択呼出装置</t>
    </r>
  </si>
  <si>
    <t>セルコール信号発生器</t>
    <phoneticPr fontId="3"/>
  </si>
  <si>
    <r>
      <rPr>
        <sz val="12"/>
        <color theme="1"/>
        <rFont val="ＭＳ 明朝"/>
        <family val="1"/>
        <charset val="128"/>
      </rPr>
      <t>所属船舶数</t>
    </r>
    <r>
      <rPr>
        <sz val="12"/>
        <color theme="1"/>
        <rFont val="Century"/>
        <family val="1"/>
      </rPr>
      <t>7</t>
    </r>
    <r>
      <rPr>
        <sz val="12"/>
        <color theme="1"/>
        <rFont val="ＭＳ 明朝"/>
        <family val="1"/>
        <charset val="128"/>
      </rPr>
      <t>隻</t>
    </r>
    <phoneticPr fontId="3"/>
  </si>
  <si>
    <r>
      <rPr>
        <sz val="12"/>
        <color theme="1"/>
        <rFont val="ＭＳ 明朝"/>
        <family val="1"/>
        <charset val="128"/>
      </rPr>
      <t>令和</t>
    </r>
    <r>
      <rPr>
        <sz val="12"/>
        <color theme="1"/>
        <rFont val="Century"/>
        <family val="1"/>
      </rPr>
      <t>6</t>
    </r>
    <r>
      <rPr>
        <sz val="12"/>
        <color theme="1"/>
        <rFont val="ＭＳ 明朝"/>
        <family val="1"/>
        <charset val="128"/>
      </rPr>
      <t>年度無線通信実績</t>
    </r>
    <rPh sb="0" eb="2">
      <t>レイワ</t>
    </rPh>
    <phoneticPr fontId="3"/>
  </si>
  <si>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</si>
  <si>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</si>
  <si>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</si>
  <si>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漁業指導監督通信</t>
    </r>
    <phoneticPr fontId="3"/>
  </si>
  <si>
    <r>
      <rPr>
        <sz val="12"/>
        <color theme="1"/>
        <rFont val="ＭＳ 明朝"/>
        <family val="1"/>
        <charset val="128"/>
      </rPr>
      <t>漁業指導監督通信</t>
    </r>
  </si>
  <si>
    <r>
      <rPr>
        <sz val="12"/>
        <color theme="1"/>
        <rFont val="ＭＳ 明朝"/>
        <family val="1"/>
        <charset val="128"/>
      </rPr>
      <t>時間</t>
    </r>
    <rPh sb="0" eb="2">
      <t>ジカン</t>
    </rPh>
    <phoneticPr fontId="3"/>
  </si>
  <si>
    <r>
      <rPr>
        <sz val="12"/>
        <color theme="1"/>
        <rFont val="ＭＳ 明朝"/>
        <family val="1"/>
        <charset val="128"/>
      </rPr>
      <t>分</t>
    </r>
    <phoneticPr fontId="3"/>
  </si>
  <si>
    <r>
      <rPr>
        <sz val="12"/>
        <color theme="1"/>
        <rFont val="ＭＳ 明朝"/>
        <family val="1"/>
        <charset val="128"/>
      </rPr>
      <t>定時連絡通信</t>
    </r>
  </si>
  <si>
    <r>
      <rPr>
        <sz val="12"/>
        <color theme="1"/>
        <rFont val="ＭＳ 明朝"/>
        <family val="1"/>
        <charset val="128"/>
      </rPr>
      <t>海上安全情報</t>
    </r>
  </si>
  <si>
    <r>
      <rPr>
        <sz val="12"/>
        <color theme="1"/>
        <rFont val="ＭＳ 明朝"/>
        <family val="1"/>
        <charset val="128"/>
      </rPr>
      <t>海上気象周知通信</t>
    </r>
  </si>
  <si>
    <r>
      <rPr>
        <sz val="12"/>
        <color theme="1"/>
        <rFont val="ＭＳ 明朝"/>
        <family val="1"/>
        <charset val="128"/>
      </rPr>
      <t>その他</t>
    </r>
  </si>
  <si>
    <r>
      <rPr>
        <sz val="12"/>
        <color theme="1"/>
        <rFont val="ＭＳ 明朝"/>
        <family val="1"/>
        <charset val="128"/>
      </rPr>
      <t>計</t>
    </r>
  </si>
  <si>
    <r>
      <rPr>
        <sz val="12"/>
        <color theme="1"/>
        <rFont val="ＭＳ 明朝"/>
        <family val="1"/>
        <charset val="128"/>
      </rPr>
      <t>漁　業　通　信</t>
    </r>
    <phoneticPr fontId="3"/>
  </si>
  <si>
    <r>
      <rPr>
        <sz val="12"/>
        <color theme="1"/>
        <rFont val="ＭＳ 明朝"/>
        <family val="1"/>
        <charset val="128"/>
      </rPr>
      <t>総　　　　　計</t>
    </r>
    <phoneticPr fontId="3"/>
  </si>
  <si>
    <r>
      <t>(2)</t>
    </r>
    <r>
      <rPr>
        <sz val="11"/>
        <color rgb="FF000000"/>
        <rFont val="ＭＳ 明朝"/>
        <family val="1"/>
        <charset val="128"/>
      </rPr>
      <t>　山形県漁業協同組合漁業無線局</t>
    </r>
    <phoneticPr fontId="3"/>
  </si>
  <si>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3"/>
  </si>
  <si>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</si>
  <si>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</si>
  <si>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</si>
  <si>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</si>
  <si>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</si>
  <si>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3"/>
  </si>
  <si>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3"/>
  </si>
  <si>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</si>
  <si>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</si>
  <si>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</si>
  <si>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</si>
  <si>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</si>
  <si>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3"/>
  </si>
  <si>
    <t>A3E</t>
  </si>
  <si>
    <r>
      <rPr>
        <sz val="11"/>
        <color theme="1"/>
        <rFont val="ＭＳ 明朝"/>
        <family val="1"/>
        <charset val="128"/>
      </rPr>
      <t>周波数</t>
    </r>
    <r>
      <rPr>
        <sz val="11"/>
        <color theme="1"/>
        <rFont val="Century"/>
        <family val="1"/>
      </rPr>
      <t>(KHz)</t>
    </r>
    <phoneticPr fontId="3"/>
  </si>
  <si>
    <t>27524  27892</t>
  </si>
  <si>
    <t>27524  27740</t>
  </si>
  <si>
    <t>27524  27932</t>
  </si>
  <si>
    <t>27524  27836</t>
  </si>
  <si>
    <r>
      <rPr>
        <sz val="11"/>
        <color theme="1"/>
        <rFont val="ＭＳ 明朝"/>
        <family val="1"/>
        <charset val="128"/>
      </rPr>
      <t>空中線電力</t>
    </r>
    <phoneticPr fontId="3"/>
  </si>
  <si>
    <t>1W</t>
  </si>
  <si>
    <r>
      <rPr>
        <sz val="11"/>
        <color theme="1"/>
        <rFont val="ＭＳ 明朝"/>
        <family val="1"/>
        <charset val="128"/>
      </rPr>
      <t>所属船舶数</t>
    </r>
    <phoneticPr fontId="3"/>
  </si>
  <si>
    <r>
      <rPr>
        <sz val="11"/>
        <color theme="1"/>
        <rFont val="ＭＳ 明朝"/>
        <family val="1"/>
        <charset val="128"/>
      </rPr>
      <t>所在地</t>
    </r>
    <phoneticPr fontId="3"/>
  </si>
  <si>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3"/>
  </si>
  <si>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3"/>
  </si>
  <si>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</si>
  <si>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</si>
  <si>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3"/>
  </si>
  <si>
    <r>
      <rPr>
        <sz val="11"/>
        <color theme="1"/>
        <rFont val="ＭＳ 明朝"/>
        <family val="1"/>
        <charset val="128"/>
      </rPr>
      <t>令和</t>
    </r>
    <r>
      <rPr>
        <sz val="11"/>
        <color theme="1"/>
        <rFont val="Century"/>
        <family val="1"/>
      </rPr>
      <t>6</t>
    </r>
    <r>
      <rPr>
        <sz val="11"/>
        <color theme="1"/>
        <rFont val="ＭＳ 明朝"/>
        <family val="1"/>
        <charset val="128"/>
      </rPr>
      <t>年度無線通信実績</t>
    </r>
    <rPh sb="0" eb="2">
      <t>レイワ</t>
    </rPh>
    <phoneticPr fontId="3"/>
  </si>
  <si>
    <r>
      <rPr>
        <sz val="11"/>
        <color theme="1"/>
        <rFont val="ＭＳ 明朝"/>
        <family val="1"/>
        <charset val="128"/>
      </rPr>
      <t>通信の種類</t>
    </r>
    <phoneticPr fontId="3"/>
  </si>
  <si>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</si>
  <si>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</si>
  <si>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3"/>
  </si>
  <si>
    <r>
      <t xml:space="preserve"> </t>
    </r>
    <r>
      <rPr>
        <sz val="11"/>
        <color theme="1"/>
        <rFont val="ＭＳ 明朝"/>
        <family val="1"/>
        <charset val="128"/>
      </rPr>
      <t>時間</t>
    </r>
    <phoneticPr fontId="3"/>
  </si>
  <si>
    <r>
      <rPr>
        <sz val="11"/>
        <color theme="1"/>
        <rFont val="ＭＳ 明朝"/>
        <family val="1"/>
        <charset val="128"/>
      </rPr>
      <t>漁　業　通　信</t>
    </r>
    <phoneticPr fontId="3"/>
  </si>
  <si>
    <r>
      <rPr>
        <sz val="11"/>
        <color theme="1"/>
        <rFont val="ＭＳ 明朝"/>
        <family val="1"/>
        <charset val="128"/>
      </rPr>
      <t>計</t>
    </r>
    <phoneticPr fontId="3"/>
  </si>
  <si>
    <r>
      <rPr>
        <sz val="14"/>
        <rFont val="ＭＳ 明朝"/>
        <family val="1"/>
        <charset val="128"/>
      </rPr>
      <t>１３　水産基盤整備事業</t>
    </r>
  </si>
  <si>
    <r>
      <t>(1)</t>
    </r>
    <r>
      <rPr>
        <sz val="12"/>
        <rFont val="ＭＳ 明朝"/>
        <family val="1"/>
        <charset val="128"/>
      </rPr>
      <t>漁港及び漁港海岸整備事業等</t>
    </r>
    <rPh sb="15" eb="16">
      <t>トウ</t>
    </rPh>
    <phoneticPr fontId="20"/>
  </si>
  <si>
    <r>
      <rPr>
        <sz val="12"/>
        <rFont val="ＭＳ 明朝"/>
        <family val="1"/>
        <charset val="128"/>
      </rPr>
      <t>　山形県が事業主体となり、漁港内の静穏度と安全な航路確保の他、耐震化・耐津波化を進めるため、飛島漁港、由良漁港を整備するとともに、飛島漁港、吹浦漁港、由良漁港、堅苔沢漁港において施設の長寿命化を図る。　　　　　　　　　　　　　　　　　　　　　　　　　　　　　　　　　　　　　　　　　　　　　　　　　</t>
    </r>
    <rPh sb="29" eb="30">
      <t>ホカ</t>
    </rPh>
    <rPh sb="31" eb="34">
      <t>タイシンカ</t>
    </rPh>
    <rPh sb="35" eb="39">
      <t>タイツナミカ</t>
    </rPh>
    <rPh sb="40" eb="41">
      <t>スス</t>
    </rPh>
    <rPh sb="51" eb="55">
      <t>ユラギョコウ</t>
    </rPh>
    <rPh sb="56" eb="58">
      <t>セイビ</t>
    </rPh>
    <rPh sb="65" eb="66">
      <t>ト</t>
    </rPh>
    <rPh sb="66" eb="67">
      <t>シマ</t>
    </rPh>
    <rPh sb="67" eb="69">
      <t>ギョコウ</t>
    </rPh>
    <rPh sb="70" eb="74">
      <t>フクラギョコウ</t>
    </rPh>
    <rPh sb="75" eb="77">
      <t>ユラ</t>
    </rPh>
    <rPh sb="77" eb="79">
      <t>ギョコウ</t>
    </rPh>
    <rPh sb="80" eb="85">
      <t>カタノリザワギョコウ</t>
    </rPh>
    <rPh sb="89" eb="91">
      <t>シセツ</t>
    </rPh>
    <rPh sb="92" eb="96">
      <t>チョウジュミョウカ</t>
    </rPh>
    <rPh sb="97" eb="98">
      <t>ハカ</t>
    </rPh>
    <phoneticPr fontId="20"/>
  </si>
  <si>
    <r>
      <rPr>
        <sz val="12"/>
        <rFont val="ＭＳ 明朝"/>
        <family val="1"/>
        <charset val="128"/>
      </rPr>
      <t>　吹浦漁港、由良漁港、小波渡漁港、堅苔沢漁港、米子漁港では、漁港機能増進事業として、浚渫、侵入防止対策を実施する。さらに、水産環境整備事業として、暮坪・堅苔沢沿岸において増殖礁設置の漁場整備を行った。</t>
    </r>
    <rPh sb="1" eb="5">
      <t>フクラギョコウ</t>
    </rPh>
    <rPh sb="6" eb="10">
      <t>ユラギョコウ</t>
    </rPh>
    <rPh sb="11" eb="16">
      <t>コバトギョコウ</t>
    </rPh>
    <rPh sb="17" eb="22">
      <t>カタノリザワギョコウ</t>
    </rPh>
    <rPh sb="23" eb="27">
      <t>ヨナゴギョコウ</t>
    </rPh>
    <rPh sb="30" eb="32">
      <t>ギョコウ</t>
    </rPh>
    <rPh sb="32" eb="34">
      <t>キノウ</t>
    </rPh>
    <rPh sb="34" eb="36">
      <t>ゾウシン</t>
    </rPh>
    <rPh sb="36" eb="38">
      <t>ジギョウ</t>
    </rPh>
    <rPh sb="42" eb="44">
      <t>シュンセツ</t>
    </rPh>
    <phoneticPr fontId="20"/>
  </si>
  <si>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</si>
  <si>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phoneticPr fontId="20"/>
  </si>
  <si>
    <r>
      <rPr>
        <sz val="11"/>
        <rFont val="ＭＳ 明朝"/>
        <family val="1"/>
        <charset val="128"/>
      </rPr>
      <t>実施場所</t>
    </r>
    <phoneticPr fontId="20"/>
  </si>
  <si>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</si>
  <si>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</si>
  <si>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</si>
  <si>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</si>
  <si>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国庫補助金</t>
    </r>
    <r>
      <rPr>
        <sz val="11"/>
        <rFont val="Century"/>
        <family val="1"/>
      </rPr>
      <t xml:space="preserve">           (</t>
    </r>
    <r>
      <rPr>
        <sz val="11"/>
        <rFont val="ＭＳ 明朝"/>
        <family val="1"/>
        <charset val="128"/>
      </rPr>
      <t>補助率</t>
    </r>
    <r>
      <rPr>
        <sz val="11"/>
        <rFont val="Century"/>
        <family val="1"/>
      </rPr>
      <t>)</t>
    </r>
  </si>
  <si>
    <r>
      <rPr>
        <sz val="11"/>
        <rFont val="ＭＳ 明朝"/>
        <family val="1"/>
        <charset val="128"/>
      </rPr>
      <t>県･市町負担金</t>
    </r>
  </si>
  <si>
    <r>
      <rPr>
        <sz val="11"/>
        <rFont val="ＭＳ 明朝"/>
        <family val="1"/>
        <charset val="128"/>
      </rPr>
      <t>山形県</t>
    </r>
    <phoneticPr fontId="20"/>
  </si>
  <si>
    <r>
      <rPr>
        <sz val="11"/>
        <rFont val="ＭＳ 明朝"/>
        <family val="1"/>
        <charset val="128"/>
      </rPr>
      <t>飛島漁港</t>
    </r>
    <phoneticPr fontId="20"/>
  </si>
  <si>
    <r>
      <rPr>
        <sz val="11"/>
        <rFont val="ＭＳ 明朝"/>
        <family val="1"/>
        <charset val="128"/>
      </rPr>
      <t>機能強化事業</t>
    </r>
    <rPh sb="0" eb="6">
      <t>キノウキョウカジギョウ</t>
    </rPh>
    <phoneticPr fontId="20"/>
  </si>
  <si>
    <t>(8/10)</t>
  </si>
  <si>
    <t>(2/10)</t>
  </si>
  <si>
    <r>
      <rPr>
        <sz val="11"/>
        <rFont val="ＭＳ 明朝"/>
        <family val="1"/>
        <charset val="128"/>
      </rPr>
      <t>基本計画修正</t>
    </r>
    <r>
      <rPr>
        <sz val="11"/>
        <rFont val="Century"/>
        <family val="1"/>
      </rPr>
      <t xml:space="preserve"> </t>
    </r>
    <r>
      <rPr>
        <sz val="11"/>
        <rFont val="ＭＳ 明朝"/>
        <family val="1"/>
        <charset val="128"/>
      </rPr>
      <t>防波堤</t>
    </r>
    <r>
      <rPr>
        <sz val="11"/>
        <rFont val="Century"/>
        <family val="1"/>
      </rPr>
      <t>(2)</t>
    </r>
    <r>
      <rPr>
        <sz val="11"/>
        <rFont val="ＭＳ 明朝"/>
        <family val="1"/>
        <charset val="128"/>
      </rPr>
      <t>　　　　　　　　　　　</t>
    </r>
    <rPh sb="0" eb="6">
      <t>キホンケイカクシュウセイ</t>
    </rPh>
    <rPh sb="7" eb="10">
      <t>ボウハテイ</t>
    </rPh>
    <phoneticPr fontId="20"/>
  </si>
  <si>
    <r>
      <t>L</t>
    </r>
    <r>
      <rPr>
        <sz val="11"/>
        <rFont val="ＭＳ 明朝"/>
        <family val="1"/>
        <charset val="128"/>
      </rPr>
      <t>＝</t>
    </r>
    <r>
      <rPr>
        <sz val="11"/>
        <rFont val="Century"/>
        <family val="1"/>
      </rPr>
      <t>120m</t>
    </r>
    <phoneticPr fontId="20"/>
  </si>
  <si>
    <r>
      <rPr>
        <sz val="11"/>
        <rFont val="ＭＳ 明朝"/>
        <family val="1"/>
        <charset val="128"/>
      </rPr>
      <t>海岸メンテナンス事業</t>
    </r>
    <rPh sb="0" eb="2">
      <t>カイガン</t>
    </rPh>
    <rPh sb="8" eb="10">
      <t>ジギョウ</t>
    </rPh>
    <phoneticPr fontId="20"/>
  </si>
  <si>
    <t>(11/20)</t>
  </si>
  <si>
    <t>(9/20)</t>
  </si>
  <si>
    <r>
      <rPr>
        <sz val="11"/>
        <rFont val="ＭＳ 明朝"/>
        <family val="1"/>
        <charset val="128"/>
      </rPr>
      <t>中村地区</t>
    </r>
    <r>
      <rPr>
        <sz val="11"/>
        <rFont val="Century"/>
        <family val="1"/>
      </rPr>
      <t xml:space="preserve"> </t>
    </r>
    <r>
      <rPr>
        <sz val="11"/>
        <rFont val="ＭＳ 明朝"/>
        <family val="1"/>
        <charset val="128"/>
      </rPr>
      <t>長寿命化　海岸護岸外　　　　　　　　　　　　　　　</t>
    </r>
    <rPh sb="0" eb="2">
      <t>ナカムラ</t>
    </rPh>
    <rPh sb="2" eb="4">
      <t>チク</t>
    </rPh>
    <rPh sb="5" eb="9">
      <t>チョウジュミョウカ</t>
    </rPh>
    <rPh sb="10" eb="15">
      <t>カイガンゴガンホカ</t>
    </rPh>
    <phoneticPr fontId="20"/>
  </si>
  <si>
    <r>
      <t>1</t>
    </r>
    <r>
      <rPr>
        <sz val="11"/>
        <rFont val="ＭＳ 明朝"/>
        <family val="1"/>
        <charset val="128"/>
      </rPr>
      <t>式</t>
    </r>
    <phoneticPr fontId="20"/>
  </si>
  <si>
    <r>
      <rPr>
        <sz val="11"/>
        <rFont val="ＭＳ 明朝"/>
        <family val="1"/>
        <charset val="128"/>
      </rPr>
      <t>吹浦漁港</t>
    </r>
    <rPh sb="0" eb="2">
      <t>フクラ</t>
    </rPh>
    <phoneticPr fontId="20"/>
  </si>
  <si>
    <r>
      <rPr>
        <sz val="11"/>
        <rFont val="ＭＳ 明朝"/>
        <family val="1"/>
        <charset val="128"/>
      </rPr>
      <t>機能保全事業</t>
    </r>
    <rPh sb="0" eb="6">
      <t>キノウホゼンジギョウ</t>
    </rPh>
    <phoneticPr fontId="20"/>
  </si>
  <si>
    <t>(5/10)</t>
  </si>
  <si>
    <r>
      <t>R6</t>
    </r>
    <r>
      <rPr>
        <sz val="11"/>
        <rFont val="ＭＳ 明朝"/>
        <family val="1"/>
        <charset val="128"/>
      </rPr>
      <t>補正　</t>
    </r>
    <r>
      <rPr>
        <sz val="11"/>
        <rFont val="Century"/>
        <family val="1"/>
      </rPr>
      <t>163,000</t>
    </r>
    <rPh sb="2" eb="4">
      <t>ホセイ</t>
    </rPh>
    <phoneticPr fontId="20"/>
  </si>
  <si>
    <r>
      <rPr>
        <sz val="11"/>
        <rFont val="ＭＳ 明朝"/>
        <family val="1"/>
        <charset val="128"/>
      </rPr>
      <t>浚渫　　　　　　　　　　　　　　　　　　　　　　　　　　　　　　　　　　　　　　　　　　　　　　　　　　　　　　　　　　　　　　　　</t>
    </r>
    <rPh sb="0" eb="2">
      <t>シュンセツ</t>
    </rPh>
    <phoneticPr fontId="20"/>
  </si>
  <si>
    <r>
      <rPr>
        <sz val="11"/>
        <rFont val="ＭＳ 明朝"/>
        <family val="1"/>
        <charset val="128"/>
      </rPr>
      <t>由良漁港</t>
    </r>
    <rPh sb="0" eb="2">
      <t>ユラ</t>
    </rPh>
    <rPh sb="2" eb="4">
      <t>ギョコウ</t>
    </rPh>
    <phoneticPr fontId="20"/>
  </si>
  <si>
    <r>
      <rPr>
        <sz val="11"/>
        <rFont val="ＭＳ 明朝"/>
        <family val="1"/>
        <charset val="128"/>
      </rPr>
      <t>耐震補強－</t>
    </r>
    <r>
      <rPr>
        <sz val="11"/>
        <rFont val="Century"/>
        <family val="1"/>
      </rPr>
      <t>4.5m</t>
    </r>
    <r>
      <rPr>
        <sz val="11"/>
        <rFont val="ＭＳ 明朝"/>
        <family val="1"/>
        <charset val="128"/>
      </rPr>
      <t>岸壁</t>
    </r>
    <r>
      <rPr>
        <sz val="11"/>
        <rFont val="Century"/>
        <family val="1"/>
      </rPr>
      <t>(B)</t>
    </r>
    <r>
      <rPr>
        <sz val="11"/>
        <rFont val="ＭＳ 明朝"/>
        <family val="1"/>
        <charset val="128"/>
      </rPr>
      <t>改良　　　　　　　　</t>
    </r>
    <rPh sb="0" eb="4">
      <t>タイシンホキョウ</t>
    </rPh>
    <rPh sb="9" eb="11">
      <t>ガンペキ</t>
    </rPh>
    <rPh sb="14" eb="16">
      <t>カイリョウ</t>
    </rPh>
    <phoneticPr fontId="20"/>
  </si>
  <si>
    <t>L=40m</t>
    <phoneticPr fontId="20"/>
  </si>
  <si>
    <r>
      <t>R6</t>
    </r>
    <r>
      <rPr>
        <sz val="11"/>
        <rFont val="ＭＳ 明朝"/>
        <family val="1"/>
        <charset val="128"/>
      </rPr>
      <t>補正　</t>
    </r>
    <r>
      <rPr>
        <sz val="11"/>
        <rFont val="Century"/>
        <family val="1"/>
      </rPr>
      <t>40,000</t>
    </r>
    <rPh sb="2" eb="4">
      <t>ホセイ</t>
    </rPh>
    <phoneticPr fontId="20"/>
  </si>
  <si>
    <r>
      <rPr>
        <sz val="11"/>
        <rFont val="ＭＳ 明朝"/>
        <family val="1"/>
        <charset val="128"/>
      </rPr>
      <t>西防波堤</t>
    </r>
    <r>
      <rPr>
        <sz val="11"/>
        <rFont val="Century"/>
        <family val="1"/>
      </rPr>
      <t>(B)</t>
    </r>
    <r>
      <rPr>
        <sz val="11"/>
        <rFont val="ＭＳ 明朝"/>
        <family val="1"/>
        <charset val="128"/>
      </rPr>
      <t>外改良工事　　　　　　　　　　　　</t>
    </r>
    <rPh sb="0" eb="4">
      <t>ニシボウハテイ</t>
    </rPh>
    <rPh sb="7" eb="8">
      <t>ホカ</t>
    </rPh>
    <rPh sb="8" eb="12">
      <t>カイリョウコウジ</t>
    </rPh>
    <phoneticPr fontId="20"/>
  </si>
  <si>
    <t>L=170m</t>
    <phoneticPr fontId="20"/>
  </si>
  <si>
    <r>
      <t>R6</t>
    </r>
    <r>
      <rPr>
        <sz val="11"/>
        <rFont val="ＭＳ 明朝"/>
        <family val="1"/>
        <charset val="128"/>
      </rPr>
      <t>補正　</t>
    </r>
    <r>
      <rPr>
        <sz val="11"/>
        <rFont val="Century"/>
        <family val="1"/>
      </rPr>
      <t>140,000</t>
    </r>
    <rPh sb="2" eb="4">
      <t>ホセイ</t>
    </rPh>
    <phoneticPr fontId="20"/>
  </si>
  <si>
    <r>
      <rPr>
        <sz val="11"/>
        <rFont val="ＭＳ 明朝"/>
        <family val="1"/>
        <charset val="128"/>
      </rPr>
      <t>長寿命化対策　潜堤外　　　　　　　　　　　　　　　　　　　　</t>
    </r>
    <r>
      <rPr>
        <sz val="11"/>
        <rFont val="Century"/>
        <family val="1"/>
      </rPr>
      <t xml:space="preserve"> </t>
    </r>
    <r>
      <rPr>
        <sz val="11"/>
        <rFont val="ＭＳ 明朝"/>
        <family val="1"/>
        <charset val="128"/>
      </rPr>
      <t>　</t>
    </r>
    <rPh sb="0" eb="4">
      <t>チョウジュミョウカ</t>
    </rPh>
    <rPh sb="4" eb="6">
      <t>タイサク</t>
    </rPh>
    <rPh sb="7" eb="9">
      <t>センテイ</t>
    </rPh>
    <rPh sb="9" eb="10">
      <t>ホカ</t>
    </rPh>
    <phoneticPr fontId="20"/>
  </si>
  <si>
    <r>
      <rPr>
        <sz val="11"/>
        <rFont val="ＭＳ 明朝"/>
        <family val="1"/>
        <charset val="128"/>
      </rPr>
      <t>堅苔沢漁港</t>
    </r>
    <rPh sb="0" eb="3">
      <t>カタノリザワ</t>
    </rPh>
    <rPh sb="3" eb="5">
      <t>ギョコウ</t>
    </rPh>
    <phoneticPr fontId="20"/>
  </si>
  <si>
    <r>
      <rPr>
        <sz val="11"/>
        <rFont val="ＭＳ 明朝"/>
        <family val="1"/>
        <charset val="128"/>
      </rPr>
      <t>長寿命化対策　第</t>
    </r>
    <r>
      <rPr>
        <sz val="11"/>
        <rFont val="Century"/>
        <family val="1"/>
      </rPr>
      <t>5</t>
    </r>
    <r>
      <rPr>
        <sz val="11"/>
        <rFont val="ＭＳ 明朝"/>
        <family val="1"/>
        <charset val="128"/>
      </rPr>
      <t>防波堤外　　　　　　　　　　　　　　　　　　</t>
    </r>
    <rPh sb="0" eb="6">
      <t>チョウジュミョウカタイサク</t>
    </rPh>
    <rPh sb="7" eb="8">
      <t>ダイ</t>
    </rPh>
    <rPh sb="9" eb="12">
      <t>ボウハテイ</t>
    </rPh>
    <rPh sb="12" eb="13">
      <t>ホカ</t>
    </rPh>
    <phoneticPr fontId="20"/>
  </si>
  <si>
    <r>
      <t>R6</t>
    </r>
    <r>
      <rPr>
        <sz val="11"/>
        <rFont val="ＭＳ 明朝"/>
        <family val="1"/>
        <charset val="128"/>
      </rPr>
      <t>補正　</t>
    </r>
    <r>
      <rPr>
        <sz val="11"/>
        <rFont val="Century"/>
        <family val="1"/>
      </rPr>
      <t>5,000</t>
    </r>
    <rPh sb="2" eb="4">
      <t>ホセイ</t>
    </rPh>
    <phoneticPr fontId="20"/>
  </si>
  <si>
    <r>
      <rPr>
        <sz val="11"/>
        <rFont val="ＭＳ 明朝"/>
        <family val="1"/>
        <charset val="128"/>
      </rPr>
      <t>施設補修設計　　　　　　　　　　　　　　　　　　　　　　　　　　　　</t>
    </r>
    <rPh sb="0" eb="4">
      <t>シセツホシュウ</t>
    </rPh>
    <rPh sb="4" eb="6">
      <t>セッケイ</t>
    </rPh>
    <phoneticPr fontId="20"/>
  </si>
  <si>
    <r>
      <rPr>
        <sz val="11"/>
        <rFont val="ＭＳ 明朝"/>
        <family val="1"/>
        <charset val="128"/>
      </rPr>
      <t>山形県沿岸</t>
    </r>
    <rPh sb="0" eb="3">
      <t>ヤマガタケン</t>
    </rPh>
    <rPh sb="3" eb="5">
      <t>エンガン</t>
    </rPh>
    <phoneticPr fontId="20"/>
  </si>
  <si>
    <r>
      <rPr>
        <sz val="11"/>
        <rFont val="ＭＳ 明朝"/>
        <family val="1"/>
        <charset val="128"/>
      </rPr>
      <t>水産環境整備事業</t>
    </r>
    <rPh sb="0" eb="4">
      <t>スイサンカンキョウ</t>
    </rPh>
    <rPh sb="4" eb="8">
      <t>セイビジギョウ</t>
    </rPh>
    <phoneticPr fontId="20"/>
  </si>
  <si>
    <r>
      <rPr>
        <sz val="11"/>
        <rFont val="ＭＳ 明朝"/>
        <family val="1"/>
        <charset val="128"/>
      </rPr>
      <t>増殖礁ブロック製作・据付　　　　　　　　　　　　　　　　　　　　　</t>
    </r>
    <rPh sb="0" eb="2">
      <t>ゾウショク</t>
    </rPh>
    <rPh sb="2" eb="3">
      <t>ショウ</t>
    </rPh>
    <rPh sb="7" eb="9">
      <t>セイサク</t>
    </rPh>
    <rPh sb="10" eb="11">
      <t>ス</t>
    </rPh>
    <rPh sb="11" eb="12">
      <t>ツ</t>
    </rPh>
    <phoneticPr fontId="20"/>
  </si>
  <si>
    <r>
      <rPr>
        <sz val="16"/>
        <rFont val="ＭＳ 明朝"/>
        <family val="1"/>
        <charset val="128"/>
      </rPr>
      <t>１４　増　養　殖　事　業</t>
    </r>
  </si>
  <si>
    <r>
      <t>(1)</t>
    </r>
    <r>
      <rPr>
        <sz val="13"/>
        <rFont val="Yu Gothic"/>
        <family val="1"/>
        <charset val="128"/>
      </rPr>
      <t>　</t>
    </r>
    <r>
      <rPr>
        <sz val="13"/>
        <rFont val="ＭＳ 明朝"/>
        <family val="1"/>
        <charset val="128"/>
      </rPr>
      <t>さけ人工ふ化放流事業</t>
    </r>
    <phoneticPr fontId="20"/>
  </si>
  <si>
    <t>　 沿岸漁獲数は13,550尾(前年比102％)、河川捕獲数は38,696尾(前年比81％)であった。沿岸来遊の合計は52,246尾(前年比85％)となった。</t>
  </si>
  <si>
    <t>採卵数は30,501千粒(前年比101％)を確保した。稚魚は23,886千尾(前年比88%)を各河川に放流した。　</t>
    <rPh sb="27" eb="29">
      <t>チギョ</t>
    </rPh>
    <rPh sb="39" eb="42">
      <t>ゼンネンヒ</t>
    </rPh>
    <phoneticPr fontId="20"/>
  </si>
  <si>
    <t>水系</t>
  </si>
  <si>
    <t>事業主体</t>
  </si>
  <si>
    <t>捕獲尾数(尾)</t>
  </si>
  <si>
    <r>
      <t xml:space="preserve"> </t>
    </r>
    <r>
      <rPr>
        <sz val="11"/>
        <rFont val="ＭＳ 明朝"/>
        <family val="1"/>
        <charset val="128"/>
      </rPr>
      <t>採卵数</t>
    </r>
    <r>
      <rPr>
        <sz val="11"/>
        <rFont val="Century"/>
        <family val="1"/>
      </rPr>
      <t xml:space="preserve">   (</t>
    </r>
    <r>
      <rPr>
        <sz val="11"/>
        <rFont val="ＭＳ 明朝"/>
        <family val="1"/>
        <charset val="128"/>
      </rPr>
      <t>千粒</t>
    </r>
    <r>
      <rPr>
        <sz val="11"/>
        <rFont val="Century"/>
        <family val="1"/>
      </rPr>
      <t>)</t>
    </r>
  </si>
  <si>
    <r>
      <rPr>
        <sz val="11"/>
        <rFont val="ＭＳ 明朝"/>
        <family val="1"/>
        <charset val="128"/>
      </rPr>
      <t>移殖卵数</t>
    </r>
    <r>
      <rPr>
        <sz val="11"/>
        <rFont val="Century"/>
        <family val="1"/>
      </rPr>
      <t>(</t>
    </r>
    <r>
      <rPr>
        <sz val="11"/>
        <rFont val="ＭＳ 明朝"/>
        <family val="1"/>
        <charset val="128"/>
      </rPr>
      <t>千粒</t>
    </r>
    <r>
      <rPr>
        <sz val="11"/>
        <rFont val="Century"/>
        <family val="1"/>
      </rPr>
      <t>)</t>
    </r>
  </si>
  <si>
    <t>ふ化場名</t>
  </si>
  <si>
    <r>
      <rPr>
        <sz val="11"/>
        <rFont val="ＭＳ 明朝"/>
        <family val="1"/>
        <charset val="128"/>
      </rPr>
      <t xml:space="preserve">収容　卵数
</t>
    </r>
    <r>
      <rPr>
        <sz val="11"/>
        <rFont val="Century"/>
        <family val="1"/>
      </rPr>
      <t>(</t>
    </r>
    <r>
      <rPr>
        <sz val="11"/>
        <rFont val="ＭＳ 明朝"/>
        <family val="1"/>
        <charset val="128"/>
      </rPr>
      <t>千粒</t>
    </r>
    <r>
      <rPr>
        <sz val="11"/>
        <rFont val="Century"/>
        <family val="1"/>
      </rPr>
      <t>)</t>
    </r>
  </si>
  <si>
    <r>
      <rPr>
        <sz val="11"/>
        <rFont val="ＭＳ 明朝"/>
        <family val="1"/>
        <charset val="128"/>
      </rPr>
      <t>移殖稚魚数</t>
    </r>
    <r>
      <rPr>
        <sz val="11"/>
        <rFont val="Century"/>
        <family val="1"/>
      </rPr>
      <t>(</t>
    </r>
    <r>
      <rPr>
        <sz val="11"/>
        <rFont val="ＭＳ 明朝"/>
        <family val="1"/>
        <charset val="128"/>
      </rPr>
      <t>千尾</t>
    </r>
    <r>
      <rPr>
        <sz val="11"/>
        <rFont val="Century"/>
        <family val="1"/>
      </rPr>
      <t>)</t>
    </r>
    <rPh sb="2" eb="4">
      <t>チギョ</t>
    </rPh>
    <rPh sb="7" eb="8">
      <t>ビ</t>
    </rPh>
    <phoneticPr fontId="20"/>
  </si>
  <si>
    <r>
      <rPr>
        <sz val="11"/>
        <rFont val="ＭＳ 明朝"/>
        <family val="1"/>
        <charset val="128"/>
      </rPr>
      <t xml:space="preserve">放流　尾数
</t>
    </r>
    <r>
      <rPr>
        <sz val="11"/>
        <rFont val="Century"/>
        <family val="1"/>
      </rPr>
      <t>(</t>
    </r>
    <r>
      <rPr>
        <sz val="11"/>
        <rFont val="ＭＳ 明朝"/>
        <family val="1"/>
        <charset val="128"/>
      </rPr>
      <t>千尾</t>
    </r>
    <r>
      <rPr>
        <sz val="11"/>
        <rFont val="Century"/>
        <family val="1"/>
      </rPr>
      <t>)</t>
    </r>
    <phoneticPr fontId="20"/>
  </si>
  <si>
    <t>備考</t>
  </si>
  <si>
    <t>本流</t>
  </si>
  <si>
    <t>支流</t>
  </si>
  <si>
    <t>雌</t>
  </si>
  <si>
    <t>雄</t>
  </si>
  <si>
    <t>供給</t>
  </si>
  <si>
    <t>受給</t>
  </si>
  <si>
    <t>月
光
川</t>
    <rPh sb="3" eb="5">
      <t>センツブ</t>
    </rPh>
    <rPh sb="6" eb="7">
      <t>ガワ</t>
    </rPh>
    <phoneticPr fontId="20"/>
  </si>
  <si>
    <t>牛渡川</t>
  </si>
  <si>
    <t>箕輪鮭漁業生産組合</t>
  </si>
  <si>
    <r>
      <rPr>
        <sz val="11"/>
        <rFont val="ＭＳ 明朝"/>
        <family val="1"/>
        <charset val="128"/>
      </rPr>
      <t>箕輪</t>
    </r>
  </si>
  <si>
    <r>
      <t>3,603</t>
    </r>
    <r>
      <rPr>
        <sz val="11"/>
        <rFont val="ＭＳ 明朝"/>
        <family val="1"/>
        <charset val="128"/>
      </rPr>
      <t>千粒の受精卵を県内外へ供給。不漁対策事業で稚魚</t>
    </r>
    <r>
      <rPr>
        <sz val="11"/>
        <rFont val="Century"/>
        <family val="1"/>
      </rPr>
      <t>329</t>
    </r>
    <r>
      <rPr>
        <sz val="11"/>
        <rFont val="ＭＳ 明朝"/>
        <family val="1"/>
        <charset val="128"/>
      </rPr>
      <t>千尾を赤川ふ化場へ供給。放流体制緊急転換事業で稚魚</t>
    </r>
    <r>
      <rPr>
        <sz val="11"/>
        <rFont val="Century"/>
        <family val="1"/>
      </rPr>
      <t>2,130</t>
    </r>
    <r>
      <rPr>
        <sz val="11"/>
        <rFont val="ＭＳ 明朝"/>
        <family val="1"/>
        <charset val="128"/>
      </rPr>
      <t>千尾を放流。不漁対策事業で受精卵</t>
    </r>
    <r>
      <rPr>
        <sz val="11"/>
        <rFont val="Century"/>
        <family val="1"/>
      </rPr>
      <t>318</t>
    </r>
    <r>
      <rPr>
        <sz val="11"/>
        <rFont val="ＭＳ 明朝"/>
        <family val="1"/>
        <charset val="128"/>
      </rPr>
      <t>千粒を高瀬川鮭漁業生産組合へ供給。</t>
    </r>
    <rPh sb="5" eb="7">
      <t>センリュウ</t>
    </rPh>
    <rPh sb="8" eb="11">
      <t>ジュセイラン</t>
    </rPh>
    <rPh sb="12" eb="14">
      <t>ケンナイ</t>
    </rPh>
    <rPh sb="14" eb="15">
      <t>ガイ</t>
    </rPh>
    <rPh sb="16" eb="18">
      <t>キョウキュウ</t>
    </rPh>
    <rPh sb="19" eb="21">
      <t>フリョウ</t>
    </rPh>
    <rPh sb="21" eb="23">
      <t>タイサク</t>
    </rPh>
    <rPh sb="23" eb="25">
      <t>ジギョウ</t>
    </rPh>
    <rPh sb="26" eb="28">
      <t>チギョ</t>
    </rPh>
    <rPh sb="34" eb="36">
      <t>アカガワ</t>
    </rPh>
    <rPh sb="37" eb="39">
      <t>カジョウ</t>
    </rPh>
    <rPh sb="40" eb="42">
      <t>キョウキュウ</t>
    </rPh>
    <rPh sb="43" eb="53">
      <t>ホウリュウタイセイキンキュウテンカンジギョウ</t>
    </rPh>
    <rPh sb="54" eb="56">
      <t>チギョ</t>
    </rPh>
    <rPh sb="61" eb="63">
      <t>センビ</t>
    </rPh>
    <rPh sb="64" eb="66">
      <t>ホウリュウ</t>
    </rPh>
    <rPh sb="67" eb="69">
      <t>フリョウ</t>
    </rPh>
    <rPh sb="69" eb="71">
      <t>タイサク</t>
    </rPh>
    <rPh sb="71" eb="73">
      <t>ジギョウ</t>
    </rPh>
    <rPh sb="74" eb="77">
      <t>ジュセイラン</t>
    </rPh>
    <rPh sb="80" eb="81">
      <t>セン</t>
    </rPh>
    <rPh sb="81" eb="82">
      <t>ツブ</t>
    </rPh>
    <rPh sb="83" eb="86">
      <t>タカセガワ</t>
    </rPh>
    <rPh sb="86" eb="87">
      <t>サケ</t>
    </rPh>
    <rPh sb="87" eb="93">
      <t>ギョギョウセイサンクミアイ</t>
    </rPh>
    <rPh sb="94" eb="96">
      <t>キョウキュウ</t>
    </rPh>
    <phoneticPr fontId="20"/>
  </si>
  <si>
    <t>滝渕川</t>
  </si>
  <si>
    <t>枡川鮭漁業生産組合</t>
    <rPh sb="0" eb="1">
      <t>マス</t>
    </rPh>
    <phoneticPr fontId="20"/>
  </si>
  <si>
    <r>
      <rPr>
        <sz val="11"/>
        <rFont val="ＭＳ 明朝"/>
        <family val="1"/>
        <charset val="128"/>
      </rPr>
      <t>枡川</t>
    </r>
    <rPh sb="0" eb="1">
      <t>マス</t>
    </rPh>
    <phoneticPr fontId="20"/>
  </si>
  <si>
    <r>
      <t>3,924</t>
    </r>
    <r>
      <rPr>
        <sz val="11"/>
        <rFont val="ＭＳ 明朝"/>
        <family val="1"/>
        <charset val="128"/>
      </rPr>
      <t>千粒の受精卵を県内外へ供給。放流体制緊急転換事業で稚魚</t>
    </r>
    <r>
      <rPr>
        <sz val="11"/>
        <rFont val="Century"/>
        <family val="1"/>
      </rPr>
      <t>2,391</t>
    </r>
    <r>
      <rPr>
        <sz val="11"/>
        <rFont val="ＭＳ 明朝"/>
        <family val="1"/>
        <charset val="128"/>
      </rPr>
      <t>千尾を放流。不漁対策事業で発眼卵</t>
    </r>
    <r>
      <rPr>
        <sz val="11"/>
        <rFont val="Century"/>
        <family val="1"/>
      </rPr>
      <t>303</t>
    </r>
    <r>
      <rPr>
        <sz val="11"/>
        <rFont val="ＭＳ 明朝"/>
        <family val="1"/>
        <charset val="128"/>
      </rPr>
      <t>千粒を高瀬川鮭漁業生産組合より受給、施標後に赤川鮭漁業生産組合へ供給。</t>
    </r>
    <rPh sb="5" eb="7">
      <t>センリュウ</t>
    </rPh>
    <rPh sb="13" eb="14">
      <t>ウチ</t>
    </rPh>
    <rPh sb="16" eb="18">
      <t>キョウキュウ</t>
    </rPh>
    <rPh sb="19" eb="21">
      <t>ホウリュウ</t>
    </rPh>
    <rPh sb="30" eb="32">
      <t>チギョ</t>
    </rPh>
    <rPh sb="43" eb="45">
      <t>フリョウ</t>
    </rPh>
    <rPh sb="45" eb="49">
      <t>タイサクジギョウ</t>
    </rPh>
    <rPh sb="50" eb="53">
      <t>ハツガンラン</t>
    </rPh>
    <rPh sb="56" eb="58">
      <t>センツブ</t>
    </rPh>
    <rPh sb="59" eb="62">
      <t>タカセガワ</t>
    </rPh>
    <rPh sb="62" eb="63">
      <t>サケ</t>
    </rPh>
    <rPh sb="63" eb="69">
      <t>ギョギョウセイサンクミアイ</t>
    </rPh>
    <rPh sb="71" eb="73">
      <t>ジュキュウ</t>
    </rPh>
    <rPh sb="74" eb="76">
      <t>セヒョウ</t>
    </rPh>
    <rPh sb="76" eb="77">
      <t>アト</t>
    </rPh>
    <rPh sb="78" eb="80">
      <t>アカガワ</t>
    </rPh>
    <rPh sb="80" eb="81">
      <t>サケ</t>
    </rPh>
    <rPh sb="81" eb="83">
      <t>ギョギョウ</t>
    </rPh>
    <rPh sb="83" eb="87">
      <t>セイサンクミアイ</t>
    </rPh>
    <rPh sb="88" eb="90">
      <t>キョウキュウ</t>
    </rPh>
    <phoneticPr fontId="20"/>
  </si>
  <si>
    <t>洗沢川</t>
    <rPh sb="0" eb="1">
      <t>アラ</t>
    </rPh>
    <rPh sb="1" eb="3">
      <t>サワガワ</t>
    </rPh>
    <phoneticPr fontId="20"/>
  </si>
  <si>
    <t>洗沢鮭漁業生産組合</t>
  </si>
  <si>
    <r>
      <rPr>
        <sz val="11"/>
        <rFont val="ＭＳ 明朝"/>
        <family val="1"/>
        <charset val="128"/>
      </rPr>
      <t>洗沢</t>
    </r>
    <rPh sb="0" eb="1">
      <t>アラ</t>
    </rPh>
    <rPh sb="1" eb="2">
      <t>サワ</t>
    </rPh>
    <phoneticPr fontId="20"/>
  </si>
  <si>
    <t>高瀬川</t>
  </si>
  <si>
    <t>高瀬川鮭漁業生産組合</t>
  </si>
  <si>
    <r>
      <rPr>
        <sz val="11"/>
        <rFont val="ＭＳ 明朝"/>
        <family val="1"/>
        <charset val="128"/>
      </rPr>
      <t>高瀬川</t>
    </r>
  </si>
  <si>
    <r>
      <rPr>
        <sz val="11"/>
        <rFont val="ＭＳ 明朝"/>
        <family val="1"/>
        <charset val="128"/>
      </rPr>
      <t>不漁対策事業で受精卵</t>
    </r>
    <r>
      <rPr>
        <sz val="11"/>
        <rFont val="Century"/>
        <family val="1"/>
      </rPr>
      <t>318</t>
    </r>
    <r>
      <rPr>
        <sz val="11"/>
        <rFont val="ＭＳ 明朝"/>
        <family val="1"/>
        <charset val="128"/>
      </rPr>
      <t>千粒を箕輪鮭漁業生産組合より受給、発眼卵</t>
    </r>
    <r>
      <rPr>
        <sz val="11"/>
        <rFont val="Century"/>
        <family val="1"/>
      </rPr>
      <t>303</t>
    </r>
    <r>
      <rPr>
        <sz val="11"/>
        <rFont val="ＭＳ 明朝"/>
        <family val="1"/>
        <charset val="128"/>
      </rPr>
      <t>千粒を枡川鮭漁業生産組合へ供給。</t>
    </r>
    <rPh sb="0" eb="3">
      <t>ジュセイラン</t>
    </rPh>
    <rPh sb="6" eb="8">
      <t>センリュウ</t>
    </rPh>
    <rPh sb="9" eb="11">
      <t>マスカワ</t>
    </rPh>
    <rPh sb="11" eb="12">
      <t>サケ</t>
    </rPh>
    <rPh sb="12" eb="18">
      <t>ギョギョウセイサンクミアイ</t>
    </rPh>
    <rPh sb="20" eb="22">
      <t>ジュキュウ</t>
    </rPh>
    <phoneticPr fontId="20"/>
  </si>
  <si>
    <t>小          計</t>
    <phoneticPr fontId="20"/>
  </si>
  <si>
    <r>
      <rPr>
        <sz val="11"/>
        <rFont val="ＭＳ 明朝"/>
        <family val="1"/>
        <charset val="128"/>
      </rPr>
      <t>小計</t>
    </r>
  </si>
  <si>
    <t>日向川</t>
  </si>
  <si>
    <t>日向川鮭漁業生産組合</t>
  </si>
  <si>
    <r>
      <rPr>
        <sz val="11"/>
        <rFont val="ＭＳ 明朝"/>
        <family val="1"/>
        <charset val="128"/>
      </rPr>
      <t>日向川</t>
    </r>
  </si>
  <si>
    <r>
      <t>7</t>
    </r>
    <r>
      <rPr>
        <sz val="11"/>
        <rFont val="ＭＳ 明朝"/>
        <family val="1"/>
        <charset val="128"/>
      </rPr>
      <t>月</t>
    </r>
    <r>
      <rPr>
        <sz val="11"/>
        <rFont val="Century"/>
        <family val="1"/>
      </rPr>
      <t>25</t>
    </r>
    <r>
      <rPr>
        <sz val="11"/>
        <rFont val="ＭＳ 明朝"/>
        <family val="1"/>
        <charset val="128"/>
      </rPr>
      <t>日に発生した豪雨災害によりふ化場が被害を受け、令和</t>
    </r>
    <r>
      <rPr>
        <sz val="11"/>
        <rFont val="Century"/>
        <family val="1"/>
      </rPr>
      <t>6</t>
    </r>
    <r>
      <rPr>
        <sz val="11"/>
        <rFont val="ＭＳ 明朝"/>
        <family val="1"/>
        <charset val="128"/>
      </rPr>
      <t>年度のさけ人工孵化事業への参画を断念。</t>
    </r>
    <rPh sb="1" eb="2">
      <t>ガツ</t>
    </rPh>
    <rPh sb="4" eb="5">
      <t>ニチ</t>
    </rPh>
    <rPh sb="6" eb="8">
      <t>ハッセイ</t>
    </rPh>
    <rPh sb="10" eb="14">
      <t>ゴウウサイガイ</t>
    </rPh>
    <rPh sb="18" eb="20">
      <t>カジョウ</t>
    </rPh>
    <rPh sb="21" eb="23">
      <t>ヒガイ</t>
    </rPh>
    <rPh sb="24" eb="25">
      <t>ウ</t>
    </rPh>
    <rPh sb="27" eb="29">
      <t>レイワ</t>
    </rPh>
    <rPh sb="30" eb="31">
      <t>ネン</t>
    </rPh>
    <rPh sb="31" eb="32">
      <t>ド</t>
    </rPh>
    <rPh sb="35" eb="41">
      <t>ジンコウフカジギョウ</t>
    </rPh>
    <rPh sb="43" eb="45">
      <t>サンカク</t>
    </rPh>
    <rPh sb="46" eb="48">
      <t>ダンネン</t>
    </rPh>
    <phoneticPr fontId="20"/>
  </si>
  <si>
    <t>最
上
川</t>
  </si>
  <si>
    <t>立谷沢川</t>
  </si>
  <si>
    <t>清川鮭増殖漁業生産組合</t>
  </si>
  <si>
    <r>
      <rPr>
        <sz val="11"/>
        <rFont val="ＭＳ 明朝"/>
        <family val="1"/>
        <charset val="128"/>
      </rPr>
      <t>清川</t>
    </r>
  </si>
  <si>
    <r>
      <t>7</t>
    </r>
    <r>
      <rPr>
        <sz val="11"/>
        <rFont val="ＭＳ 明朝"/>
        <family val="1"/>
        <charset val="128"/>
      </rPr>
      <t>月</t>
    </r>
    <r>
      <rPr>
        <sz val="11"/>
        <rFont val="Century"/>
        <family val="1"/>
      </rPr>
      <t>25</t>
    </r>
    <r>
      <rPr>
        <sz val="11"/>
        <rFont val="ＭＳ 明朝"/>
        <family val="1"/>
        <charset val="128"/>
      </rPr>
      <t>日に発生した豪雨災害によりふ化場が被害を受け、復旧困難となったため今後のさけ人工ふ化放流事業の継続を断念。</t>
    </r>
    <rPh sb="1" eb="2">
      <t>ガツ</t>
    </rPh>
    <rPh sb="4" eb="5">
      <t>ニチ</t>
    </rPh>
    <rPh sb="6" eb="8">
      <t>ハッセイ</t>
    </rPh>
    <rPh sb="10" eb="12">
      <t>ゴウウ</t>
    </rPh>
    <rPh sb="12" eb="14">
      <t>サイガイ</t>
    </rPh>
    <rPh sb="18" eb="20">
      <t>カジョウ</t>
    </rPh>
    <rPh sb="21" eb="23">
      <t>ヒガイ</t>
    </rPh>
    <rPh sb="24" eb="25">
      <t>ウ</t>
    </rPh>
    <rPh sb="27" eb="29">
      <t>フッキュウ</t>
    </rPh>
    <rPh sb="29" eb="31">
      <t>コンナン</t>
    </rPh>
    <rPh sb="37" eb="39">
      <t>コンゴ</t>
    </rPh>
    <rPh sb="51" eb="53">
      <t>ケイゾク</t>
    </rPh>
    <rPh sb="54" eb="56">
      <t>ダンネン</t>
    </rPh>
    <phoneticPr fontId="20"/>
  </si>
  <si>
    <t>角川</t>
  </si>
  <si>
    <t>角川流域鮭人工ふ化組合</t>
  </si>
  <si>
    <r>
      <rPr>
        <sz val="11"/>
        <rFont val="ＭＳ 明朝"/>
        <family val="1"/>
        <charset val="128"/>
      </rPr>
      <t>角川</t>
    </r>
    <rPh sb="0" eb="2">
      <t>ツノカワ</t>
    </rPh>
    <phoneticPr fontId="20"/>
  </si>
  <si>
    <r>
      <rPr>
        <sz val="11"/>
        <rFont val="ＭＳ 明朝"/>
        <family val="1"/>
        <charset val="128"/>
      </rPr>
      <t>受精卵</t>
    </r>
    <r>
      <rPr>
        <sz val="11"/>
        <rFont val="Century"/>
        <family val="1"/>
      </rPr>
      <t>100</t>
    </r>
    <r>
      <rPr>
        <sz val="11"/>
        <rFont val="ＭＳ 明朝"/>
        <family val="1"/>
        <charset val="128"/>
      </rPr>
      <t>千粒を枡川鮭漁業生産組合より受給。</t>
    </r>
    <rPh sb="0" eb="3">
      <t>ジュセイラン</t>
    </rPh>
    <rPh sb="6" eb="7">
      <t>セン</t>
    </rPh>
    <rPh sb="7" eb="8">
      <t>ツブ</t>
    </rPh>
    <rPh sb="9" eb="11">
      <t>マスカワ</t>
    </rPh>
    <rPh sb="11" eb="18">
      <t>サケギョギョウセイサンクミアイ</t>
    </rPh>
    <rPh sb="20" eb="22">
      <t>ジュキュウ</t>
    </rPh>
    <phoneticPr fontId="20"/>
  </si>
  <si>
    <t>鮭川</t>
  </si>
  <si>
    <t>最上漁業協同組合</t>
  </si>
  <si>
    <r>
      <rPr>
        <sz val="11"/>
        <rFont val="ＭＳ 明朝"/>
        <family val="1"/>
        <charset val="128"/>
      </rPr>
      <t>受精卵</t>
    </r>
    <r>
      <rPr>
        <sz val="11"/>
        <rFont val="Century"/>
        <family val="1"/>
      </rPr>
      <t>543</t>
    </r>
    <r>
      <rPr>
        <sz val="11"/>
        <rFont val="ＭＳ 明朝"/>
        <family val="1"/>
        <charset val="128"/>
      </rPr>
      <t>千粒を枡川鮭漁業生産組合より受給。</t>
    </r>
    <rPh sb="0" eb="3">
      <t>ジュセイラン</t>
    </rPh>
    <rPh sb="6" eb="8">
      <t>センリュウ</t>
    </rPh>
    <rPh sb="20" eb="22">
      <t>ジュキュウ</t>
    </rPh>
    <phoneticPr fontId="20"/>
  </si>
  <si>
    <t>小国川</t>
  </si>
  <si>
    <t>小国川漁業協同組合</t>
  </si>
  <si>
    <r>
      <rPr>
        <sz val="11"/>
        <rFont val="ＭＳ 明朝"/>
        <family val="1"/>
        <charset val="128"/>
      </rPr>
      <t>舟形</t>
    </r>
    <rPh sb="0" eb="2">
      <t>フナガタ</t>
    </rPh>
    <phoneticPr fontId="20"/>
  </si>
  <si>
    <r>
      <rPr>
        <sz val="11"/>
        <rFont val="ＭＳ 明朝"/>
        <family val="1"/>
        <charset val="128"/>
      </rPr>
      <t>受精卵</t>
    </r>
    <r>
      <rPr>
        <sz val="11"/>
        <rFont val="Century"/>
        <family val="1"/>
      </rPr>
      <t>227</t>
    </r>
    <r>
      <rPr>
        <sz val="11"/>
        <rFont val="ＭＳ 明朝"/>
        <family val="1"/>
        <charset val="128"/>
      </rPr>
      <t>千粒を枡川鮭漁業生産組合より受給。</t>
    </r>
    <rPh sb="0" eb="3">
      <t>ジュセイラン</t>
    </rPh>
    <rPh sb="6" eb="8">
      <t>センリュウ</t>
    </rPh>
    <rPh sb="9" eb="11">
      <t>マスカワ</t>
    </rPh>
    <rPh sb="11" eb="12">
      <t>サケ</t>
    </rPh>
    <rPh sb="12" eb="18">
      <t>ギョギョウセイサンクミアイ</t>
    </rPh>
    <rPh sb="20" eb="22">
      <t>ジュキュウ</t>
    </rPh>
    <phoneticPr fontId="20"/>
  </si>
  <si>
    <t>丹生川</t>
  </si>
  <si>
    <t>丹生川漁業協同組合</t>
    <rPh sb="0" eb="3">
      <t>ニュウガワ</t>
    </rPh>
    <phoneticPr fontId="20"/>
  </si>
  <si>
    <r>
      <rPr>
        <sz val="11"/>
        <rFont val="ＭＳ 明朝"/>
        <family val="1"/>
        <charset val="128"/>
      </rPr>
      <t>受精卵</t>
    </r>
    <r>
      <rPr>
        <sz val="11"/>
        <rFont val="Century"/>
        <family val="1"/>
      </rPr>
      <t>375</t>
    </r>
    <r>
      <rPr>
        <sz val="11"/>
        <rFont val="ＭＳ 明朝"/>
        <family val="1"/>
        <charset val="128"/>
      </rPr>
      <t>千粒を枡川鮭漁業生産組合より受給。</t>
    </r>
    <rPh sb="0" eb="3">
      <t>ジュセイラン</t>
    </rPh>
    <rPh sb="6" eb="8">
      <t>センリュウ</t>
    </rPh>
    <rPh sb="9" eb="11">
      <t>マスカワ</t>
    </rPh>
    <rPh sb="11" eb="12">
      <t>サケ</t>
    </rPh>
    <rPh sb="12" eb="18">
      <t>ギョギョウセイサンクミアイ</t>
    </rPh>
    <rPh sb="20" eb="22">
      <t>ジュキュウ</t>
    </rPh>
    <phoneticPr fontId="20"/>
  </si>
  <si>
    <t>富並川</t>
  </si>
  <si>
    <t>村山市富並川鮭鱒増殖組合</t>
  </si>
  <si>
    <r>
      <rPr>
        <sz val="11"/>
        <rFont val="ＭＳ 明朝"/>
        <family val="1"/>
        <charset val="128"/>
      </rPr>
      <t>富並川</t>
    </r>
  </si>
  <si>
    <r>
      <rPr>
        <sz val="11"/>
        <rFont val="ＭＳ 明朝"/>
        <family val="1"/>
        <charset val="128"/>
      </rPr>
      <t>受精卵</t>
    </r>
    <r>
      <rPr>
        <sz val="11"/>
        <rFont val="Century"/>
        <family val="1"/>
      </rPr>
      <t>193</t>
    </r>
    <r>
      <rPr>
        <sz val="11"/>
        <rFont val="ＭＳ 明朝"/>
        <family val="1"/>
        <charset val="128"/>
      </rPr>
      <t>千粒を枡川鮭漁業生産組合より受給。</t>
    </r>
    <rPh sb="0" eb="3">
      <t>ジュセイラン</t>
    </rPh>
    <rPh sb="6" eb="8">
      <t>センリュウ</t>
    </rPh>
    <rPh sb="9" eb="11">
      <t>マスカワ</t>
    </rPh>
    <rPh sb="11" eb="18">
      <t>サケギョギョウセイサンクミアイ</t>
    </rPh>
    <rPh sb="20" eb="22">
      <t>ジュキュウ</t>
    </rPh>
    <phoneticPr fontId="20"/>
  </si>
  <si>
    <t>小見川</t>
  </si>
  <si>
    <t>最上川第二漁業協同組合</t>
  </si>
  <si>
    <t>乱川</t>
  </si>
  <si>
    <t>〃</t>
  </si>
  <si>
    <t>寒河江川</t>
  </si>
  <si>
    <r>
      <rPr>
        <sz val="11"/>
        <rFont val="ＭＳ 明朝"/>
        <family val="1"/>
        <charset val="128"/>
      </rPr>
      <t>受精卵</t>
    </r>
    <r>
      <rPr>
        <sz val="11"/>
        <rFont val="Century"/>
        <family val="1"/>
      </rPr>
      <t>257</t>
    </r>
    <r>
      <rPr>
        <sz val="11"/>
        <rFont val="ＭＳ 明朝"/>
        <family val="1"/>
        <charset val="128"/>
      </rPr>
      <t>千粒を箕輪鮭漁業生産組合より受給。</t>
    </r>
    <rPh sb="0" eb="3">
      <t>ジュセイラン</t>
    </rPh>
    <rPh sb="6" eb="8">
      <t>センリュウ</t>
    </rPh>
    <rPh sb="9" eb="11">
      <t>ミノワ</t>
    </rPh>
    <rPh sb="11" eb="18">
      <t>サケギョギョウセイサンクミアイ</t>
    </rPh>
    <rPh sb="20" eb="22">
      <t>ジュキュウ</t>
    </rPh>
    <phoneticPr fontId="20"/>
  </si>
  <si>
    <t>赤川</t>
  </si>
  <si>
    <t>赤川鮭漁業生産組合</t>
  </si>
  <si>
    <r>
      <rPr>
        <sz val="11"/>
        <rFont val="ＭＳ 明朝"/>
        <family val="1"/>
        <charset val="128"/>
      </rPr>
      <t>不漁対策事業で</t>
    </r>
    <r>
      <rPr>
        <sz val="11"/>
        <rFont val="Century"/>
        <family val="1"/>
      </rPr>
      <t>303</t>
    </r>
    <r>
      <rPr>
        <sz val="11"/>
        <rFont val="ＭＳ 明朝"/>
        <family val="1"/>
        <charset val="128"/>
      </rPr>
      <t>千粒の発眼卵を高瀬川ふ化場より受給、箕輪より稚魚</t>
    </r>
    <r>
      <rPr>
        <sz val="11"/>
        <rFont val="Century"/>
        <family val="1"/>
      </rPr>
      <t>329</t>
    </r>
    <r>
      <rPr>
        <sz val="11"/>
        <rFont val="ＭＳ 明朝"/>
        <family val="1"/>
        <charset val="128"/>
      </rPr>
      <t>千尾を受給。鶴岡市事業分を含めて</t>
    </r>
    <r>
      <rPr>
        <sz val="11"/>
        <rFont val="Century"/>
        <family val="1"/>
      </rPr>
      <t>925</t>
    </r>
    <r>
      <rPr>
        <sz val="11"/>
        <rFont val="ＭＳ 明朝"/>
        <family val="1"/>
        <charset val="128"/>
      </rPr>
      <t>千尾を赤川に放流。</t>
    </r>
    <rPh sb="0" eb="4">
      <t>フリョウタイサク</t>
    </rPh>
    <rPh sb="4" eb="6">
      <t>ジギョウ</t>
    </rPh>
    <rPh sb="10" eb="12">
      <t>センツブ</t>
    </rPh>
    <rPh sb="13" eb="16">
      <t>ハツガンラン</t>
    </rPh>
    <rPh sb="17" eb="20">
      <t>タカセガワ</t>
    </rPh>
    <rPh sb="21" eb="22">
      <t>カ</t>
    </rPh>
    <rPh sb="22" eb="23">
      <t>ジョウ</t>
    </rPh>
    <rPh sb="25" eb="27">
      <t>ジュキュウ</t>
    </rPh>
    <rPh sb="28" eb="30">
      <t>ミノワ</t>
    </rPh>
    <rPh sb="32" eb="34">
      <t>チギョ</t>
    </rPh>
    <rPh sb="37" eb="39">
      <t>センビ</t>
    </rPh>
    <rPh sb="40" eb="42">
      <t>ジュキュウ</t>
    </rPh>
    <rPh sb="43" eb="46">
      <t>ツルオカシ</t>
    </rPh>
    <rPh sb="46" eb="49">
      <t>ジギョウブン</t>
    </rPh>
    <rPh sb="50" eb="51">
      <t>フク</t>
    </rPh>
    <rPh sb="56" eb="58">
      <t>センビ</t>
    </rPh>
    <rPh sb="59" eb="61">
      <t>アカガワ</t>
    </rPh>
    <rPh sb="62" eb="64">
      <t>ホウリュウ</t>
    </rPh>
    <phoneticPr fontId="20"/>
  </si>
  <si>
    <t>五十川</t>
  </si>
  <si>
    <t>山戸漁業協同組合</t>
  </si>
  <si>
    <r>
      <rPr>
        <sz val="11"/>
        <rFont val="ＭＳ 明朝"/>
        <family val="1"/>
        <charset val="128"/>
      </rPr>
      <t>受精卵</t>
    </r>
    <r>
      <rPr>
        <sz val="11"/>
        <rFont val="Century"/>
        <family val="1"/>
      </rPr>
      <t>316</t>
    </r>
    <r>
      <rPr>
        <sz val="11"/>
        <rFont val="ＭＳ 明朝"/>
        <family val="1"/>
        <charset val="128"/>
      </rPr>
      <t>千粒を箕輪鮭漁業生産組合より受給。</t>
    </r>
    <rPh sb="0" eb="3">
      <t>ジュセイラン</t>
    </rPh>
    <rPh sb="6" eb="8">
      <t>センリュウ</t>
    </rPh>
    <rPh sb="9" eb="18">
      <t>ミノワサケギョギョウセイサンクミアイ</t>
    </rPh>
    <rPh sb="20" eb="22">
      <t>ジュキュウ</t>
    </rPh>
    <phoneticPr fontId="20"/>
  </si>
  <si>
    <t>温海川</t>
  </si>
  <si>
    <t>庄内小国川漁業生産組合</t>
  </si>
  <si>
    <r>
      <rPr>
        <sz val="11"/>
        <rFont val="ＭＳ 明朝"/>
        <family val="1"/>
        <charset val="128"/>
      </rPr>
      <t>庄内小国</t>
    </r>
    <phoneticPr fontId="20"/>
  </si>
  <si>
    <r>
      <rPr>
        <sz val="11"/>
        <rFont val="ＭＳ 明朝"/>
        <family val="1"/>
        <charset val="128"/>
      </rPr>
      <t>受精卵</t>
    </r>
    <r>
      <rPr>
        <sz val="11"/>
        <rFont val="Century"/>
        <family val="1"/>
      </rPr>
      <t>143</t>
    </r>
    <r>
      <rPr>
        <sz val="11"/>
        <rFont val="ＭＳ 明朝"/>
        <family val="1"/>
        <charset val="128"/>
      </rPr>
      <t>千粒を枡川鮭漁業生産組合より受給。</t>
    </r>
    <rPh sb="0" eb="3">
      <t>ジュセイラン</t>
    </rPh>
    <rPh sb="6" eb="8">
      <t>センリュウ</t>
    </rPh>
    <rPh sb="9" eb="11">
      <t>マスカワ</t>
    </rPh>
    <rPh sb="11" eb="12">
      <t>サケ</t>
    </rPh>
    <rPh sb="12" eb="14">
      <t>ギョギョウ</t>
    </rPh>
    <rPh sb="14" eb="18">
      <t>セイサンクミアイ</t>
    </rPh>
    <rPh sb="20" eb="22">
      <t>ジュキュウ</t>
    </rPh>
    <phoneticPr fontId="20"/>
  </si>
  <si>
    <t>庄内小国川</t>
  </si>
  <si>
    <t>合          計</t>
    <phoneticPr fontId="20"/>
  </si>
  <si>
    <r>
      <rPr>
        <sz val="12"/>
        <rFont val="ＭＳ 明朝"/>
        <family val="1"/>
        <charset val="128"/>
      </rPr>
      <t>（２）</t>
    </r>
    <phoneticPr fontId="20"/>
  </si>
  <si>
    <r>
      <rPr>
        <sz val="12"/>
        <rFont val="ＭＳ 明朝"/>
        <family val="1"/>
        <charset val="128"/>
      </rPr>
      <t>あわび放流事業</t>
    </r>
  </si>
  <si>
    <r>
      <rPr>
        <sz val="12"/>
        <rFont val="ＭＳ 明朝"/>
        <family val="1"/>
        <charset val="128"/>
      </rPr>
      <t>単位：千個　</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</si>
  <si>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</si>
  <si>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</si>
  <si>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</si>
  <si>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</si>
  <si>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phoneticPr fontId="20"/>
  </si>
  <si>
    <r>
      <rPr>
        <sz val="11"/>
        <rFont val="ＭＳ 明朝"/>
        <family val="1"/>
        <charset val="128"/>
      </rPr>
      <t>備　　　　　　　　　　考</t>
    </r>
  </si>
  <si>
    <r>
      <rPr>
        <sz val="11"/>
        <rFont val="ＭＳ 明朝"/>
        <family val="1"/>
        <charset val="128"/>
      </rPr>
      <t>年度</t>
    </r>
  </si>
  <si>
    <r>
      <rPr>
        <sz val="11"/>
        <rFont val="ＭＳ 明朝"/>
        <family val="1"/>
        <charset val="128"/>
      </rPr>
      <t>加　茂</t>
    </r>
    <phoneticPr fontId="20"/>
  </si>
  <si>
    <r>
      <rPr>
        <sz val="11"/>
        <rFont val="ＭＳ 明朝"/>
        <family val="1"/>
        <charset val="128"/>
      </rPr>
      <t>由　良</t>
    </r>
    <phoneticPr fontId="20"/>
  </si>
  <si>
    <r>
      <rPr>
        <sz val="11"/>
        <rFont val="ＭＳ 明朝"/>
        <family val="1"/>
        <charset val="128"/>
      </rPr>
      <t>豊　浦</t>
    </r>
    <phoneticPr fontId="20"/>
  </si>
  <si>
    <r>
      <rPr>
        <sz val="11"/>
        <rFont val="ＭＳ 明朝"/>
        <family val="1"/>
        <charset val="128"/>
      </rPr>
      <t>温　海</t>
    </r>
    <phoneticPr fontId="20"/>
  </si>
  <si>
    <r>
      <rPr>
        <sz val="11"/>
        <rFont val="ＭＳ 明朝"/>
        <family val="1"/>
        <charset val="128"/>
      </rPr>
      <t>念珠関</t>
    </r>
    <phoneticPr fontId="20"/>
  </si>
  <si>
    <r>
      <rPr>
        <sz val="11"/>
        <rFont val="ＭＳ 明朝"/>
        <family val="1"/>
        <charset val="128"/>
      </rPr>
      <t>・</t>
    </r>
  </si>
  <si>
    <r>
      <rPr>
        <sz val="11"/>
        <rFont val="ＭＳ 明朝"/>
        <family val="1"/>
        <charset val="128"/>
      </rPr>
      <t>漁協・市・町放流　　　</t>
    </r>
    <r>
      <rPr>
        <sz val="11"/>
        <rFont val="Century"/>
        <family val="1"/>
      </rPr>
      <t>(</t>
    </r>
    <r>
      <rPr>
        <sz val="11"/>
        <rFont val="ＭＳ 明朝"/>
        <family val="1"/>
        <charset val="128"/>
      </rPr>
      <t>殻長</t>
    </r>
    <r>
      <rPr>
        <sz val="11"/>
        <rFont val="Century"/>
        <family val="1"/>
      </rPr>
      <t>25</t>
    </r>
    <r>
      <rPr>
        <sz val="11"/>
        <rFont val="ＭＳ 明朝"/>
        <family val="1"/>
        <charset val="128"/>
      </rPr>
      <t>㎜以上</t>
    </r>
    <r>
      <rPr>
        <sz val="11"/>
        <rFont val="Century"/>
        <family val="1"/>
      </rPr>
      <t>)</t>
    </r>
  </si>
  <si>
    <r>
      <rPr>
        <sz val="11"/>
        <rFont val="ＭＳ 明朝"/>
        <family val="1"/>
        <charset val="128"/>
      </rPr>
      <t>・</t>
    </r>
    <phoneticPr fontId="20"/>
  </si>
  <si>
    <r>
      <rPr>
        <sz val="11"/>
        <rFont val="ＭＳ 明朝"/>
        <family val="1"/>
        <charset val="128"/>
      </rPr>
      <t>山形県栽培漁業センター水産種苗分譲実績</t>
    </r>
  </si>
  <si>
    <r>
      <rPr>
        <sz val="11"/>
        <rFont val="ＭＳ 明朝"/>
        <family val="1"/>
        <charset val="128"/>
      </rPr>
      <t>山形県離島漁業再生支援事業</t>
    </r>
  </si>
  <si>
    <r>
      <rPr>
        <sz val="12"/>
        <rFont val="ＭＳ 明朝"/>
        <family val="1"/>
        <charset val="128"/>
      </rPr>
      <t>（３）</t>
    </r>
    <phoneticPr fontId="20"/>
  </si>
  <si>
    <r>
      <t xml:space="preserve">  </t>
    </r>
    <r>
      <rPr>
        <sz val="12"/>
        <rFont val="ＭＳ 明朝"/>
        <family val="1"/>
        <charset val="128"/>
      </rPr>
      <t>ひらめ放流事業</t>
    </r>
  </si>
  <si>
    <r>
      <rPr>
        <sz val="12"/>
        <rFont val="ＭＳ 明朝"/>
        <family val="1"/>
        <charset val="128"/>
      </rPr>
      <t>単位：千尾　</t>
    </r>
  </si>
  <si>
    <r>
      <rPr>
        <sz val="10"/>
        <rFont val="ＭＳ 明朝"/>
        <family val="1"/>
        <charset val="128"/>
      </rPr>
      <t>市町名</t>
    </r>
  </si>
  <si>
    <r>
      <rPr>
        <sz val="11"/>
        <rFont val="ＭＳ 明朝"/>
        <family val="1"/>
        <charset val="128"/>
      </rPr>
      <t>遊佐町</t>
    </r>
  </si>
  <si>
    <r>
      <rPr>
        <sz val="11"/>
        <rFont val="ＭＳ 明朝"/>
        <family val="1"/>
        <charset val="128"/>
      </rPr>
      <t>酒田市</t>
    </r>
  </si>
  <si>
    <r>
      <rPr>
        <sz val="11"/>
        <rFont val="ＭＳ 明朝"/>
        <family val="1"/>
        <charset val="128"/>
      </rPr>
      <t>鶴岡市</t>
    </r>
  </si>
  <si>
    <r>
      <t xml:space="preserve"> </t>
    </r>
    <r>
      <rPr>
        <sz val="11"/>
        <rFont val="ＭＳ 明朝"/>
        <family val="1"/>
        <charset val="128"/>
      </rPr>
      <t>鶴岡市</t>
    </r>
    <phoneticPr fontId="20"/>
  </si>
  <si>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</si>
  <si>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備　　　　考</t>
    </r>
    <phoneticPr fontId="20"/>
  </si>
  <si>
    <r>
      <rPr>
        <sz val="10"/>
        <rFont val="ＭＳ 明朝"/>
        <family val="1"/>
        <charset val="128"/>
      </rPr>
      <t>年度</t>
    </r>
    <phoneticPr fontId="20"/>
  </si>
  <si>
    <r>
      <t xml:space="preserve"> (</t>
    </r>
    <r>
      <rPr>
        <sz val="11"/>
        <rFont val="ＭＳ 明朝"/>
        <family val="1"/>
        <charset val="128"/>
      </rPr>
      <t>旧温海町</t>
    </r>
    <r>
      <rPr>
        <sz val="11"/>
        <rFont val="Century"/>
        <family val="1"/>
      </rPr>
      <t>)</t>
    </r>
    <phoneticPr fontId="20"/>
  </si>
  <si>
    <r>
      <rPr>
        <sz val="11"/>
        <rFont val="ＭＳ 明朝"/>
        <family val="1"/>
        <charset val="128"/>
      </rPr>
      <t>全長</t>
    </r>
    <r>
      <rPr>
        <sz val="11"/>
        <rFont val="Century"/>
        <family val="1"/>
      </rPr>
      <t xml:space="preserve"> 60</t>
    </r>
    <r>
      <rPr>
        <sz val="11"/>
        <rFont val="ＭＳ 明朝"/>
        <family val="1"/>
        <charset val="128"/>
      </rPr>
      <t>、</t>
    </r>
    <r>
      <rPr>
        <sz val="11"/>
        <rFont val="Century"/>
        <family val="1"/>
      </rPr>
      <t>80</t>
    </r>
    <r>
      <rPr>
        <sz val="11"/>
        <rFont val="ＭＳ 明朝"/>
        <family val="1"/>
        <charset val="128"/>
      </rPr>
      <t>㎜</t>
    </r>
  </si>
  <si>
    <r>
      <rPr>
        <sz val="11"/>
        <rFont val="ＭＳ 明朝"/>
        <family val="1"/>
        <charset val="128"/>
      </rPr>
      <t>山形県栽培漁業地域展開促進事業</t>
    </r>
  </si>
  <si>
    <r>
      <rPr>
        <sz val="11"/>
        <rFont val="ＭＳ 明朝"/>
        <family val="1"/>
        <charset val="128"/>
      </rPr>
      <t>山形県離島漁業再生支援事業</t>
    </r>
    <rPh sb="0" eb="3">
      <t>ヤマガタケン</t>
    </rPh>
    <rPh sb="3" eb="7">
      <t>リトウギョギョウ</t>
    </rPh>
    <rPh sb="7" eb="13">
      <t>サイセイシエンジギョウ</t>
    </rPh>
    <phoneticPr fontId="20"/>
  </si>
  <si>
    <r>
      <rPr>
        <sz val="12"/>
        <rFont val="ＭＳ 明朝"/>
        <family val="1"/>
        <charset val="128"/>
      </rPr>
      <t>（４）</t>
    </r>
    <phoneticPr fontId="20"/>
  </si>
  <si>
    <r>
      <t xml:space="preserve">  </t>
    </r>
    <r>
      <rPr>
        <sz val="12"/>
        <rFont val="ＭＳ 明朝"/>
        <family val="1"/>
        <charset val="128"/>
      </rPr>
      <t>とらふぐ放流事業</t>
    </r>
  </si>
  <si>
    <t>市町名</t>
    <phoneticPr fontId="20"/>
  </si>
  <si>
    <r>
      <rPr>
        <sz val="11"/>
        <rFont val="ＭＳ 明朝"/>
        <family val="1"/>
        <charset val="128"/>
      </rPr>
      <t>遊佐町</t>
    </r>
    <phoneticPr fontId="20"/>
  </si>
  <si>
    <r>
      <rPr>
        <sz val="11"/>
        <rFont val="ＭＳ 明朝"/>
        <family val="1"/>
        <charset val="128"/>
      </rPr>
      <t>平均体長</t>
    </r>
    <r>
      <rPr>
        <sz val="11"/>
        <rFont val="Century"/>
        <family val="1"/>
      </rPr>
      <t xml:space="preserve"> 40.0</t>
    </r>
    <r>
      <rPr>
        <sz val="11"/>
        <rFont val="ＭＳ 明朝"/>
        <family val="1"/>
        <charset val="128"/>
      </rPr>
      <t>㎜</t>
    </r>
  </si>
  <si>
    <r>
      <rPr>
        <sz val="11"/>
        <rFont val="ＭＳ 明朝"/>
        <family val="1"/>
        <charset val="128"/>
      </rPr>
      <t>山形県栽培漁業地域展開促進事業</t>
    </r>
    <phoneticPr fontId="20"/>
  </si>
  <si>
    <r>
      <t>(</t>
    </r>
    <r>
      <rPr>
        <sz val="11"/>
        <rFont val="ＭＳ 明朝"/>
        <family val="1"/>
        <charset val="128"/>
      </rPr>
      <t>１</t>
    </r>
    <r>
      <rPr>
        <sz val="11"/>
        <rFont val="Century"/>
        <family val="1"/>
      </rPr>
      <t>)</t>
    </r>
    <r>
      <rPr>
        <sz val="11"/>
        <rFont val="ＭＳ 明朝"/>
        <family val="1"/>
        <charset val="128"/>
      </rPr>
      <t>新規就業者数</t>
    </r>
    <phoneticPr fontId="20"/>
  </si>
  <si>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</si>
  <si>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phoneticPr fontId="20"/>
  </si>
  <si>
    <r>
      <rPr>
        <sz val="11"/>
        <rFont val="ＭＳ 明朝"/>
        <family val="1"/>
        <charset val="128"/>
      </rPr>
      <t>底びき網</t>
    </r>
    <phoneticPr fontId="20"/>
  </si>
  <si>
    <r>
      <rPr>
        <sz val="11"/>
        <rFont val="ＭＳ 明朝"/>
        <family val="1"/>
        <charset val="128"/>
      </rPr>
      <t>定置</t>
    </r>
    <phoneticPr fontId="20"/>
  </si>
  <si>
    <r>
      <rPr>
        <sz val="11"/>
        <rFont val="ＭＳ 明朝"/>
        <family val="1"/>
        <charset val="128"/>
      </rPr>
      <t>いか釣</t>
    </r>
  </si>
  <si>
    <r>
      <rPr>
        <sz val="11"/>
        <rFont val="ＭＳ 明朝"/>
        <family val="1"/>
        <charset val="128"/>
      </rPr>
      <t>かに篭</t>
    </r>
  </si>
  <si>
    <r>
      <rPr>
        <sz val="11"/>
        <rFont val="ＭＳ 明朝"/>
        <family val="1"/>
        <charset val="128"/>
      </rPr>
      <t>一本釣</t>
    </r>
  </si>
  <si>
    <r>
      <rPr>
        <sz val="11"/>
        <rFont val="ＭＳ 明朝"/>
        <family val="1"/>
        <charset val="128"/>
      </rPr>
      <t>刺網</t>
    </r>
    <phoneticPr fontId="20"/>
  </si>
  <si>
    <r>
      <rPr>
        <sz val="11"/>
        <rFont val="ＭＳ 明朝"/>
        <family val="1"/>
        <charset val="128"/>
      </rPr>
      <t>磯見</t>
    </r>
    <phoneticPr fontId="20"/>
  </si>
  <si>
    <r>
      <rPr>
        <sz val="11"/>
        <rFont val="ＭＳ 明朝"/>
        <family val="1"/>
        <charset val="128"/>
      </rPr>
      <t>素潜り</t>
    </r>
    <phoneticPr fontId="20"/>
  </si>
  <si>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phoneticPr fontId="20"/>
  </si>
  <si>
    <r>
      <rPr>
        <sz val="11"/>
        <rFont val="ＭＳ 明朝"/>
        <family val="1"/>
        <charset val="128"/>
      </rPr>
      <t>独立漁業者</t>
    </r>
  </si>
  <si>
    <r>
      <rPr>
        <sz val="10"/>
        <rFont val="ＭＳ 明朝"/>
        <family val="1"/>
        <charset val="128"/>
      </rPr>
      <t>※承継による新規就業者は含まない。</t>
    </r>
    <rPh sb="1" eb="3">
      <t>ショウケイ</t>
    </rPh>
    <rPh sb="6" eb="8">
      <t>シンキ</t>
    </rPh>
    <rPh sb="8" eb="11">
      <t>シュウギョウシャ</t>
    </rPh>
    <rPh sb="12" eb="13">
      <t>フク</t>
    </rPh>
    <phoneticPr fontId="20"/>
  </si>
  <si>
    <r>
      <t>(</t>
    </r>
    <r>
      <rPr>
        <sz val="11"/>
        <rFont val="ＭＳ 明朝"/>
        <family val="1"/>
        <charset val="128"/>
      </rPr>
      <t>２</t>
    </r>
    <r>
      <rPr>
        <sz val="11"/>
        <rFont val="Century"/>
        <family val="1"/>
      </rPr>
      <t>)</t>
    </r>
    <r>
      <rPr>
        <sz val="11"/>
        <rFont val="ＭＳ 明朝"/>
        <family val="1"/>
        <charset val="128"/>
      </rPr>
      <t>短期研修</t>
    </r>
  </si>
  <si>
    <r>
      <rPr>
        <sz val="11"/>
        <rFont val="ＭＳ 明朝"/>
        <family val="1"/>
        <charset val="128"/>
      </rPr>
      <t>　受講者なし</t>
    </r>
    <rPh sb="1" eb="4">
      <t>ジュコウシャ</t>
    </rPh>
    <phoneticPr fontId="20"/>
  </si>
  <si>
    <r>
      <t>(</t>
    </r>
    <r>
      <rPr>
        <sz val="11"/>
        <rFont val="ＭＳ 明朝"/>
        <family val="1"/>
        <charset val="128"/>
      </rPr>
      <t>３</t>
    </r>
    <r>
      <rPr>
        <sz val="11"/>
        <rFont val="Century"/>
        <family val="1"/>
      </rPr>
      <t>)</t>
    </r>
    <r>
      <rPr>
        <sz val="11"/>
        <rFont val="ＭＳ 明朝"/>
        <family val="1"/>
        <charset val="128"/>
      </rPr>
      <t>長期研修（技術研修）　</t>
    </r>
    <rPh sb="3" eb="5">
      <t>チョウキ</t>
    </rPh>
    <rPh sb="5" eb="7">
      <t>ケンシュウ</t>
    </rPh>
    <rPh sb="8" eb="10">
      <t>ギジュツ</t>
    </rPh>
    <rPh sb="10" eb="12">
      <t>ケンシュウ</t>
    </rPh>
    <phoneticPr fontId="20"/>
  </si>
  <si>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</si>
  <si>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</si>
  <si>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</si>
  <si>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</si>
  <si>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4</t>
    </r>
    <r>
      <rPr>
        <sz val="11"/>
        <rFont val="ＭＳ 明朝"/>
        <family val="1"/>
        <charset val="128"/>
      </rPr>
      <t>月</t>
    </r>
    <r>
      <rPr>
        <sz val="11"/>
        <rFont val="Century"/>
        <family val="1"/>
      </rPr>
      <t>1</t>
    </r>
    <r>
      <rPr>
        <sz val="11"/>
        <rFont val="ＭＳ 明朝"/>
        <family val="1"/>
        <charset val="128"/>
      </rPr>
      <t>日～</t>
    </r>
    <r>
      <rPr>
        <sz val="11"/>
        <rFont val="Century"/>
        <family val="1"/>
      </rPr>
      <t>1</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20"/>
  </si>
  <si>
    <r>
      <rPr>
        <sz val="11"/>
        <rFont val="ＭＳ 明朝"/>
        <family val="1"/>
        <charset val="128"/>
      </rPr>
      <t>酒田地区</t>
    </r>
    <rPh sb="0" eb="2">
      <t>サカタ</t>
    </rPh>
    <rPh sb="2" eb="4">
      <t>チク</t>
    </rPh>
    <phoneticPr fontId="20"/>
  </si>
  <si>
    <r>
      <rPr>
        <sz val="11"/>
        <rFont val="ＭＳ 明朝"/>
        <family val="1"/>
        <charset val="128"/>
      </rPr>
      <t>底びき網</t>
    </r>
    <r>
      <rPr>
        <sz val="11"/>
        <rFont val="Century"/>
        <family val="1"/>
      </rPr>
      <t>/</t>
    </r>
    <r>
      <rPr>
        <sz val="11"/>
        <rFont val="ＭＳ 明朝"/>
        <family val="1"/>
        <charset val="128"/>
      </rPr>
      <t>ごち網漁船</t>
    </r>
    <rPh sb="7" eb="8">
      <t>アミ</t>
    </rPh>
    <rPh sb="8" eb="10">
      <t>ギョセン</t>
    </rPh>
    <phoneticPr fontId="20"/>
  </si>
  <si>
    <r>
      <t>6</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phoneticPr fontId="20"/>
  </si>
  <si>
    <r>
      <rPr>
        <sz val="11"/>
        <rFont val="ＭＳ 明朝"/>
        <family val="1"/>
        <charset val="128"/>
      </rPr>
      <t>吹浦地区</t>
    </r>
    <rPh sb="0" eb="2">
      <t>フクラ</t>
    </rPh>
    <rPh sb="2" eb="4">
      <t>チク</t>
    </rPh>
    <phoneticPr fontId="20"/>
  </si>
  <si>
    <r>
      <rPr>
        <sz val="11"/>
        <rFont val="ＭＳ 明朝"/>
        <family val="1"/>
        <charset val="128"/>
      </rPr>
      <t>はえ縄漁船</t>
    </r>
    <rPh sb="2" eb="3">
      <t>ナワ</t>
    </rPh>
    <rPh sb="3" eb="5">
      <t>ギョセン</t>
    </rPh>
    <phoneticPr fontId="20"/>
  </si>
  <si>
    <r>
      <rPr>
        <sz val="11"/>
        <rFont val="ＭＳ 明朝"/>
        <family val="1"/>
        <charset val="128"/>
      </rPr>
      <t>（４）新規漁業就業者準備研修</t>
    </r>
    <rPh sb="3" eb="5">
      <t>シンキ</t>
    </rPh>
    <rPh sb="5" eb="7">
      <t>ギョギョウ</t>
    </rPh>
    <rPh sb="7" eb="10">
      <t>シュウギョウシャ</t>
    </rPh>
    <rPh sb="10" eb="12">
      <t>ジュンビ</t>
    </rPh>
    <rPh sb="12" eb="14">
      <t>ケンシュウ</t>
    </rPh>
    <phoneticPr fontId="20"/>
  </si>
  <si>
    <r>
      <rPr>
        <sz val="11"/>
        <rFont val="ＭＳ 明朝"/>
        <family val="1"/>
        <charset val="128"/>
      </rPr>
      <t>出身地</t>
    </r>
    <rPh sb="0" eb="3">
      <t>シュッシンチ</t>
    </rPh>
    <phoneticPr fontId="20"/>
  </si>
  <si>
    <r>
      <rPr>
        <sz val="11"/>
        <rFont val="ＭＳ 明朝"/>
        <family val="1"/>
        <charset val="128"/>
      </rPr>
      <t>受入先</t>
    </r>
    <rPh sb="0" eb="1">
      <t>ウ</t>
    </rPh>
    <rPh sb="1" eb="2">
      <t>イ</t>
    </rPh>
    <rPh sb="2" eb="3">
      <t>サキ</t>
    </rPh>
    <phoneticPr fontId="20"/>
  </si>
  <si>
    <r>
      <rPr>
        <sz val="11"/>
        <rFont val="ＭＳ 明朝"/>
        <family val="1"/>
        <charset val="128"/>
      </rPr>
      <t>実施主体</t>
    </r>
    <rPh sb="0" eb="2">
      <t>ジッシ</t>
    </rPh>
    <rPh sb="2" eb="4">
      <t>シュタイ</t>
    </rPh>
    <phoneticPr fontId="20"/>
  </si>
  <si>
    <r>
      <rPr>
        <sz val="11"/>
        <rFont val="ＭＳ 明朝"/>
        <family val="1"/>
        <charset val="128"/>
      </rPr>
      <t>備　考</t>
    </r>
    <rPh sb="0" eb="1">
      <t>ソノウ</t>
    </rPh>
    <rPh sb="2" eb="3">
      <t>コウ</t>
    </rPh>
    <phoneticPr fontId="20"/>
  </si>
  <si>
    <r>
      <t>4</t>
    </r>
    <r>
      <rPr>
        <sz val="11"/>
        <rFont val="ＭＳ 明朝"/>
        <family val="1"/>
        <charset val="128"/>
      </rPr>
      <t>月</t>
    </r>
    <r>
      <rPr>
        <sz val="11"/>
        <rFont val="Century"/>
        <family val="1"/>
      </rPr>
      <t>1</t>
    </r>
    <r>
      <rPr>
        <sz val="11"/>
        <rFont val="ＭＳ 明朝"/>
        <family val="1"/>
        <charset val="128"/>
      </rPr>
      <t>日～</t>
    </r>
    <r>
      <rPr>
        <sz val="11"/>
        <rFont val="Century"/>
        <family val="1"/>
      </rPr>
      <t>7</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20"/>
  </si>
  <si>
    <r>
      <rPr>
        <sz val="11"/>
        <rFont val="ＭＳ 明朝"/>
        <family val="1"/>
        <charset val="128"/>
      </rPr>
      <t>酒田市</t>
    </r>
    <rPh sb="0" eb="3">
      <t>サカタシ</t>
    </rPh>
    <phoneticPr fontId="20"/>
  </si>
  <si>
    <r>
      <rPr>
        <sz val="9"/>
        <rFont val="ＭＳ 明朝"/>
        <family val="1"/>
        <charset val="128"/>
      </rPr>
      <t>底びき網漁船</t>
    </r>
    <rPh sb="0" eb="1">
      <t>ソコ</t>
    </rPh>
    <rPh sb="3" eb="4">
      <t>アミ</t>
    </rPh>
    <rPh sb="4" eb="6">
      <t>ギョセン</t>
    </rPh>
    <phoneticPr fontId="20"/>
  </si>
  <si>
    <r>
      <rPr>
        <sz val="11"/>
        <rFont val="ＭＳ 明朝"/>
        <family val="1"/>
        <charset val="128"/>
      </rPr>
      <t>山形県漁業協同組合</t>
    </r>
    <rPh sb="0" eb="3">
      <t>ヤマガタケン</t>
    </rPh>
    <rPh sb="3" eb="5">
      <t>ギョギョウ</t>
    </rPh>
    <rPh sb="5" eb="7">
      <t>キョウドウ</t>
    </rPh>
    <rPh sb="7" eb="9">
      <t>クミアイ</t>
    </rPh>
    <phoneticPr fontId="20"/>
  </si>
  <si>
    <r>
      <rPr>
        <sz val="11"/>
        <rFont val="ＭＳ 明朝"/>
        <family val="1"/>
        <charset val="128"/>
      </rPr>
      <t>雇用型研修</t>
    </r>
    <phoneticPr fontId="20"/>
  </si>
  <si>
    <r>
      <rPr>
        <sz val="11"/>
        <rFont val="ＭＳ 明朝"/>
        <family val="1"/>
        <charset val="128"/>
      </rPr>
      <t>１６　魚　食　普　及　・　流　通　対　策</t>
    </r>
    <phoneticPr fontId="20"/>
  </si>
  <si>
    <r>
      <t>(</t>
    </r>
    <r>
      <rPr>
        <sz val="11"/>
        <rFont val="ＭＳ 明朝"/>
        <family val="1"/>
        <charset val="128"/>
      </rPr>
      <t>１</t>
    </r>
    <r>
      <rPr>
        <sz val="11"/>
        <rFont val="Century"/>
        <family val="1"/>
      </rPr>
      <t>)</t>
    </r>
    <r>
      <rPr>
        <sz val="11"/>
        <rFont val="Yu Gothic"/>
        <family val="1"/>
        <charset val="128"/>
      </rPr>
      <t>　</t>
    </r>
    <r>
      <rPr>
        <sz val="11"/>
        <rFont val="ＭＳ 明朝"/>
        <family val="1"/>
        <charset val="128"/>
      </rPr>
      <t>庄内浜文化伝道師講座　</t>
    </r>
    <r>
      <rPr>
        <sz val="11"/>
        <rFont val="Century"/>
        <family val="1"/>
      </rPr>
      <t>(</t>
    </r>
    <r>
      <rPr>
        <sz val="11"/>
        <rFont val="ＭＳ 明朝"/>
        <family val="1"/>
        <charset val="128"/>
      </rPr>
      <t>全</t>
    </r>
    <r>
      <rPr>
        <sz val="11"/>
        <rFont val="Century"/>
        <family val="1"/>
      </rPr>
      <t>29</t>
    </r>
    <r>
      <rPr>
        <sz val="11"/>
        <rFont val="ＭＳ 明朝"/>
        <family val="1"/>
        <charset val="128"/>
      </rPr>
      <t>回、総参加者数</t>
    </r>
    <r>
      <rPr>
        <sz val="11"/>
        <rFont val="Century"/>
        <family val="1"/>
      </rPr>
      <t xml:space="preserve"> 701</t>
    </r>
    <r>
      <rPr>
        <sz val="11"/>
        <rFont val="ＭＳ 明朝"/>
        <family val="1"/>
        <charset val="128"/>
      </rPr>
      <t>名</t>
    </r>
    <r>
      <rPr>
        <sz val="11"/>
        <rFont val="Century"/>
        <family val="1"/>
      </rPr>
      <t>)</t>
    </r>
    <rPh sb="4" eb="5">
      <t>ショウ</t>
    </rPh>
    <rPh sb="5" eb="6">
      <t>ナイ</t>
    </rPh>
    <rPh sb="6" eb="7">
      <t>ハマ</t>
    </rPh>
    <rPh sb="7" eb="9">
      <t>ブンカ</t>
    </rPh>
    <rPh sb="9" eb="12">
      <t>デンドウシ</t>
    </rPh>
    <rPh sb="12" eb="14">
      <t>コウザ</t>
    </rPh>
    <rPh sb="16" eb="17">
      <t>ゼン</t>
    </rPh>
    <phoneticPr fontId="20"/>
  </si>
  <si>
    <r>
      <rPr>
        <sz val="11"/>
        <rFont val="ＭＳ 明朝"/>
        <family val="1"/>
        <charset val="128"/>
      </rPr>
      <t>回数</t>
    </r>
    <phoneticPr fontId="20"/>
  </si>
  <si>
    <r>
      <rPr>
        <sz val="11"/>
        <rFont val="ＭＳ 明朝"/>
        <family val="1"/>
        <charset val="128"/>
      </rPr>
      <t>月　日</t>
    </r>
  </si>
  <si>
    <r>
      <rPr>
        <sz val="11"/>
        <rFont val="ＭＳ 明朝"/>
        <family val="1"/>
        <charset val="128"/>
      </rPr>
      <t>団体名等</t>
    </r>
    <rPh sb="0" eb="2">
      <t>ダンタイ</t>
    </rPh>
    <rPh sb="2" eb="3">
      <t>メイ</t>
    </rPh>
    <rPh sb="3" eb="4">
      <t>トウ</t>
    </rPh>
    <phoneticPr fontId="59"/>
  </si>
  <si>
    <r>
      <rPr>
        <sz val="11"/>
        <rFont val="ＭＳ 明朝"/>
        <family val="1"/>
        <charset val="128"/>
      </rPr>
      <t>参加者</t>
    </r>
    <phoneticPr fontId="20"/>
  </si>
  <si>
    <r>
      <rPr>
        <sz val="11"/>
        <rFont val="ＭＳ 明朝"/>
        <family val="1"/>
        <charset val="128"/>
      </rPr>
      <t>講　　師</t>
    </r>
  </si>
  <si>
    <r>
      <rPr>
        <sz val="11"/>
        <rFont val="ＭＳ 明朝"/>
        <family val="1"/>
        <charset val="128"/>
      </rPr>
      <t>参加者</t>
    </r>
  </si>
  <si>
    <t>メ　ニ　ュ　ー</t>
  </si>
  <si>
    <r>
      <rPr>
        <sz val="11"/>
        <rFont val="ＭＳ 明朝"/>
        <family val="1"/>
        <charset val="128"/>
      </rPr>
      <t>庄内町立余目第二小学校</t>
    </r>
    <rPh sb="0" eb="2">
      <t>ショウナイ</t>
    </rPh>
    <rPh sb="2" eb="3">
      <t>チョウ</t>
    </rPh>
    <rPh sb="3" eb="4">
      <t>リツ</t>
    </rPh>
    <rPh sb="4" eb="6">
      <t>アマルメ</t>
    </rPh>
    <rPh sb="6" eb="8">
      <t>ダイニ</t>
    </rPh>
    <rPh sb="8" eb="11">
      <t>ショウガッコウ</t>
    </rPh>
    <phoneticPr fontId="18"/>
  </si>
  <si>
    <r>
      <rPr>
        <sz val="11"/>
        <rFont val="ＭＳ 明朝"/>
        <family val="1"/>
        <charset val="128"/>
      </rPr>
      <t>小学</t>
    </r>
    <r>
      <rPr>
        <sz val="11"/>
        <rFont val="Century"/>
        <family val="1"/>
      </rPr>
      <t>3</t>
    </r>
    <r>
      <rPr>
        <sz val="11"/>
        <rFont val="ＭＳ 明朝"/>
        <family val="1"/>
        <charset val="128"/>
      </rPr>
      <t>年生</t>
    </r>
    <rPh sb="0" eb="2">
      <t>ショウガク</t>
    </rPh>
    <rPh sb="3" eb="5">
      <t>ネンセイ</t>
    </rPh>
    <phoneticPr fontId="59"/>
  </si>
  <si>
    <r>
      <rPr>
        <sz val="11"/>
        <rFont val="ＭＳ 明朝"/>
        <family val="1"/>
        <charset val="128"/>
      </rPr>
      <t>佐藤剛、五十嵐徹、
齋藤勝三</t>
    </r>
    <phoneticPr fontId="20"/>
  </si>
  <si>
    <t>ワラサのホイル焼き</t>
    <rPh sb="7" eb="8">
      <t>ヤ</t>
    </rPh>
    <phoneticPr fontId="20"/>
  </si>
  <si>
    <r>
      <rPr>
        <sz val="11"/>
        <rFont val="ＭＳ 明朝"/>
        <family val="1"/>
        <charset val="128"/>
      </rPr>
      <t>山形県立
酒田東高等学校</t>
    </r>
    <rPh sb="0" eb="2">
      <t>ヤマガタ</t>
    </rPh>
    <rPh sb="2" eb="4">
      <t>ケンリツ</t>
    </rPh>
    <rPh sb="5" eb="7">
      <t>サカタ</t>
    </rPh>
    <rPh sb="7" eb="12">
      <t>ヒガシコウトウガッコウ</t>
    </rPh>
    <phoneticPr fontId="18"/>
  </si>
  <si>
    <r>
      <rPr>
        <sz val="11"/>
        <rFont val="ＭＳ 明朝"/>
        <family val="1"/>
        <charset val="128"/>
      </rPr>
      <t>高校</t>
    </r>
    <r>
      <rPr>
        <sz val="11"/>
        <rFont val="Century"/>
        <family val="1"/>
      </rPr>
      <t>1</t>
    </r>
    <r>
      <rPr>
        <sz val="11"/>
        <rFont val="ＭＳ 明朝"/>
        <family val="1"/>
        <charset val="128"/>
      </rPr>
      <t>年生</t>
    </r>
    <rPh sb="0" eb="2">
      <t>コウコウ</t>
    </rPh>
    <rPh sb="3" eb="5">
      <t>ネンセイ</t>
    </rPh>
    <phoneticPr fontId="20"/>
  </si>
  <si>
    <r>
      <rPr>
        <sz val="11"/>
        <rFont val="ＭＳ 明朝"/>
        <family val="1"/>
        <charset val="128"/>
      </rPr>
      <t>五十嵐安治、齊藤健一
齋藤勝三、佐藤剛</t>
    </r>
    <phoneticPr fontId="20"/>
  </si>
  <si>
    <t>小鯛の塩焼き</t>
    <rPh sb="0" eb="2">
      <t>コダイ</t>
    </rPh>
    <rPh sb="3" eb="5">
      <t>シオヤ</t>
    </rPh>
    <phoneticPr fontId="19"/>
  </si>
  <si>
    <r>
      <rPr>
        <sz val="11"/>
        <rFont val="ＭＳ 明朝"/>
        <family val="1"/>
        <charset val="128"/>
      </rPr>
      <t>佐藤久嘉、五十嵐安治
佐藤剛</t>
    </r>
    <phoneticPr fontId="20"/>
  </si>
  <si>
    <r>
      <rPr>
        <sz val="11"/>
        <rFont val="ＭＳ 明朝"/>
        <family val="1"/>
        <charset val="128"/>
      </rPr>
      <t>渡辺匡志、齊藤健一
本間飛鳥、佐藤剛</t>
    </r>
    <phoneticPr fontId="20"/>
  </si>
  <si>
    <r>
      <rPr>
        <sz val="11"/>
        <rFont val="ＭＳ 明朝"/>
        <family val="1"/>
        <charset val="128"/>
      </rPr>
      <t>本間飛鳥、五十嵐安治
齊藤健一、佐藤剛</t>
    </r>
    <phoneticPr fontId="20"/>
  </si>
  <si>
    <r>
      <rPr>
        <sz val="11"/>
        <rFont val="ＭＳ 明朝"/>
        <family val="1"/>
        <charset val="128"/>
      </rPr>
      <t>渡辺匡志、五十嵐安治
齊藤健一、佐藤剛</t>
    </r>
    <phoneticPr fontId="20"/>
  </si>
  <si>
    <r>
      <rPr>
        <sz val="11"/>
        <rFont val="ＭＳ 明朝"/>
        <family val="1"/>
        <charset val="128"/>
      </rPr>
      <t>庄内町立
余目中学校</t>
    </r>
    <rPh sb="0" eb="2">
      <t>ショウナイ</t>
    </rPh>
    <rPh sb="2" eb="4">
      <t>チョウリツ</t>
    </rPh>
    <rPh sb="5" eb="7">
      <t>アマルメ</t>
    </rPh>
    <rPh sb="7" eb="10">
      <t>チュウガッコウ</t>
    </rPh>
    <phoneticPr fontId="18"/>
  </si>
  <si>
    <r>
      <rPr>
        <sz val="11"/>
        <rFont val="ＭＳ 明朝"/>
        <family val="1"/>
        <charset val="128"/>
      </rPr>
      <t>中学</t>
    </r>
    <r>
      <rPr>
        <sz val="11"/>
        <rFont val="Century"/>
        <family val="1"/>
      </rPr>
      <t>2</t>
    </r>
    <r>
      <rPr>
        <sz val="11"/>
        <rFont val="ＭＳ 明朝"/>
        <family val="1"/>
        <charset val="128"/>
      </rPr>
      <t>年生</t>
    </r>
    <rPh sb="0" eb="2">
      <t>チュウガク</t>
    </rPh>
    <rPh sb="3" eb="4">
      <t>ネン</t>
    </rPh>
    <rPh sb="4" eb="5">
      <t>セイ</t>
    </rPh>
    <phoneticPr fontId="20"/>
  </si>
  <si>
    <r>
      <rPr>
        <sz val="11"/>
        <rFont val="ＭＳ 明朝"/>
        <family val="1"/>
        <charset val="128"/>
      </rPr>
      <t>阿部幸雄、佐藤大介
五十嵐徹、佐藤剛</t>
    </r>
    <phoneticPr fontId="20"/>
  </si>
  <si>
    <t>カレイの煮付</t>
    <rPh sb="4" eb="6">
      <t>ニツケ</t>
    </rPh>
    <phoneticPr fontId="19"/>
  </si>
  <si>
    <r>
      <rPr>
        <sz val="11"/>
        <rFont val="ＭＳ 明朝"/>
        <family val="1"/>
        <charset val="128"/>
      </rPr>
      <t>致道館高校
山形大学農学部留学生サポーター</t>
    </r>
    <rPh sb="0" eb="3">
      <t>チドウカン</t>
    </rPh>
    <rPh sb="3" eb="5">
      <t>コウコウ</t>
    </rPh>
    <rPh sb="6" eb="13">
      <t>ヤマガタダイガクノウガクブ</t>
    </rPh>
    <rPh sb="13" eb="16">
      <t>リュウガクセイ</t>
    </rPh>
    <phoneticPr fontId="18"/>
  </si>
  <si>
    <t>高校生、     大学生</t>
    <rPh sb="0" eb="3">
      <t>コウコウセイ</t>
    </rPh>
    <rPh sb="9" eb="12">
      <t>ダイガクセイ</t>
    </rPh>
    <phoneticPr fontId="20"/>
  </si>
  <si>
    <r>
      <rPr>
        <sz val="11"/>
        <rFont val="ＭＳ 明朝"/>
        <family val="1"/>
        <charset val="128"/>
      </rPr>
      <t>岡崎雅也、佐藤剛</t>
    </r>
    <phoneticPr fontId="20"/>
  </si>
  <si>
    <t>カレイの煮付、カナガシラの味噌汁</t>
    <rPh sb="4" eb="6">
      <t>ニツケ</t>
    </rPh>
    <rPh sb="13" eb="16">
      <t>ミソシル</t>
    </rPh>
    <phoneticPr fontId="19"/>
  </si>
  <si>
    <t>寒河江市健康増進課
(食生活改善推進協議会)</t>
    <rPh sb="0" eb="3">
      <t>サガエ</t>
    </rPh>
    <rPh sb="3" eb="4">
      <t>シ</t>
    </rPh>
    <rPh sb="4" eb="6">
      <t>ケンコウ</t>
    </rPh>
    <rPh sb="6" eb="8">
      <t>ゾウシン</t>
    </rPh>
    <rPh sb="8" eb="9">
      <t>カ</t>
    </rPh>
    <rPh sb="11" eb="14">
      <t>ショクセイカツ</t>
    </rPh>
    <rPh sb="14" eb="16">
      <t>カイゼン</t>
    </rPh>
    <rPh sb="16" eb="21">
      <t>スイシンキョウギカイ</t>
    </rPh>
    <phoneticPr fontId="18"/>
  </si>
  <si>
    <r>
      <rPr>
        <sz val="11"/>
        <rFont val="ＭＳ 明朝"/>
        <family val="1"/>
        <charset val="128"/>
      </rPr>
      <t>食改</t>
    </r>
    <rPh sb="0" eb="2">
      <t>ショクカイ</t>
    </rPh>
    <phoneticPr fontId="20"/>
  </si>
  <si>
    <r>
      <rPr>
        <sz val="11"/>
        <rFont val="ＭＳ 明朝"/>
        <family val="1"/>
        <charset val="128"/>
      </rPr>
      <t>齊藤高弘、髙橋美代子
佐藤剛</t>
    </r>
    <phoneticPr fontId="20"/>
  </si>
  <si>
    <t>小鯛のカルパッチョセルクル仕立て、小鯛の棒寿司、小鯛のみぞれ蒸しきのこあんかけ</t>
    <rPh sb="0" eb="2">
      <t>コダイ</t>
    </rPh>
    <rPh sb="13" eb="15">
      <t>シタ</t>
    </rPh>
    <rPh sb="17" eb="19">
      <t>コダイ</t>
    </rPh>
    <rPh sb="20" eb="23">
      <t>ボウズシ</t>
    </rPh>
    <rPh sb="24" eb="26">
      <t>コダイ</t>
    </rPh>
    <rPh sb="30" eb="31">
      <t>ム</t>
    </rPh>
    <phoneticPr fontId="20"/>
  </si>
  <si>
    <r>
      <rPr>
        <sz val="11"/>
        <rFont val="ＭＳ 明朝"/>
        <family val="1"/>
        <charset val="128"/>
      </rPr>
      <t>酒田南高等学校
食育調理コース</t>
    </r>
    <rPh sb="0" eb="2">
      <t>サカタ</t>
    </rPh>
    <rPh sb="2" eb="3">
      <t>ミナミ</t>
    </rPh>
    <rPh sb="3" eb="5">
      <t>コウトウ</t>
    </rPh>
    <rPh sb="5" eb="7">
      <t>ガッコウ</t>
    </rPh>
    <rPh sb="8" eb="10">
      <t>ショクイク</t>
    </rPh>
    <rPh sb="10" eb="12">
      <t>チョウリ</t>
    </rPh>
    <phoneticPr fontId="18"/>
  </si>
  <si>
    <r>
      <rPr>
        <sz val="11"/>
        <rFont val="ＭＳ 明朝"/>
        <family val="1"/>
        <charset val="128"/>
      </rPr>
      <t>高校生</t>
    </r>
    <rPh sb="0" eb="3">
      <t>コウコウセイ</t>
    </rPh>
    <phoneticPr fontId="20"/>
  </si>
  <si>
    <r>
      <rPr>
        <sz val="11"/>
        <rFont val="ＭＳ 明朝"/>
        <family val="1"/>
        <charset val="128"/>
      </rPr>
      <t>齋藤亮一、佐藤剛</t>
    </r>
    <phoneticPr fontId="20"/>
  </si>
  <si>
    <t>大根の桂むき、アジの三枚おろし
アジのなめろう、アジのお茶漬け</t>
    <rPh sb="0" eb="2">
      <t>ダイコン</t>
    </rPh>
    <rPh sb="3" eb="4">
      <t>カツラ</t>
    </rPh>
    <rPh sb="10" eb="12">
      <t>サンマイ</t>
    </rPh>
    <rPh sb="28" eb="30">
      <t>チャヅ</t>
    </rPh>
    <phoneticPr fontId="20"/>
  </si>
  <si>
    <r>
      <rPr>
        <sz val="10"/>
        <rFont val="ＭＳ 明朝"/>
        <family val="1"/>
        <charset val="128"/>
      </rPr>
      <t>砂田町子供育成会</t>
    </r>
    <rPh sb="0" eb="8">
      <t>スナダマチコドモイクセイカイ</t>
    </rPh>
    <phoneticPr fontId="18"/>
  </si>
  <si>
    <t>小学生と     保護者</t>
    <rPh sb="0" eb="3">
      <t>ショウガクセイ</t>
    </rPh>
    <rPh sb="9" eb="12">
      <t>ホゴシャ</t>
    </rPh>
    <phoneticPr fontId="20"/>
  </si>
  <si>
    <r>
      <rPr>
        <sz val="11"/>
        <rFont val="ＭＳ 明朝"/>
        <family val="1"/>
        <charset val="128"/>
      </rPr>
      <t>佐藤剛、齋藤勝三</t>
    </r>
    <phoneticPr fontId="20"/>
  </si>
  <si>
    <t>イナダの照り焼き、イナダの刺身</t>
    <rPh sb="4" eb="5">
      <t>テ</t>
    </rPh>
    <rPh sb="6" eb="7">
      <t>ヤ</t>
    </rPh>
    <rPh sb="13" eb="15">
      <t>サシミ</t>
    </rPh>
    <phoneticPr fontId="20"/>
  </si>
  <si>
    <r>
      <rPr>
        <sz val="11"/>
        <rFont val="ＭＳ 明朝"/>
        <family val="1"/>
        <charset val="128"/>
      </rPr>
      <t>メ　ニ　ュ　ー</t>
    </r>
  </si>
  <si>
    <r>
      <rPr>
        <sz val="11"/>
        <rFont val="ＭＳ 明朝"/>
        <family val="1"/>
        <charset val="128"/>
      </rPr>
      <t>尾花沢市食生活改善推進協議会</t>
    </r>
    <rPh sb="0" eb="3">
      <t>オバナザワ</t>
    </rPh>
    <rPh sb="3" eb="4">
      <t>シ</t>
    </rPh>
    <rPh sb="4" eb="7">
      <t>ショクセイカツ</t>
    </rPh>
    <rPh sb="7" eb="14">
      <t>カイゼンスイシンキョウギカイ</t>
    </rPh>
    <phoneticPr fontId="59"/>
  </si>
  <si>
    <r>
      <rPr>
        <sz val="11"/>
        <rFont val="ＭＳ 明朝"/>
        <family val="1"/>
        <charset val="128"/>
      </rPr>
      <t>食改</t>
    </r>
    <rPh sb="0" eb="2">
      <t>ショッカイ</t>
    </rPh>
    <phoneticPr fontId="20"/>
  </si>
  <si>
    <t>齋藤亮一、髙橋美代子、佐藤剛</t>
    <phoneticPr fontId="20"/>
  </si>
  <si>
    <r>
      <rPr>
        <sz val="11"/>
        <rFont val="ＭＳ 明朝"/>
        <family val="1"/>
        <charset val="128"/>
      </rPr>
      <t>サワラのきのこ和マリネ、サワラのけんちん蒸し</t>
    </r>
    <rPh sb="7" eb="8">
      <t>ワ</t>
    </rPh>
    <rPh sb="20" eb="21">
      <t>ム</t>
    </rPh>
    <phoneticPr fontId="20"/>
  </si>
  <si>
    <r>
      <rPr>
        <sz val="11"/>
        <rFont val="ＭＳ 明朝"/>
        <family val="1"/>
        <charset val="128"/>
      </rPr>
      <t>酒田調理師専門学校</t>
    </r>
    <rPh sb="0" eb="2">
      <t>サカタ</t>
    </rPh>
    <rPh sb="2" eb="4">
      <t>チョウリ</t>
    </rPh>
    <rPh sb="4" eb="5">
      <t>シ</t>
    </rPh>
    <rPh sb="5" eb="9">
      <t>センモンガッコウ</t>
    </rPh>
    <phoneticPr fontId="59"/>
  </si>
  <si>
    <r>
      <rPr>
        <sz val="11"/>
        <rFont val="ＭＳ 明朝"/>
        <family val="1"/>
        <charset val="128"/>
      </rPr>
      <t>専門学校生</t>
    </r>
    <rPh sb="0" eb="2">
      <t>センモン</t>
    </rPh>
    <rPh sb="2" eb="4">
      <t>ガッコウ</t>
    </rPh>
    <rPh sb="4" eb="5">
      <t>セイ</t>
    </rPh>
    <phoneticPr fontId="20"/>
  </si>
  <si>
    <r>
      <rPr>
        <sz val="11"/>
        <rFont val="ＭＳ 明朝"/>
        <family val="1"/>
        <charset val="128"/>
      </rPr>
      <t>サワラのたたき、サワラのスープ仕立て</t>
    </r>
    <rPh sb="15" eb="17">
      <t>シタ</t>
    </rPh>
    <phoneticPr fontId="20"/>
  </si>
  <si>
    <r>
      <rPr>
        <sz val="11"/>
        <rFont val="ＭＳ 明朝"/>
        <family val="1"/>
        <charset val="128"/>
      </rPr>
      <t>第二学区まちづくり
振興協議会</t>
    </r>
    <rPh sb="0" eb="2">
      <t>ダイニ</t>
    </rPh>
    <rPh sb="2" eb="4">
      <t>ガック</t>
    </rPh>
    <rPh sb="10" eb="15">
      <t>シンコウキョウギカイ</t>
    </rPh>
    <phoneticPr fontId="18"/>
  </si>
  <si>
    <r>
      <rPr>
        <sz val="11"/>
        <rFont val="ＭＳ 明朝"/>
        <family val="1"/>
        <charset val="128"/>
      </rPr>
      <t>小学生と　　　保護者</t>
    </r>
    <rPh sb="0" eb="3">
      <t>ショウガクセイ</t>
    </rPh>
    <rPh sb="7" eb="10">
      <t>ホゴシャ</t>
    </rPh>
    <phoneticPr fontId="59"/>
  </si>
  <si>
    <r>
      <rPr>
        <sz val="11"/>
        <rFont val="ＭＳ 明朝"/>
        <family val="1"/>
        <charset val="128"/>
      </rPr>
      <t>阿部俊行、佐藤剛</t>
    </r>
    <phoneticPr fontId="20"/>
  </si>
  <si>
    <r>
      <rPr>
        <sz val="11"/>
        <rFont val="ＭＳ 明朝"/>
        <family val="1"/>
        <charset val="128"/>
      </rPr>
      <t>紅エビの炊き込みご飯、コイ科のポッポ焼き</t>
    </r>
    <rPh sb="0" eb="1">
      <t>ベニ</t>
    </rPh>
    <rPh sb="4" eb="5">
      <t>タ</t>
    </rPh>
    <rPh sb="6" eb="7">
      <t>コ</t>
    </rPh>
    <rPh sb="9" eb="10">
      <t>ハン</t>
    </rPh>
    <rPh sb="13" eb="14">
      <t>カ</t>
    </rPh>
    <rPh sb="18" eb="19">
      <t>ヤ</t>
    </rPh>
    <phoneticPr fontId="20"/>
  </si>
  <si>
    <r>
      <t>JA</t>
    </r>
    <r>
      <rPr>
        <sz val="11"/>
        <rFont val="ＭＳ 明朝"/>
        <family val="1"/>
        <charset val="128"/>
      </rPr>
      <t>てんどう女性部</t>
    </r>
    <rPh sb="6" eb="8">
      <t>ジョセイ</t>
    </rPh>
    <rPh sb="8" eb="9">
      <t>ブ</t>
    </rPh>
    <phoneticPr fontId="18"/>
  </si>
  <si>
    <r>
      <rPr>
        <sz val="11"/>
        <rFont val="ＭＳ 明朝"/>
        <family val="1"/>
        <charset val="128"/>
      </rPr>
      <t>一般</t>
    </r>
    <rPh sb="0" eb="2">
      <t>イッパン</t>
    </rPh>
    <phoneticPr fontId="20"/>
  </si>
  <si>
    <t>齊藤高弘、髙橋美代子、佐藤剛</t>
    <phoneticPr fontId="20"/>
  </si>
  <si>
    <r>
      <rPr>
        <sz val="11"/>
        <rFont val="ＭＳ 明朝"/>
        <family val="1"/>
        <charset val="128"/>
      </rPr>
      <t>タラの香草焼き、タラのアクアパッツァ</t>
    </r>
    <rPh sb="3" eb="6">
      <t>コウソウヤ</t>
    </rPh>
    <phoneticPr fontId="19"/>
  </si>
  <si>
    <t>上山市健康推進課
(食生活改善推進協議会)</t>
    <rPh sb="0" eb="3">
      <t>カミノヤマシ</t>
    </rPh>
    <rPh sb="3" eb="5">
      <t>ケンコウ</t>
    </rPh>
    <rPh sb="5" eb="8">
      <t>スイシンカ</t>
    </rPh>
    <rPh sb="10" eb="13">
      <t>ショクセイカツ</t>
    </rPh>
    <rPh sb="13" eb="15">
      <t>カイゼン</t>
    </rPh>
    <rPh sb="15" eb="20">
      <t>スイシンキョウギカイ</t>
    </rPh>
    <phoneticPr fontId="18"/>
  </si>
  <si>
    <r>
      <rPr>
        <sz val="11"/>
        <rFont val="ＭＳ 明朝"/>
        <family val="1"/>
        <charset val="128"/>
      </rPr>
      <t>食改</t>
    </r>
    <rPh sb="0" eb="1">
      <t>ショク</t>
    </rPh>
    <rPh sb="1" eb="2">
      <t>カイ</t>
    </rPh>
    <phoneticPr fontId="20"/>
  </si>
  <si>
    <t>髙橋美代子、石塚博明、佐藤剛</t>
    <phoneticPr fontId="20"/>
  </si>
  <si>
    <r>
      <rPr>
        <sz val="11"/>
        <rFont val="ＭＳ 明朝"/>
        <family val="1"/>
        <charset val="128"/>
      </rPr>
      <t>タラのホイル焼き、タラのアクアパッツァ風、タラとセロリのサラダ</t>
    </r>
    <rPh sb="6" eb="7">
      <t>ヤ</t>
    </rPh>
    <rPh sb="19" eb="20">
      <t>フウ</t>
    </rPh>
    <phoneticPr fontId="19"/>
  </si>
  <si>
    <r>
      <rPr>
        <sz val="11"/>
        <rFont val="ＭＳ 明朝"/>
        <family val="1"/>
        <charset val="128"/>
      </rPr>
      <t>金井地区食生活改善
推進協議会</t>
    </r>
    <rPh sb="0" eb="2">
      <t>カナイ</t>
    </rPh>
    <rPh sb="2" eb="4">
      <t>チク</t>
    </rPh>
    <rPh sb="4" eb="7">
      <t>ショクセイカツ</t>
    </rPh>
    <rPh sb="7" eb="9">
      <t>カイゼン</t>
    </rPh>
    <rPh sb="10" eb="12">
      <t>スイシン</t>
    </rPh>
    <rPh sb="12" eb="15">
      <t>キョウギカイ</t>
    </rPh>
    <phoneticPr fontId="18"/>
  </si>
  <si>
    <t>片倉忠直、髙橋美代子、佐藤剛</t>
    <phoneticPr fontId="20"/>
  </si>
  <si>
    <r>
      <rPr>
        <sz val="11"/>
        <rFont val="ＭＳ 明朝"/>
        <family val="1"/>
        <charset val="128"/>
      </rPr>
      <t>タラのポワレ、ごぼうとマイタケにスダチ入りソース、タラのフィッシュアンドチップス</t>
    </r>
    <rPh sb="19" eb="20">
      <t>イ</t>
    </rPh>
    <phoneticPr fontId="19"/>
  </si>
  <si>
    <r>
      <rPr>
        <sz val="11"/>
        <rFont val="ＭＳ 明朝"/>
        <family val="1"/>
        <charset val="128"/>
      </rPr>
      <t>東根市食生活改善
推進協議会</t>
    </r>
    <rPh sb="0" eb="3">
      <t>ヒガシネシ</t>
    </rPh>
    <rPh sb="3" eb="6">
      <t>ショクセイカツ</t>
    </rPh>
    <rPh sb="6" eb="8">
      <t>カイゼン</t>
    </rPh>
    <rPh sb="9" eb="11">
      <t>スイシン</t>
    </rPh>
    <rPh sb="11" eb="14">
      <t>キョウギカイ</t>
    </rPh>
    <phoneticPr fontId="18"/>
  </si>
  <si>
    <r>
      <rPr>
        <sz val="11"/>
        <rFont val="ＭＳ 明朝"/>
        <family val="1"/>
        <charset val="128"/>
      </rPr>
      <t>タラの香草焼き、タラの子漬け</t>
    </r>
    <rPh sb="3" eb="6">
      <t>コウソウヤ</t>
    </rPh>
    <rPh sb="11" eb="12">
      <t>コ</t>
    </rPh>
    <rPh sb="12" eb="13">
      <t>ヅ</t>
    </rPh>
    <phoneticPr fontId="19"/>
  </si>
  <si>
    <r>
      <rPr>
        <sz val="11"/>
        <rFont val="ＭＳ 明朝"/>
        <family val="1"/>
        <charset val="128"/>
      </rPr>
      <t>たつのこ保育園</t>
    </r>
    <rPh sb="4" eb="7">
      <t>ホイクエン</t>
    </rPh>
    <phoneticPr fontId="18"/>
  </si>
  <si>
    <r>
      <rPr>
        <sz val="11"/>
        <rFont val="ＭＳ 明朝"/>
        <family val="1"/>
        <charset val="128"/>
      </rPr>
      <t>園児と　　　　　　　　　　　　保護者</t>
    </r>
    <rPh sb="0" eb="2">
      <t>エンジ</t>
    </rPh>
    <rPh sb="15" eb="18">
      <t>ホゴシャ</t>
    </rPh>
    <phoneticPr fontId="20"/>
  </si>
  <si>
    <r>
      <rPr>
        <sz val="11"/>
        <rFont val="ＭＳ 明朝"/>
        <family val="1"/>
        <charset val="128"/>
      </rPr>
      <t>佐藤千秋、佐藤剛</t>
    </r>
    <phoneticPr fontId="20"/>
  </si>
  <si>
    <r>
      <rPr>
        <sz val="11"/>
        <rFont val="ＭＳ 明朝"/>
        <family val="1"/>
        <charset val="128"/>
      </rPr>
      <t>寒鱈汁</t>
    </r>
    <rPh sb="0" eb="1">
      <t>カン</t>
    </rPh>
    <rPh sb="1" eb="2">
      <t>タラ</t>
    </rPh>
    <rPh sb="2" eb="3">
      <t>ジル</t>
    </rPh>
    <phoneticPr fontId="19"/>
  </si>
  <si>
    <r>
      <rPr>
        <sz val="11"/>
        <rFont val="ＭＳ 明朝"/>
        <family val="1"/>
        <charset val="128"/>
      </rPr>
      <t>山形市食生活改善推進協議会　　　千歳地区</t>
    </r>
    <rPh sb="0" eb="3">
      <t>ヤマガタシ</t>
    </rPh>
    <rPh sb="3" eb="6">
      <t>ショクセイカツ</t>
    </rPh>
    <rPh sb="6" eb="8">
      <t>カイゼン</t>
    </rPh>
    <rPh sb="8" eb="10">
      <t>スイシン</t>
    </rPh>
    <rPh sb="10" eb="13">
      <t>キョウギカイ</t>
    </rPh>
    <rPh sb="16" eb="18">
      <t>チトセ</t>
    </rPh>
    <rPh sb="18" eb="20">
      <t>チク</t>
    </rPh>
    <phoneticPr fontId="18"/>
  </si>
  <si>
    <t>板坂竜彦、髙橋美代子、佐藤剛</t>
    <phoneticPr fontId="20"/>
  </si>
  <si>
    <r>
      <rPr>
        <sz val="11"/>
        <rFont val="ＭＳ 明朝"/>
        <family val="1"/>
        <charset val="128"/>
      </rPr>
      <t>鶴岡市立
櫛引中学校</t>
    </r>
    <rPh sb="0" eb="4">
      <t>ツルオカシリツ</t>
    </rPh>
    <rPh sb="5" eb="7">
      <t>クシビキ</t>
    </rPh>
    <rPh sb="7" eb="8">
      <t>チュウ</t>
    </rPh>
    <rPh sb="8" eb="10">
      <t>ガッコウ</t>
    </rPh>
    <phoneticPr fontId="18"/>
  </si>
  <si>
    <r>
      <rPr>
        <sz val="11"/>
        <rFont val="ＭＳ 明朝"/>
        <family val="1"/>
        <charset val="128"/>
      </rPr>
      <t>小学生</t>
    </r>
    <rPh sb="0" eb="3">
      <t>ショウガクセイ</t>
    </rPh>
    <phoneticPr fontId="20"/>
  </si>
  <si>
    <t>五十嵐督敬、石塚博明、佐藤剛</t>
    <phoneticPr fontId="20"/>
  </si>
  <si>
    <r>
      <rPr>
        <sz val="11"/>
        <rFont val="ＭＳ 明朝"/>
        <family val="1"/>
        <charset val="128"/>
      </rPr>
      <t>寒鱈汁、たらこのクリームパスタ</t>
    </r>
    <rPh sb="0" eb="1">
      <t>カン</t>
    </rPh>
    <rPh sb="1" eb="2">
      <t>タラ</t>
    </rPh>
    <rPh sb="2" eb="3">
      <t>ジル</t>
    </rPh>
    <phoneticPr fontId="19"/>
  </si>
  <si>
    <t>五十嵐督敬、齋藤勝三、佐藤剛</t>
    <phoneticPr fontId="20"/>
  </si>
  <si>
    <r>
      <rPr>
        <sz val="11"/>
        <rFont val="ＭＳ 明朝"/>
        <family val="1"/>
        <charset val="128"/>
      </rPr>
      <t>鶴岡市立豊浦小学校</t>
    </r>
    <rPh sb="0" eb="4">
      <t>ツルオカシリツ</t>
    </rPh>
    <rPh sb="4" eb="6">
      <t>トヨウラ</t>
    </rPh>
    <rPh sb="6" eb="9">
      <t>ショウガッコウ</t>
    </rPh>
    <phoneticPr fontId="18"/>
  </si>
  <si>
    <r>
      <rPr>
        <sz val="11"/>
        <rFont val="ＭＳ 明朝"/>
        <family val="1"/>
        <charset val="128"/>
      </rPr>
      <t>佐藤剛、成澤哲平、
齋藤勝三</t>
    </r>
    <phoneticPr fontId="20"/>
  </si>
  <si>
    <r>
      <rPr>
        <sz val="11"/>
        <rFont val="ＭＳ 明朝"/>
        <family val="1"/>
        <charset val="128"/>
      </rPr>
      <t>寒鱈汁、タラの煮付</t>
    </r>
    <rPh sb="0" eb="3">
      <t>カンダラジル</t>
    </rPh>
    <rPh sb="7" eb="9">
      <t>ニツケ</t>
    </rPh>
    <phoneticPr fontId="19"/>
  </si>
  <si>
    <r>
      <rPr>
        <sz val="11"/>
        <rFont val="ＭＳ 明朝"/>
        <family val="1"/>
        <charset val="128"/>
      </rPr>
      <t>鶴岡市立櫛引東小学校</t>
    </r>
    <rPh sb="0" eb="4">
      <t>ツルオカシリツ</t>
    </rPh>
    <rPh sb="4" eb="6">
      <t>クシビキ</t>
    </rPh>
    <rPh sb="6" eb="7">
      <t>ヒガシ</t>
    </rPh>
    <rPh sb="7" eb="8">
      <t>ショウ</t>
    </rPh>
    <rPh sb="8" eb="10">
      <t>ガッコウ</t>
    </rPh>
    <phoneticPr fontId="18"/>
  </si>
  <si>
    <t>岡崎雅也、五十嵐徹、  佐藤剛</t>
    <phoneticPr fontId="20"/>
  </si>
  <si>
    <r>
      <rPr>
        <sz val="11"/>
        <rFont val="ＭＳ 明朝"/>
        <family val="1"/>
        <charset val="128"/>
      </rPr>
      <t>寒鱈汁</t>
    </r>
    <rPh sb="0" eb="2">
      <t>カンダラ</t>
    </rPh>
    <rPh sb="2" eb="3">
      <t>ジル</t>
    </rPh>
    <phoneticPr fontId="19"/>
  </si>
  <si>
    <r>
      <rPr>
        <sz val="11"/>
        <rFont val="ＭＳ 明朝"/>
        <family val="1"/>
        <charset val="128"/>
      </rPr>
      <t>山形県立
鶴岡中央高等学校</t>
    </r>
    <rPh sb="0" eb="2">
      <t>ヤマガタ</t>
    </rPh>
    <rPh sb="2" eb="4">
      <t>ケンリツ</t>
    </rPh>
    <rPh sb="5" eb="7">
      <t>ツルオカ</t>
    </rPh>
    <rPh sb="7" eb="9">
      <t>チュウオウ</t>
    </rPh>
    <rPh sb="9" eb="11">
      <t>コウトウ</t>
    </rPh>
    <rPh sb="11" eb="13">
      <t>ガッコウ</t>
    </rPh>
    <phoneticPr fontId="18"/>
  </si>
  <si>
    <r>
      <rPr>
        <sz val="11"/>
        <rFont val="ＭＳ 明朝"/>
        <family val="1"/>
        <charset val="128"/>
      </rPr>
      <t>滝川義朗</t>
    </r>
    <phoneticPr fontId="20"/>
  </si>
  <si>
    <r>
      <rPr>
        <sz val="11"/>
        <rFont val="ＭＳ 明朝"/>
        <family val="1"/>
        <charset val="128"/>
      </rPr>
      <t>サクラマスのかまぼこ</t>
    </r>
    <phoneticPr fontId="20"/>
  </si>
  <si>
    <r>
      <rPr>
        <sz val="10"/>
        <rFont val="ＭＳ 明朝"/>
        <family val="1"/>
        <charset val="128"/>
      </rPr>
      <t>サケ科魚類研究会</t>
    </r>
    <rPh sb="2" eb="3">
      <t>カ</t>
    </rPh>
    <rPh sb="3" eb="5">
      <t>ギョルイ</t>
    </rPh>
    <rPh sb="5" eb="8">
      <t>ケンキュウカイ</t>
    </rPh>
    <phoneticPr fontId="18"/>
  </si>
  <si>
    <t>岡崎雅也、髙橋美代子、佐藤剛</t>
    <phoneticPr fontId="20"/>
  </si>
  <si>
    <r>
      <rPr>
        <sz val="11"/>
        <rFont val="ＭＳ 明朝"/>
        <family val="1"/>
        <charset val="128"/>
      </rPr>
      <t>サクラマスのあんかけ、染めおろし</t>
    </r>
    <rPh sb="11" eb="12">
      <t>ソ</t>
    </rPh>
    <phoneticPr fontId="20"/>
  </si>
  <si>
    <r>
      <t>(</t>
    </r>
    <r>
      <rPr>
        <sz val="11"/>
        <rFont val="ＭＳ 明朝"/>
        <family val="1"/>
        <charset val="128"/>
      </rPr>
      <t>２</t>
    </r>
    <r>
      <rPr>
        <sz val="11"/>
        <rFont val="Century"/>
        <family val="1"/>
      </rPr>
      <t>)</t>
    </r>
    <r>
      <rPr>
        <sz val="11"/>
        <rFont val="ＭＳ 明朝"/>
        <family val="1"/>
        <charset val="128"/>
      </rPr>
      <t>庄内浜の魚消費拡大事業</t>
    </r>
    <rPh sb="5" eb="6">
      <t>ハマ</t>
    </rPh>
    <phoneticPr fontId="3"/>
  </si>
  <si>
    <r>
      <rPr>
        <sz val="11"/>
        <rFont val="ＭＳ 明朝"/>
        <family val="1"/>
        <charset val="128"/>
      </rPr>
      <t>○　県内陸部における庄内浜産水産物のプロモーション</t>
    </r>
  </si>
  <si>
    <r>
      <rPr>
        <sz val="11"/>
        <rFont val="ＭＳ 明朝"/>
        <family val="1"/>
        <charset val="128"/>
      </rPr>
      <t>日　　時</t>
    </r>
  </si>
  <si>
    <r>
      <rPr>
        <sz val="11"/>
        <rFont val="ＭＳ 明朝"/>
        <family val="1"/>
        <charset val="128"/>
      </rPr>
      <t>場　　所</t>
    </r>
  </si>
  <si>
    <r>
      <rPr>
        <sz val="11"/>
        <rFont val="ＭＳ 明朝"/>
        <family val="1"/>
        <charset val="128"/>
      </rPr>
      <t>概　　　要</t>
    </r>
  </si>
  <si>
    <r>
      <rPr>
        <sz val="11"/>
        <rFont val="ＭＳ 明朝"/>
        <family val="1"/>
        <charset val="128"/>
      </rPr>
      <t>おいしい山形</t>
    </r>
    <phoneticPr fontId="3"/>
  </si>
  <si>
    <r>
      <rPr>
        <sz val="11"/>
        <rFont val="ＭＳ 明朝"/>
        <family val="1"/>
        <charset val="128"/>
      </rPr>
      <t>令和</t>
    </r>
    <r>
      <rPr>
        <sz val="11"/>
        <rFont val="Century"/>
        <family val="1"/>
      </rPr>
      <t>6</t>
    </r>
    <r>
      <rPr>
        <sz val="11"/>
        <rFont val="ＭＳ 明朝"/>
        <family val="1"/>
        <charset val="128"/>
      </rPr>
      <t>年</t>
    </r>
    <rPh sb="3" eb="4">
      <t>ネン</t>
    </rPh>
    <phoneticPr fontId="20"/>
  </si>
  <si>
    <r>
      <t>5</t>
    </r>
    <r>
      <rPr>
        <sz val="11"/>
        <rFont val="ＭＳ 明朝"/>
        <family val="1"/>
        <charset val="128"/>
      </rPr>
      <t>月</t>
    </r>
    <phoneticPr fontId="3"/>
  </si>
  <si>
    <r>
      <t>16</t>
    </r>
    <r>
      <rPr>
        <sz val="11"/>
        <rFont val="ＭＳ 明朝"/>
        <family val="1"/>
        <charset val="128"/>
      </rPr>
      <t>日</t>
    </r>
    <phoneticPr fontId="3"/>
  </si>
  <si>
    <r>
      <rPr>
        <sz val="11"/>
        <rFont val="ＭＳ 明朝"/>
        <family val="1"/>
        <charset val="128"/>
      </rPr>
      <t>内陸地区量販店</t>
    </r>
  </si>
  <si>
    <r>
      <rPr>
        <sz val="11"/>
        <rFont val="ＭＳ 明朝"/>
        <family val="1"/>
        <charset val="128"/>
      </rPr>
      <t>旬の水産物の販売による庄内浜産水産物の</t>
    </r>
    <r>
      <rPr>
        <sz val="11"/>
        <rFont val="Century"/>
        <family val="1"/>
      </rPr>
      <t>PR</t>
    </r>
    <r>
      <rPr>
        <sz val="11"/>
        <rFont val="ＭＳ 明朝"/>
        <family val="1"/>
        <charset val="128"/>
      </rPr>
      <t>、レシピ配布、抽選で水産加工品をプレゼント</t>
    </r>
    <rPh sb="25" eb="27">
      <t>ハイフ</t>
    </rPh>
    <rPh sb="28" eb="30">
      <t>チュウセン</t>
    </rPh>
    <rPh sb="31" eb="33">
      <t>スイサン</t>
    </rPh>
    <rPh sb="33" eb="36">
      <t>カコウヒン</t>
    </rPh>
    <phoneticPr fontId="3"/>
  </si>
  <si>
    <r>
      <rPr>
        <sz val="11"/>
        <rFont val="ＭＳ 明朝"/>
        <family val="1"/>
        <charset val="128"/>
      </rPr>
      <t>春の旬の魚キャンペーン</t>
    </r>
    <rPh sb="0" eb="1">
      <t>ハル</t>
    </rPh>
    <phoneticPr fontId="3"/>
  </si>
  <si>
    <r>
      <t>6</t>
    </r>
    <r>
      <rPr>
        <sz val="11"/>
        <rFont val="ＭＳ 明朝"/>
        <family val="1"/>
        <charset val="128"/>
      </rPr>
      <t>月</t>
    </r>
    <phoneticPr fontId="3"/>
  </si>
  <si>
    <r>
      <t>30</t>
    </r>
    <r>
      <rPr>
        <sz val="11"/>
        <rFont val="ＭＳ 明朝"/>
        <family val="1"/>
        <charset val="128"/>
      </rPr>
      <t>日</t>
    </r>
    <phoneticPr fontId="3"/>
  </si>
  <si>
    <r>
      <t>(6</t>
    </r>
    <r>
      <rPr>
        <sz val="11"/>
        <rFont val="ＭＳ 明朝"/>
        <family val="1"/>
        <charset val="128"/>
      </rPr>
      <t>企業</t>
    </r>
    <r>
      <rPr>
        <sz val="11"/>
        <rFont val="Century"/>
        <family val="1"/>
      </rPr>
      <t>)</t>
    </r>
    <phoneticPr fontId="3"/>
  </si>
  <si>
    <r>
      <t>10</t>
    </r>
    <r>
      <rPr>
        <sz val="11"/>
        <rFont val="ＭＳ 明朝"/>
        <family val="1"/>
        <charset val="128"/>
      </rPr>
      <t>月</t>
    </r>
    <rPh sb="2" eb="3">
      <t>ガツ</t>
    </rPh>
    <phoneticPr fontId="3"/>
  </si>
  <si>
    <r>
      <t>1</t>
    </r>
    <r>
      <rPr>
        <sz val="11"/>
        <rFont val="ＭＳ 明朝"/>
        <family val="1"/>
        <charset val="128"/>
      </rPr>
      <t>日</t>
    </r>
    <rPh sb="1" eb="2">
      <t>ニチ</t>
    </rPh>
    <phoneticPr fontId="3"/>
  </si>
  <si>
    <r>
      <rPr>
        <sz val="11"/>
        <rFont val="ＭＳ 明朝"/>
        <family val="1"/>
        <charset val="128"/>
      </rPr>
      <t>旬の水産物の販売による庄内浜産水産物の</t>
    </r>
    <r>
      <rPr>
        <sz val="11"/>
        <rFont val="Century"/>
        <family val="1"/>
      </rPr>
      <t>PR</t>
    </r>
    <r>
      <rPr>
        <sz val="11"/>
        <rFont val="ＭＳ 明朝"/>
        <family val="1"/>
        <charset val="128"/>
      </rPr>
      <t>、レシピ配布</t>
    </r>
    <rPh sb="25" eb="27">
      <t>ハイフ</t>
    </rPh>
    <phoneticPr fontId="3"/>
  </si>
  <si>
    <r>
      <t>11</t>
    </r>
    <r>
      <rPr>
        <sz val="11"/>
        <rFont val="ＭＳ 明朝"/>
        <family val="1"/>
        <charset val="128"/>
      </rPr>
      <t>月</t>
    </r>
    <rPh sb="2" eb="3">
      <t>ガツ</t>
    </rPh>
    <phoneticPr fontId="3"/>
  </si>
  <si>
    <r>
      <t>30</t>
    </r>
    <r>
      <rPr>
        <sz val="11"/>
        <rFont val="ＭＳ 明朝"/>
        <family val="1"/>
        <charset val="128"/>
      </rPr>
      <t>日</t>
    </r>
    <rPh sb="2" eb="3">
      <t>ニチ</t>
    </rPh>
    <phoneticPr fontId="3"/>
  </si>
  <si>
    <r>
      <rPr>
        <sz val="11"/>
        <rFont val="ＭＳ 明朝"/>
        <family val="1"/>
        <charset val="128"/>
      </rPr>
      <t>秋の旬の魚キャンペーン</t>
    </r>
    <phoneticPr fontId="3"/>
  </si>
  <si>
    <r>
      <rPr>
        <sz val="11"/>
        <rFont val="ＭＳ 明朝"/>
        <family val="1"/>
        <charset val="128"/>
      </rPr>
      <t>やまがた庄内浜の魚応援店</t>
    </r>
  </si>
  <si>
    <r>
      <rPr>
        <sz val="11"/>
        <rFont val="ＭＳ 明朝"/>
        <family val="1"/>
        <charset val="128"/>
      </rPr>
      <t>応援店によるテーマ食材の提供及びスタンプラリーによる利用促進</t>
    </r>
    <phoneticPr fontId="3"/>
  </si>
  <si>
    <r>
      <t>12</t>
    </r>
    <r>
      <rPr>
        <sz val="11"/>
        <rFont val="ＭＳ 明朝"/>
        <family val="1"/>
        <charset val="128"/>
      </rPr>
      <t>月</t>
    </r>
    <rPh sb="2" eb="3">
      <t>ガツ</t>
    </rPh>
    <phoneticPr fontId="3"/>
  </si>
  <si>
    <r>
      <t>31</t>
    </r>
    <r>
      <rPr>
        <sz val="11"/>
        <rFont val="ＭＳ 明朝"/>
        <family val="1"/>
        <charset val="128"/>
      </rPr>
      <t>日</t>
    </r>
    <rPh sb="2" eb="3">
      <t>ニチ</t>
    </rPh>
    <phoneticPr fontId="3"/>
  </si>
  <si>
    <r>
      <t>(</t>
    </r>
    <r>
      <rPr>
        <sz val="11"/>
        <rFont val="ＭＳ 明朝"/>
        <family val="1"/>
        <charset val="128"/>
      </rPr>
      <t>参加店舗：</t>
    </r>
    <r>
      <rPr>
        <sz val="11"/>
        <rFont val="Century"/>
        <family val="1"/>
      </rPr>
      <t>52</t>
    </r>
    <r>
      <rPr>
        <sz val="11"/>
        <rFont val="ＭＳ 明朝"/>
        <family val="1"/>
        <charset val="128"/>
      </rPr>
      <t>店舗</t>
    </r>
    <r>
      <rPr>
        <sz val="11"/>
        <rFont val="Century"/>
        <family val="1"/>
      </rPr>
      <t>)</t>
    </r>
    <rPh sb="1" eb="3">
      <t>サンカ</t>
    </rPh>
    <rPh sb="3" eb="5">
      <t>テンポ</t>
    </rPh>
    <phoneticPr fontId="3"/>
  </si>
  <si>
    <r>
      <rPr>
        <sz val="11"/>
        <rFont val="ＭＳ 明朝"/>
        <family val="1"/>
        <charset val="128"/>
      </rPr>
      <t>○「やまがた庄内浜の魚応援店」の加入件数</t>
    </r>
    <phoneticPr fontId="3"/>
  </si>
  <si>
    <r>
      <t>(</t>
    </r>
    <r>
      <rPr>
        <sz val="11"/>
        <rFont val="ＭＳ 明朝"/>
        <family val="1"/>
        <charset val="128"/>
      </rPr>
      <t>令和</t>
    </r>
    <r>
      <rPr>
        <sz val="11"/>
        <rFont val="Century"/>
        <family val="1"/>
      </rPr>
      <t>7</t>
    </r>
    <r>
      <rPr>
        <sz val="11"/>
        <rFont val="ＭＳ 明朝"/>
        <family val="1"/>
        <charset val="128"/>
      </rPr>
      <t>年</t>
    </r>
    <r>
      <rPr>
        <sz val="11"/>
        <rFont val="Century"/>
        <family val="1"/>
      </rPr>
      <t>3</t>
    </r>
    <r>
      <rPr>
        <sz val="11"/>
        <rFont val="ＭＳ 明朝"/>
        <family val="1"/>
        <charset val="128"/>
      </rPr>
      <t>月末現在</t>
    </r>
    <r>
      <rPr>
        <sz val="11"/>
        <rFont val="Century"/>
        <family val="1"/>
      </rPr>
      <t>)</t>
    </r>
    <rPh sb="1" eb="3">
      <t>レイワ</t>
    </rPh>
    <rPh sb="4" eb="5">
      <t>ネン</t>
    </rPh>
    <rPh sb="6" eb="7">
      <t>ガツ</t>
    </rPh>
    <rPh sb="7" eb="8">
      <t>マツ</t>
    </rPh>
    <rPh sb="8" eb="10">
      <t>ゲンザイ</t>
    </rPh>
    <phoneticPr fontId="3"/>
  </si>
  <si>
    <r>
      <rPr>
        <sz val="11"/>
        <rFont val="ＭＳ 明朝"/>
        <family val="1"/>
        <charset val="128"/>
      </rPr>
      <t>地区別</t>
    </r>
  </si>
  <si>
    <r>
      <rPr>
        <sz val="11"/>
        <rFont val="ＭＳ 明朝"/>
        <family val="1"/>
        <charset val="128"/>
      </rPr>
      <t>東南村山地区</t>
    </r>
  </si>
  <si>
    <r>
      <rPr>
        <sz val="11"/>
        <rFont val="ＭＳ 明朝"/>
        <family val="1"/>
        <charset val="128"/>
      </rPr>
      <t>西村山地区</t>
    </r>
  </si>
  <si>
    <r>
      <rPr>
        <sz val="11"/>
        <rFont val="ＭＳ 明朝"/>
        <family val="1"/>
        <charset val="128"/>
      </rPr>
      <t>北村山地区</t>
    </r>
  </si>
  <si>
    <r>
      <rPr>
        <sz val="11"/>
        <rFont val="ＭＳ 明朝"/>
        <family val="1"/>
        <charset val="128"/>
      </rPr>
      <t>最上地区</t>
    </r>
  </si>
  <si>
    <r>
      <rPr>
        <sz val="11"/>
        <rFont val="ＭＳ 明朝"/>
        <family val="1"/>
        <charset val="128"/>
      </rPr>
      <t>置賜地区</t>
    </r>
  </si>
  <si>
    <r>
      <rPr>
        <sz val="11"/>
        <rFont val="ＭＳ 明朝"/>
        <family val="1"/>
        <charset val="128"/>
      </rPr>
      <t>ジャンル別</t>
    </r>
  </si>
  <si>
    <r>
      <rPr>
        <sz val="11"/>
        <rFont val="ＭＳ 明朝"/>
        <family val="1"/>
        <charset val="128"/>
      </rPr>
      <t>和　食</t>
    </r>
  </si>
  <si>
    <r>
      <rPr>
        <sz val="11"/>
        <rFont val="ＭＳ 明朝"/>
        <family val="1"/>
        <charset val="128"/>
      </rPr>
      <t>洋　食</t>
    </r>
  </si>
  <si>
    <r>
      <rPr>
        <sz val="11"/>
        <rFont val="ＭＳ 明朝"/>
        <family val="1"/>
        <charset val="128"/>
      </rPr>
      <t>中　華</t>
    </r>
  </si>
  <si>
    <r>
      <rPr>
        <sz val="11"/>
        <rFont val="ＭＳ 明朝"/>
        <family val="1"/>
        <charset val="128"/>
      </rPr>
      <t>※和食　寿司屋・居酒屋を含む、※洋食　フレンチ、イタリアンを含む</t>
    </r>
    <rPh sb="8" eb="11">
      <t>イザカヤ</t>
    </rPh>
    <phoneticPr fontId="3"/>
  </si>
  <si>
    <r>
      <rPr>
        <sz val="11"/>
        <rFont val="ＭＳ 明朝"/>
        <family val="1"/>
        <charset val="128"/>
      </rPr>
      <t>〇　情報発信</t>
    </r>
    <rPh sb="2" eb="4">
      <t>ジョウホウ</t>
    </rPh>
    <rPh sb="4" eb="6">
      <t>ハッシン</t>
    </rPh>
    <phoneticPr fontId="3"/>
  </si>
  <si>
    <r>
      <rPr>
        <sz val="11"/>
        <rFont val="ＭＳ 明朝"/>
        <family val="1"/>
        <charset val="128"/>
      </rPr>
      <t>・レシピサイトクックパッド　やまがたさかナビのキッチン</t>
    </r>
  </si>
  <si>
    <t>https://cookpad.com/kitchen/34067761</t>
  </si>
  <si>
    <r>
      <rPr>
        <sz val="11"/>
        <rFont val="ＭＳ 明朝"/>
        <family val="1"/>
        <charset val="128"/>
      </rPr>
      <t>・フェイスブック　やまがたさかナビ</t>
    </r>
  </si>
  <si>
    <t>https://www.facebook.com/yamagatasakanavi/</t>
  </si>
  <si>
    <r>
      <rPr>
        <sz val="11"/>
        <rFont val="ＭＳ 明朝"/>
        <family val="1"/>
        <charset val="128"/>
      </rPr>
      <t>・インスタグラム　やまがたさかナビ</t>
    </r>
  </si>
  <si>
    <t>https://www.instagram.com/yamagatasakanavi/</t>
  </si>
  <si>
    <r>
      <t>(</t>
    </r>
    <r>
      <rPr>
        <sz val="11"/>
        <rFont val="ＭＳ 明朝"/>
        <family val="1"/>
        <charset val="128"/>
      </rPr>
      <t>３</t>
    </r>
    <r>
      <rPr>
        <sz val="11"/>
        <rFont val="Century"/>
        <family val="1"/>
      </rPr>
      <t>)</t>
    </r>
    <r>
      <rPr>
        <sz val="11"/>
        <rFont val="ＭＳ 明朝"/>
        <family val="1"/>
        <charset val="128"/>
      </rPr>
      <t>庄内浜ブランド創出協議会</t>
    </r>
    <rPh sb="3" eb="6">
      <t>ショウナイハマ</t>
    </rPh>
    <rPh sb="10" eb="15">
      <t>ソウシュツキョウギカイ</t>
    </rPh>
    <phoneticPr fontId="3"/>
  </si>
  <si>
    <r>
      <rPr>
        <sz val="11"/>
        <rFont val="ＭＳ 明朝"/>
        <family val="1"/>
        <charset val="128"/>
      </rPr>
      <t>　庄内浜の魅力ある水産物を発掘し、魚種の特徴に合わせた様々な戦略を関係者が一体となって推進し、効果的にブランド化を進めていくことを目的として、平成</t>
    </r>
    <r>
      <rPr>
        <sz val="11"/>
        <rFont val="Century"/>
        <family val="1"/>
      </rPr>
      <t>29</t>
    </r>
    <r>
      <rPr>
        <sz val="11"/>
        <rFont val="ＭＳ 明朝"/>
        <family val="1"/>
        <charset val="128"/>
      </rPr>
      <t>年</t>
    </r>
    <r>
      <rPr>
        <sz val="11"/>
        <rFont val="Century"/>
        <family val="1"/>
      </rPr>
      <t>5</t>
    </r>
    <r>
      <rPr>
        <sz val="11"/>
        <rFont val="ＭＳ 明朝"/>
        <family val="1"/>
        <charset val="128"/>
      </rPr>
      <t>月</t>
    </r>
    <r>
      <rPr>
        <sz val="11"/>
        <rFont val="Century"/>
        <family val="1"/>
      </rPr>
      <t>12</t>
    </r>
    <r>
      <rPr>
        <sz val="11"/>
        <rFont val="ＭＳ 明朝"/>
        <family val="1"/>
        <charset val="128"/>
      </rPr>
      <t>日に設立　傘下にサワラ、トラフグ、ブランド化検討、ズワイガニ</t>
    </r>
    <r>
      <rPr>
        <sz val="11"/>
        <rFont val="Century"/>
        <family val="1"/>
      </rPr>
      <t>(H30</t>
    </r>
    <r>
      <rPr>
        <sz val="11"/>
        <rFont val="ＭＳ 明朝"/>
        <family val="1"/>
        <charset val="128"/>
      </rPr>
      <t>～</t>
    </r>
    <r>
      <rPr>
        <sz val="11"/>
        <rFont val="Century"/>
        <family val="1"/>
      </rPr>
      <t>)</t>
    </r>
    <r>
      <rPr>
        <sz val="11"/>
        <rFont val="ＭＳ 明朝"/>
        <family val="1"/>
        <charset val="128"/>
      </rPr>
      <t>、イカ</t>
    </r>
    <r>
      <rPr>
        <sz val="11"/>
        <rFont val="Century"/>
        <family val="1"/>
      </rPr>
      <t>(R5</t>
    </r>
    <r>
      <rPr>
        <sz val="11"/>
        <rFont val="ＭＳ 明朝"/>
        <family val="1"/>
        <charset val="128"/>
      </rPr>
      <t>～</t>
    </r>
    <r>
      <rPr>
        <sz val="11"/>
        <rFont val="Century"/>
        <family val="1"/>
      </rPr>
      <t>)</t>
    </r>
    <r>
      <rPr>
        <sz val="11"/>
        <rFont val="ＭＳ 明朝"/>
        <family val="1"/>
        <charset val="128"/>
      </rPr>
      <t>の各部会を設置　事務局は庄内総合支庁水産振興課</t>
    </r>
    <rPh sb="125" eb="126">
      <t>カク</t>
    </rPh>
    <rPh sb="126" eb="128">
      <t>ブカイ</t>
    </rPh>
    <phoneticPr fontId="3"/>
  </si>
  <si>
    <r>
      <rPr>
        <sz val="11"/>
        <rFont val="ＭＳ 明朝"/>
        <family val="1"/>
        <charset val="128"/>
      </rPr>
      <t>各部会の活動内容</t>
    </r>
  </si>
  <si>
    <r>
      <rPr>
        <sz val="11"/>
        <rFont val="ＭＳ 明朝"/>
        <family val="1"/>
        <charset val="128"/>
      </rPr>
      <t>部　会</t>
    </r>
  </si>
  <si>
    <r>
      <rPr>
        <sz val="11"/>
        <rFont val="ＭＳ 明朝"/>
        <family val="1"/>
        <charset val="128"/>
      </rPr>
      <t>項　目</t>
    </r>
  </si>
  <si>
    <r>
      <rPr>
        <sz val="11"/>
        <rFont val="ＭＳ 明朝"/>
        <family val="1"/>
        <charset val="128"/>
      </rPr>
      <t>期　日</t>
    </r>
  </si>
  <si>
    <r>
      <rPr>
        <sz val="11"/>
        <rFont val="ＭＳ 明朝"/>
        <family val="1"/>
        <charset val="128"/>
      </rPr>
      <t>場　所</t>
    </r>
  </si>
  <si>
    <r>
      <rPr>
        <sz val="11"/>
        <rFont val="ＭＳ 明朝"/>
        <family val="1"/>
        <charset val="128"/>
      </rPr>
      <t>概　要</t>
    </r>
  </si>
  <si>
    <r>
      <rPr>
        <sz val="11"/>
        <rFont val="ＭＳ 明朝"/>
        <family val="1"/>
        <charset val="128"/>
      </rPr>
      <t>サワラ部会</t>
    </r>
    <phoneticPr fontId="3"/>
  </si>
  <si>
    <r>
      <rPr>
        <sz val="11"/>
        <rFont val="ＭＳ 明朝"/>
        <family val="1"/>
        <charset val="128"/>
      </rPr>
      <t>「食の都庄内　おばこサワラキャンペーン」</t>
    </r>
    <rPh sb="1" eb="2">
      <t>ショク</t>
    </rPh>
    <rPh sb="3" eb="4">
      <t>ミヤコ</t>
    </rPh>
    <phoneticPr fontId="3"/>
  </si>
  <si>
    <r>
      <rPr>
        <sz val="9"/>
        <rFont val="ＭＳ 明朝"/>
        <family val="1"/>
        <charset val="128"/>
      </rPr>
      <t>令和</t>
    </r>
    <r>
      <rPr>
        <sz val="9"/>
        <rFont val="Century"/>
        <family val="1"/>
      </rPr>
      <t>6</t>
    </r>
    <r>
      <rPr>
        <sz val="9"/>
        <rFont val="ＭＳ 明朝"/>
        <family val="1"/>
        <charset val="128"/>
      </rPr>
      <t>年</t>
    </r>
    <rPh sb="0" eb="2">
      <t>レイワ</t>
    </rPh>
    <phoneticPr fontId="3"/>
  </si>
  <si>
    <r>
      <t>10</t>
    </r>
    <r>
      <rPr>
        <sz val="9"/>
        <rFont val="ＭＳ 明朝"/>
        <family val="1"/>
        <charset val="128"/>
      </rPr>
      <t>月</t>
    </r>
    <rPh sb="2" eb="3">
      <t>ガツ</t>
    </rPh>
    <phoneticPr fontId="3"/>
  </si>
  <si>
    <r>
      <t>1</t>
    </r>
    <r>
      <rPr>
        <sz val="9"/>
        <rFont val="ＭＳ 明朝"/>
        <family val="1"/>
        <charset val="128"/>
      </rPr>
      <t>日</t>
    </r>
    <phoneticPr fontId="3"/>
  </si>
  <si>
    <r>
      <rPr>
        <sz val="11"/>
        <rFont val="ＭＳ 明朝"/>
        <family val="1"/>
        <charset val="128"/>
      </rPr>
      <t>庄内の旅館・飲食店</t>
    </r>
    <r>
      <rPr>
        <sz val="11"/>
        <rFont val="Century"/>
        <family val="1"/>
      </rPr>
      <t>16</t>
    </r>
    <r>
      <rPr>
        <sz val="11"/>
        <rFont val="ＭＳ 明朝"/>
        <family val="1"/>
        <charset val="128"/>
      </rPr>
      <t>店舗</t>
    </r>
    <rPh sb="3" eb="5">
      <t>リョカン</t>
    </rPh>
    <phoneticPr fontId="3"/>
  </si>
  <si>
    <r>
      <rPr>
        <sz val="11"/>
        <rFont val="ＭＳ 明朝"/>
        <family val="1"/>
        <charset val="128"/>
      </rPr>
      <t>料理提供数</t>
    </r>
    <r>
      <rPr>
        <sz val="11"/>
        <rFont val="Century"/>
        <family val="1"/>
      </rPr>
      <t>623</t>
    </r>
    <r>
      <rPr>
        <sz val="11"/>
        <rFont val="ＭＳ 明朝"/>
        <family val="1"/>
        <charset val="128"/>
      </rPr>
      <t>食</t>
    </r>
    <r>
      <rPr>
        <sz val="11"/>
        <rFont val="Century"/>
        <family val="1"/>
      </rPr>
      <t>(</t>
    </r>
    <r>
      <rPr>
        <sz val="11"/>
        <rFont val="ＭＳ 明朝"/>
        <family val="1"/>
        <charset val="128"/>
      </rPr>
      <t>庄内おばこサワラを使用した料理のみ</t>
    </r>
    <r>
      <rPr>
        <sz val="11"/>
        <rFont val="Century"/>
        <family val="1"/>
      </rPr>
      <t>)</t>
    </r>
    <rPh sb="0" eb="2">
      <t>リョウリ</t>
    </rPh>
    <rPh sb="2" eb="4">
      <t>テイキョウ</t>
    </rPh>
    <rPh sb="8" eb="9">
      <t>ショク</t>
    </rPh>
    <rPh sb="10" eb="12">
      <t>ショウナイ</t>
    </rPh>
    <rPh sb="19" eb="21">
      <t>シヨウ</t>
    </rPh>
    <rPh sb="23" eb="25">
      <t>リョウリ</t>
    </rPh>
    <phoneticPr fontId="3"/>
  </si>
  <si>
    <r>
      <rPr>
        <sz val="9"/>
        <rFont val="ＭＳ 明朝"/>
        <family val="1"/>
        <charset val="128"/>
      </rPr>
      <t>～</t>
    </r>
    <phoneticPr fontId="3"/>
  </si>
  <si>
    <r>
      <t>12</t>
    </r>
    <r>
      <rPr>
        <sz val="9"/>
        <rFont val="ＭＳ 明朝"/>
        <family val="1"/>
        <charset val="128"/>
      </rPr>
      <t>月</t>
    </r>
    <rPh sb="2" eb="3">
      <t>ガツ</t>
    </rPh>
    <phoneticPr fontId="3"/>
  </si>
  <si>
    <r>
      <t>13</t>
    </r>
    <r>
      <rPr>
        <sz val="9"/>
        <rFont val="ＭＳ 明朝"/>
        <family val="1"/>
        <charset val="128"/>
      </rPr>
      <t>日</t>
    </r>
    <rPh sb="2" eb="3">
      <t>ニチ</t>
    </rPh>
    <phoneticPr fontId="3"/>
  </si>
  <si>
    <r>
      <rPr>
        <sz val="11"/>
        <rFont val="ＭＳ 明朝"/>
        <family val="1"/>
        <charset val="128"/>
      </rPr>
      <t>庄内おばこサワラ講習会</t>
    </r>
    <rPh sb="0" eb="2">
      <t>ショウナイ</t>
    </rPh>
    <rPh sb="8" eb="11">
      <t>コウシュウカイ</t>
    </rPh>
    <phoneticPr fontId="3"/>
  </si>
  <si>
    <r>
      <t>11</t>
    </r>
    <r>
      <rPr>
        <sz val="9"/>
        <rFont val="ＭＳ 明朝"/>
        <family val="1"/>
        <charset val="128"/>
      </rPr>
      <t>月</t>
    </r>
    <rPh sb="2" eb="3">
      <t>ガツ</t>
    </rPh>
    <phoneticPr fontId="3"/>
  </si>
  <si>
    <r>
      <t>20</t>
    </r>
    <r>
      <rPr>
        <sz val="9"/>
        <rFont val="ＭＳ 明朝"/>
        <family val="1"/>
        <charset val="128"/>
      </rPr>
      <t>日</t>
    </r>
    <rPh sb="2" eb="3">
      <t>ニチ</t>
    </rPh>
    <phoneticPr fontId="3"/>
  </si>
  <si>
    <r>
      <rPr>
        <sz val="11"/>
        <rFont val="ＭＳ 明朝"/>
        <family val="1"/>
        <charset val="128"/>
      </rPr>
      <t>酒田調理師専門学校</t>
    </r>
    <rPh sb="0" eb="9">
      <t>サカタチョウリシセンモンガッコウ</t>
    </rPh>
    <phoneticPr fontId="3"/>
  </si>
  <si>
    <r>
      <rPr>
        <sz val="11"/>
        <rFont val="ＭＳ 明朝"/>
        <family val="1"/>
        <charset val="128"/>
      </rPr>
      <t>学生</t>
    </r>
    <r>
      <rPr>
        <sz val="11"/>
        <rFont val="Century"/>
        <family val="1"/>
      </rPr>
      <t>28</t>
    </r>
    <r>
      <rPr>
        <sz val="11"/>
        <rFont val="ＭＳ 明朝"/>
        <family val="1"/>
        <charset val="128"/>
      </rPr>
      <t>名を対象に庄内おばこサワラの講義と調理実習を行った</t>
    </r>
    <rPh sb="9" eb="11">
      <t>ショウナイ</t>
    </rPh>
    <rPh sb="18" eb="20">
      <t>コウギ</t>
    </rPh>
    <rPh sb="21" eb="23">
      <t>チョウリ</t>
    </rPh>
    <rPh sb="23" eb="25">
      <t>ジッシュウ</t>
    </rPh>
    <rPh sb="26" eb="27">
      <t>オコナ</t>
    </rPh>
    <phoneticPr fontId="3"/>
  </si>
  <si>
    <r>
      <rPr>
        <sz val="11"/>
        <rFont val="ＭＳ 明朝"/>
        <family val="1"/>
        <charset val="128"/>
      </rPr>
      <t>庄内おばこサワラブランド推進協議会による豊洲市場現地研修</t>
    </r>
    <rPh sb="0" eb="2">
      <t>ショウナイ</t>
    </rPh>
    <rPh sb="12" eb="17">
      <t>スイシンキョウギカイ</t>
    </rPh>
    <rPh sb="20" eb="22">
      <t>トヨス</t>
    </rPh>
    <rPh sb="22" eb="24">
      <t>シジョウ</t>
    </rPh>
    <rPh sb="24" eb="28">
      <t>ゲンチケンシュウ</t>
    </rPh>
    <phoneticPr fontId="3"/>
  </si>
  <si>
    <r>
      <t>2</t>
    </r>
    <r>
      <rPr>
        <sz val="9"/>
        <rFont val="ＭＳ 明朝"/>
        <family val="1"/>
        <charset val="128"/>
      </rPr>
      <t>月</t>
    </r>
    <rPh sb="1" eb="2">
      <t>ガツ</t>
    </rPh>
    <phoneticPr fontId="3"/>
  </si>
  <si>
    <r>
      <t>6</t>
    </r>
    <r>
      <rPr>
        <sz val="9"/>
        <rFont val="ＭＳ 明朝"/>
        <family val="1"/>
        <charset val="128"/>
      </rPr>
      <t>日</t>
    </r>
    <rPh sb="1" eb="2">
      <t>ニチ</t>
    </rPh>
    <phoneticPr fontId="3"/>
  </si>
  <si>
    <r>
      <rPr>
        <sz val="11"/>
        <rFont val="ＭＳ 明朝"/>
        <family val="1"/>
        <charset val="128"/>
      </rPr>
      <t>豊洲市場</t>
    </r>
    <rPh sb="0" eb="4">
      <t>トヨスシジョウ</t>
    </rPh>
    <phoneticPr fontId="3"/>
  </si>
  <si>
    <r>
      <rPr>
        <sz val="11"/>
        <rFont val="ＭＳ 明朝"/>
        <family val="1"/>
        <charset val="128"/>
      </rPr>
      <t>豊洲市場の視察、及び現場担当者との意見交換を行った</t>
    </r>
    <rPh sb="0" eb="4">
      <t>トヨスシジョウ</t>
    </rPh>
    <rPh sb="5" eb="7">
      <t>シサツ</t>
    </rPh>
    <rPh sb="8" eb="9">
      <t>オヨ</t>
    </rPh>
    <rPh sb="10" eb="12">
      <t>ゲンバ</t>
    </rPh>
    <rPh sb="12" eb="15">
      <t>タントウシャ</t>
    </rPh>
    <rPh sb="17" eb="21">
      <t>イケンコウカン</t>
    </rPh>
    <rPh sb="22" eb="23">
      <t>オコナ</t>
    </rPh>
    <phoneticPr fontId="3"/>
  </si>
  <si>
    <r>
      <rPr>
        <sz val="11"/>
        <rFont val="ＭＳ 明朝"/>
        <family val="1"/>
        <charset val="128"/>
      </rPr>
      <t>トラフグ部会</t>
    </r>
    <rPh sb="4" eb="6">
      <t>ブカイ</t>
    </rPh>
    <phoneticPr fontId="3"/>
  </si>
  <si>
    <r>
      <rPr>
        <sz val="11"/>
        <rFont val="ＭＳ 明朝"/>
        <family val="1"/>
        <charset val="128"/>
      </rPr>
      <t>「食の都　庄内天然とらふぐキャンペーン」</t>
    </r>
    <phoneticPr fontId="3"/>
  </si>
  <si>
    <r>
      <t>2</t>
    </r>
    <r>
      <rPr>
        <sz val="9"/>
        <rFont val="ＭＳ 明朝"/>
        <family val="1"/>
        <charset val="128"/>
      </rPr>
      <t>日</t>
    </r>
    <rPh sb="1" eb="2">
      <t>ニチ</t>
    </rPh>
    <phoneticPr fontId="3"/>
  </si>
  <si>
    <r>
      <rPr>
        <sz val="11"/>
        <rFont val="ＭＳ 明朝"/>
        <family val="1"/>
        <charset val="128"/>
      </rPr>
      <t>庄内の旅館・飲食店</t>
    </r>
    <r>
      <rPr>
        <sz val="11"/>
        <rFont val="Century"/>
        <family val="1"/>
      </rPr>
      <t>19</t>
    </r>
    <r>
      <rPr>
        <sz val="11"/>
        <rFont val="ＭＳ 明朝"/>
        <family val="1"/>
        <charset val="128"/>
      </rPr>
      <t>店舗</t>
    </r>
    <rPh sb="3" eb="5">
      <t>リョカン</t>
    </rPh>
    <phoneticPr fontId="3"/>
  </si>
  <si>
    <r>
      <rPr>
        <sz val="11"/>
        <rFont val="ＭＳ 明朝"/>
        <family val="1"/>
        <charset val="128"/>
      </rPr>
      <t>料理提供数</t>
    </r>
    <r>
      <rPr>
        <sz val="11"/>
        <rFont val="Century"/>
        <family val="1"/>
      </rPr>
      <t>12,027</t>
    </r>
    <r>
      <rPr>
        <sz val="11"/>
        <rFont val="ＭＳ 明朝"/>
        <family val="1"/>
        <charset val="128"/>
      </rPr>
      <t>食（トラフグ以外のフグ料理も含む</t>
    </r>
    <r>
      <rPr>
        <sz val="11"/>
        <rFont val="Century"/>
        <family val="1"/>
      </rPr>
      <t>)</t>
    </r>
    <r>
      <rPr>
        <sz val="11"/>
        <rFont val="ＭＳ 明朝"/>
        <family val="1"/>
        <charset val="128"/>
      </rPr>
      <t>　</t>
    </r>
    <rPh sb="0" eb="2">
      <t>リョウリ</t>
    </rPh>
    <rPh sb="2" eb="4">
      <t>テイキョウ</t>
    </rPh>
    <rPh sb="4" eb="5">
      <t>スウ</t>
    </rPh>
    <rPh sb="11" eb="12">
      <t>ショク</t>
    </rPh>
    <rPh sb="17" eb="19">
      <t>イガイ</t>
    </rPh>
    <rPh sb="22" eb="24">
      <t>リョウリ</t>
    </rPh>
    <rPh sb="25" eb="26">
      <t>フク</t>
    </rPh>
    <phoneticPr fontId="3"/>
  </si>
  <si>
    <r>
      <rPr>
        <sz val="9"/>
        <rFont val="ＭＳ 明朝"/>
        <family val="1"/>
        <charset val="128"/>
      </rPr>
      <t>～</t>
    </r>
    <r>
      <rPr>
        <sz val="9"/>
        <rFont val="Century"/>
        <family val="1"/>
      </rPr>
      <t>7</t>
    </r>
    <r>
      <rPr>
        <sz val="9"/>
        <rFont val="ＭＳ 明朝"/>
        <family val="1"/>
        <charset val="128"/>
      </rPr>
      <t>年</t>
    </r>
    <phoneticPr fontId="3"/>
  </si>
  <si>
    <r>
      <t>3</t>
    </r>
    <r>
      <rPr>
        <sz val="9"/>
        <rFont val="ＭＳ 明朝"/>
        <family val="1"/>
        <charset val="128"/>
      </rPr>
      <t>月</t>
    </r>
    <rPh sb="1" eb="2">
      <t>ガツ</t>
    </rPh>
    <phoneticPr fontId="3"/>
  </si>
  <si>
    <r>
      <t>16</t>
    </r>
    <r>
      <rPr>
        <sz val="9"/>
        <rFont val="ＭＳ 明朝"/>
        <family val="1"/>
        <charset val="128"/>
      </rPr>
      <t>日</t>
    </r>
    <rPh sb="2" eb="3">
      <t>ニチ</t>
    </rPh>
    <phoneticPr fontId="3"/>
  </si>
  <si>
    <r>
      <rPr>
        <sz val="11"/>
        <rFont val="ＭＳ 明朝"/>
        <family val="1"/>
        <charset val="128"/>
      </rPr>
      <t>ズワイガニ
部会</t>
    </r>
    <rPh sb="6" eb="8">
      <t>ブカイ</t>
    </rPh>
    <phoneticPr fontId="3"/>
  </si>
  <si>
    <r>
      <rPr>
        <sz val="11"/>
        <rFont val="ＭＳ 明朝"/>
        <family val="1"/>
        <charset val="128"/>
      </rPr>
      <t>「食の都庄内　庄内北前ガニキャンペーン」</t>
    </r>
    <rPh sb="1" eb="2">
      <t>ショク</t>
    </rPh>
    <rPh sb="3" eb="4">
      <t>ミヤコ</t>
    </rPh>
    <rPh sb="4" eb="6">
      <t>ショウナイ</t>
    </rPh>
    <rPh sb="7" eb="9">
      <t>ショウナイ</t>
    </rPh>
    <rPh sb="9" eb="11">
      <t>キタマエ</t>
    </rPh>
    <phoneticPr fontId="3"/>
  </si>
  <si>
    <r>
      <t>3</t>
    </r>
    <r>
      <rPr>
        <sz val="9"/>
        <rFont val="ＭＳ 明朝"/>
        <family val="1"/>
        <charset val="128"/>
      </rPr>
      <t>日</t>
    </r>
    <rPh sb="1" eb="2">
      <t>ニチ</t>
    </rPh>
    <phoneticPr fontId="3"/>
  </si>
  <si>
    <r>
      <rPr>
        <sz val="11"/>
        <rFont val="ＭＳ 明朝"/>
        <family val="1"/>
        <charset val="128"/>
      </rPr>
      <t>庄内の旅館・飲食店</t>
    </r>
    <r>
      <rPr>
        <sz val="11"/>
        <rFont val="Century"/>
        <family val="1"/>
      </rPr>
      <t>22</t>
    </r>
    <r>
      <rPr>
        <sz val="11"/>
        <rFont val="ＭＳ 明朝"/>
        <family val="1"/>
        <charset val="128"/>
      </rPr>
      <t>店舗</t>
    </r>
    <rPh sb="3" eb="5">
      <t>リョカン</t>
    </rPh>
    <rPh sb="11" eb="13">
      <t>テンポ</t>
    </rPh>
    <phoneticPr fontId="3"/>
  </si>
  <si>
    <r>
      <rPr>
        <sz val="11"/>
        <rFont val="ＭＳ 明朝"/>
        <family val="1"/>
        <charset val="128"/>
      </rPr>
      <t>料理提供数</t>
    </r>
    <r>
      <rPr>
        <sz val="11"/>
        <rFont val="Century"/>
        <family val="1"/>
      </rPr>
      <t>3,375</t>
    </r>
    <r>
      <rPr>
        <sz val="11"/>
        <rFont val="ＭＳ 明朝"/>
        <family val="1"/>
        <charset val="128"/>
      </rPr>
      <t>食</t>
    </r>
    <r>
      <rPr>
        <sz val="11"/>
        <rFont val="Century"/>
        <family val="1"/>
      </rPr>
      <t>(</t>
    </r>
    <r>
      <rPr>
        <sz val="11"/>
        <rFont val="ＭＳ 明朝"/>
        <family val="1"/>
        <charset val="128"/>
      </rPr>
      <t>庄内北前ガニを使用した料理のみ</t>
    </r>
    <r>
      <rPr>
        <sz val="11"/>
        <rFont val="Century"/>
        <family val="1"/>
      </rPr>
      <t>)</t>
    </r>
    <rPh sb="12" eb="14">
      <t>ショウナイ</t>
    </rPh>
    <rPh sb="14" eb="16">
      <t>キタマエ</t>
    </rPh>
    <rPh sb="19" eb="21">
      <t>シヨウ</t>
    </rPh>
    <rPh sb="23" eb="25">
      <t>リョウリ</t>
    </rPh>
    <phoneticPr fontId="3"/>
  </si>
  <si>
    <r>
      <t>1</t>
    </r>
    <r>
      <rPr>
        <sz val="9"/>
        <rFont val="ＭＳ 明朝"/>
        <family val="1"/>
        <charset val="128"/>
      </rPr>
      <t>月</t>
    </r>
    <rPh sb="1" eb="2">
      <t>ガツ</t>
    </rPh>
    <phoneticPr fontId="3"/>
  </si>
  <si>
    <r>
      <t>15</t>
    </r>
    <r>
      <rPr>
        <sz val="9"/>
        <rFont val="ＭＳ 明朝"/>
        <family val="1"/>
        <charset val="128"/>
      </rPr>
      <t>日</t>
    </r>
    <rPh sb="2" eb="3">
      <t>ニチ</t>
    </rPh>
    <phoneticPr fontId="3"/>
  </si>
  <si>
    <r>
      <rPr>
        <sz val="11"/>
        <rFont val="ＭＳ 明朝"/>
        <family val="1"/>
        <charset val="128"/>
      </rPr>
      <t>目揃え会の開催①</t>
    </r>
    <rPh sb="0" eb="2">
      <t>メゾロ</t>
    </rPh>
    <rPh sb="3" eb="4">
      <t>カイ</t>
    </rPh>
    <rPh sb="5" eb="7">
      <t>カイサイ</t>
    </rPh>
    <phoneticPr fontId="3"/>
  </si>
  <si>
    <r>
      <t>9</t>
    </r>
    <r>
      <rPr>
        <sz val="9"/>
        <rFont val="ＭＳ 明朝"/>
        <family val="1"/>
        <charset val="128"/>
      </rPr>
      <t>月</t>
    </r>
    <rPh sb="1" eb="2">
      <t>ガツ</t>
    </rPh>
    <phoneticPr fontId="3"/>
  </si>
  <si>
    <r>
      <t>28</t>
    </r>
    <r>
      <rPr>
        <sz val="9"/>
        <rFont val="ＭＳ 明朝"/>
        <family val="1"/>
        <charset val="128"/>
      </rPr>
      <t>日</t>
    </r>
    <rPh sb="2" eb="3">
      <t>ニチ</t>
    </rPh>
    <phoneticPr fontId="3"/>
  </si>
  <si>
    <r>
      <rPr>
        <sz val="11"/>
        <rFont val="ＭＳ 明朝"/>
        <family val="1"/>
        <charset val="128"/>
      </rPr>
      <t>県漁協由良総括支所</t>
    </r>
    <rPh sb="0" eb="1">
      <t>ケン</t>
    </rPh>
    <rPh sb="1" eb="3">
      <t>ギョキョウ</t>
    </rPh>
    <rPh sb="3" eb="5">
      <t>ユラ</t>
    </rPh>
    <rPh sb="5" eb="7">
      <t>ソウカツ</t>
    </rPh>
    <rPh sb="7" eb="9">
      <t>シショ</t>
    </rPh>
    <phoneticPr fontId="3"/>
  </si>
  <si>
    <r>
      <rPr>
        <sz val="11"/>
        <rFont val="ＭＳ 明朝"/>
        <family val="1"/>
        <charset val="128"/>
      </rPr>
      <t>参加者約</t>
    </r>
    <r>
      <rPr>
        <sz val="11"/>
        <rFont val="Century"/>
        <family val="1"/>
      </rPr>
      <t>35</t>
    </r>
    <r>
      <rPr>
        <sz val="11"/>
        <rFont val="ＭＳ 明朝"/>
        <family val="1"/>
        <charset val="128"/>
      </rPr>
      <t>名、調査で採捕した冷凍ズワイガニを使用して、庄内北前ガニの基準を関係者間で再確認した</t>
    </r>
    <rPh sb="0" eb="2">
      <t>サンカ</t>
    </rPh>
    <rPh sb="2" eb="3">
      <t>シャ</t>
    </rPh>
    <rPh sb="3" eb="4">
      <t>ヤク</t>
    </rPh>
    <rPh sb="6" eb="7">
      <t>メイ</t>
    </rPh>
    <rPh sb="8" eb="10">
      <t>チョウサ</t>
    </rPh>
    <rPh sb="11" eb="13">
      <t>サイホ</t>
    </rPh>
    <rPh sb="15" eb="17">
      <t>レイトウ</t>
    </rPh>
    <rPh sb="23" eb="25">
      <t>シヨウ</t>
    </rPh>
    <rPh sb="28" eb="30">
      <t>ショウナイ</t>
    </rPh>
    <rPh sb="30" eb="32">
      <t>キタマエ</t>
    </rPh>
    <rPh sb="35" eb="37">
      <t>キジュン</t>
    </rPh>
    <rPh sb="38" eb="41">
      <t>カンケイシャ</t>
    </rPh>
    <rPh sb="41" eb="42">
      <t>カン</t>
    </rPh>
    <rPh sb="43" eb="46">
      <t>サイカクニン</t>
    </rPh>
    <phoneticPr fontId="3"/>
  </si>
  <si>
    <r>
      <rPr>
        <sz val="11"/>
        <rFont val="ＭＳ 明朝"/>
        <family val="1"/>
        <charset val="128"/>
      </rPr>
      <t>目揃え会の開催②</t>
    </r>
    <rPh sb="0" eb="2">
      <t>メゾロ</t>
    </rPh>
    <rPh sb="3" eb="4">
      <t>カイ</t>
    </rPh>
    <rPh sb="5" eb="7">
      <t>カイサイ</t>
    </rPh>
    <phoneticPr fontId="3"/>
  </si>
  <si>
    <r>
      <t>22</t>
    </r>
    <r>
      <rPr>
        <sz val="9"/>
        <rFont val="ＭＳ 明朝"/>
        <family val="1"/>
        <charset val="128"/>
      </rPr>
      <t>日</t>
    </r>
  </si>
  <si>
    <r>
      <rPr>
        <sz val="11"/>
        <rFont val="ＭＳ 明朝"/>
        <family val="1"/>
        <charset val="128"/>
      </rPr>
      <t>県漁協念珠関総括支所</t>
    </r>
    <rPh sb="0" eb="3">
      <t>ケンギョキョウ</t>
    </rPh>
    <rPh sb="3" eb="4">
      <t>ネン</t>
    </rPh>
    <rPh sb="4" eb="5">
      <t>ジュ</t>
    </rPh>
    <rPh sb="5" eb="6">
      <t>セキ</t>
    </rPh>
    <rPh sb="6" eb="10">
      <t>ソウカツシショ</t>
    </rPh>
    <phoneticPr fontId="3"/>
  </si>
  <si>
    <r>
      <rPr>
        <sz val="11"/>
        <rFont val="ＭＳ 明朝"/>
        <family val="1"/>
        <charset val="128"/>
      </rPr>
      <t>参加者約</t>
    </r>
    <r>
      <rPr>
        <sz val="11"/>
        <rFont val="Century"/>
        <family val="1"/>
      </rPr>
      <t>30</t>
    </r>
    <r>
      <rPr>
        <sz val="11"/>
        <rFont val="ＭＳ 明朝"/>
        <family val="1"/>
        <charset val="128"/>
      </rPr>
      <t>名、漁獲された庄内北前ガニを冷蔵庫内に設置した水槽で蓄養し、ブランドの基準を関係者間で再確認した</t>
    </r>
    <rPh sb="0" eb="3">
      <t>サンカシャ</t>
    </rPh>
    <rPh sb="3" eb="4">
      <t>ヤク</t>
    </rPh>
    <rPh sb="6" eb="7">
      <t>メイ</t>
    </rPh>
    <rPh sb="8" eb="10">
      <t>ギョカク</t>
    </rPh>
    <rPh sb="13" eb="17">
      <t>ショウナイキタマエ</t>
    </rPh>
    <rPh sb="20" eb="24">
      <t>レイゾウコナイ</t>
    </rPh>
    <rPh sb="25" eb="27">
      <t>セッチ</t>
    </rPh>
    <rPh sb="29" eb="31">
      <t>スイソウ</t>
    </rPh>
    <rPh sb="32" eb="34">
      <t>チクヨウ</t>
    </rPh>
    <rPh sb="41" eb="43">
      <t>キジュン</t>
    </rPh>
    <rPh sb="44" eb="47">
      <t>カンケイシャ</t>
    </rPh>
    <rPh sb="47" eb="48">
      <t>カン</t>
    </rPh>
    <rPh sb="49" eb="52">
      <t>サイカクニン</t>
    </rPh>
    <phoneticPr fontId="3"/>
  </si>
  <si>
    <r>
      <rPr>
        <sz val="11"/>
        <rFont val="ＭＳ 明朝"/>
        <family val="1"/>
        <charset val="128"/>
      </rPr>
      <t>蓄養水槽を活用した活力回復について</t>
    </r>
    <rPh sb="0" eb="4">
      <t>チクヨウスイソウ</t>
    </rPh>
    <rPh sb="5" eb="7">
      <t>カツヨウ</t>
    </rPh>
    <rPh sb="9" eb="11">
      <t>カツリョク</t>
    </rPh>
    <rPh sb="11" eb="13">
      <t>カイフク</t>
    </rPh>
    <phoneticPr fontId="3"/>
  </si>
  <si>
    <r>
      <rPr>
        <sz val="10"/>
        <rFont val="ＭＳ 明朝"/>
        <family val="1"/>
        <charset val="128"/>
      </rPr>
      <t>県漁協念珠関総括支所冷蔵庫内</t>
    </r>
    <rPh sb="0" eb="3">
      <t>ケンギョキョウ</t>
    </rPh>
    <rPh sb="3" eb="4">
      <t>ネン</t>
    </rPh>
    <rPh sb="4" eb="5">
      <t>ジュ</t>
    </rPh>
    <rPh sb="5" eb="6">
      <t>セキ</t>
    </rPh>
    <rPh sb="6" eb="8">
      <t>ソウカツ</t>
    </rPh>
    <rPh sb="8" eb="10">
      <t>シショ</t>
    </rPh>
    <rPh sb="10" eb="14">
      <t>レイゾウコナイ</t>
    </rPh>
    <phoneticPr fontId="3"/>
  </si>
  <si>
    <r>
      <rPr>
        <sz val="11"/>
        <rFont val="ＭＳ 明朝"/>
        <family val="1"/>
        <charset val="128"/>
      </rPr>
      <t>冷蔵庫内に１トンダンベ水槽を２槽設置して蓄養することにより、カニの活力を回復させ、活ガニ出荷割合の増加に取り組んだ</t>
    </r>
    <rPh sb="0" eb="3">
      <t>レイゾウコ</t>
    </rPh>
    <rPh sb="3" eb="4">
      <t>ナイ</t>
    </rPh>
    <rPh sb="11" eb="13">
      <t>スイソウ</t>
    </rPh>
    <rPh sb="15" eb="16">
      <t>ソウ</t>
    </rPh>
    <rPh sb="16" eb="18">
      <t>セッチ</t>
    </rPh>
    <rPh sb="20" eb="22">
      <t>チクヨウ</t>
    </rPh>
    <rPh sb="33" eb="35">
      <t>カツリョク</t>
    </rPh>
    <rPh sb="36" eb="38">
      <t>カイフク</t>
    </rPh>
    <rPh sb="41" eb="42">
      <t>カツ</t>
    </rPh>
    <rPh sb="44" eb="46">
      <t>シュッカ</t>
    </rPh>
    <rPh sb="46" eb="48">
      <t>ワリアイ</t>
    </rPh>
    <rPh sb="49" eb="51">
      <t>ゾウカ</t>
    </rPh>
    <rPh sb="52" eb="53">
      <t>ト</t>
    </rPh>
    <rPh sb="54" eb="55">
      <t>ク</t>
    </rPh>
    <phoneticPr fontId="3"/>
  </si>
  <si>
    <r>
      <rPr>
        <sz val="11"/>
        <rFont val="ＭＳ 明朝"/>
        <family val="1"/>
        <charset val="128"/>
      </rPr>
      <t>イカ部会</t>
    </r>
  </si>
  <si>
    <r>
      <rPr>
        <sz val="11"/>
        <rFont val="ＭＳ 明朝"/>
        <family val="1"/>
        <charset val="128"/>
      </rPr>
      <t>ケンサキイカの試験出荷</t>
    </r>
    <rPh sb="7" eb="11">
      <t>シケンシュッカ</t>
    </rPh>
    <phoneticPr fontId="3"/>
  </si>
  <si>
    <r>
      <t>6</t>
    </r>
    <r>
      <rPr>
        <sz val="9"/>
        <rFont val="ＭＳ 明朝"/>
        <family val="1"/>
        <charset val="128"/>
      </rPr>
      <t>月</t>
    </r>
    <rPh sb="1" eb="2">
      <t>ガツ</t>
    </rPh>
    <phoneticPr fontId="3"/>
  </si>
  <si>
    <r>
      <t>10</t>
    </r>
    <r>
      <rPr>
        <sz val="9"/>
        <rFont val="ＭＳ 明朝"/>
        <family val="1"/>
        <charset val="128"/>
      </rPr>
      <t>日</t>
    </r>
    <rPh sb="2" eb="3">
      <t>ニチ</t>
    </rPh>
    <phoneticPr fontId="3"/>
  </si>
  <si>
    <r>
      <rPr>
        <sz val="10"/>
        <rFont val="ＭＳ 明朝"/>
        <family val="1"/>
        <charset val="128"/>
      </rPr>
      <t>由良総括支所、さかた総合市場</t>
    </r>
    <rPh sb="0" eb="2">
      <t>ユラ</t>
    </rPh>
    <rPh sb="2" eb="6">
      <t>ソウカツシショ</t>
    </rPh>
    <rPh sb="10" eb="12">
      <t>ソウゴウ</t>
    </rPh>
    <rPh sb="12" eb="14">
      <t>シジョウ</t>
    </rPh>
    <phoneticPr fontId="3"/>
  </si>
  <si>
    <r>
      <rPr>
        <sz val="11"/>
        <rFont val="ＭＳ 明朝"/>
        <family val="1"/>
        <charset val="128"/>
      </rPr>
      <t>活イカ出荷を導入するために、ケンサキイカの酸素パックによる試験出荷を行った。</t>
    </r>
    <rPh sb="0" eb="1">
      <t>カツ</t>
    </rPh>
    <rPh sb="3" eb="5">
      <t>シュッカ</t>
    </rPh>
    <rPh sb="6" eb="8">
      <t>ドウニュウ</t>
    </rPh>
    <rPh sb="21" eb="23">
      <t>サンソ</t>
    </rPh>
    <rPh sb="29" eb="31">
      <t>シケン</t>
    </rPh>
    <rPh sb="31" eb="33">
      <t>シュッカ</t>
    </rPh>
    <rPh sb="34" eb="35">
      <t>オコナ</t>
    </rPh>
    <phoneticPr fontId="3"/>
  </si>
  <si>
    <r>
      <t>21</t>
    </r>
    <r>
      <rPr>
        <sz val="9"/>
        <rFont val="ＭＳ 明朝"/>
        <family val="1"/>
        <charset val="128"/>
      </rPr>
      <t>日、</t>
    </r>
    <rPh sb="2" eb="3">
      <t>ニチ</t>
    </rPh>
    <phoneticPr fontId="3"/>
  </si>
  <si>
    <r>
      <t>7</t>
    </r>
    <r>
      <rPr>
        <sz val="9"/>
        <rFont val="ＭＳ 明朝"/>
        <family val="1"/>
        <charset val="128"/>
      </rPr>
      <t>～</t>
    </r>
    <r>
      <rPr>
        <sz val="9"/>
        <rFont val="Century"/>
        <family val="1"/>
      </rPr>
      <t>8</t>
    </r>
    <r>
      <rPr>
        <sz val="9"/>
        <rFont val="ＭＳ 明朝"/>
        <family val="1"/>
        <charset val="128"/>
      </rPr>
      <t>月</t>
    </r>
    <rPh sb="3" eb="4">
      <t>ガツ</t>
    </rPh>
    <phoneticPr fontId="3"/>
  </si>
  <si>
    <r>
      <rPr>
        <sz val="11"/>
        <rFont val="ＭＳ 明朝"/>
        <family val="1"/>
        <charset val="128"/>
      </rPr>
      <t>活イカ講習会</t>
    </r>
    <rPh sb="0" eb="1">
      <t>カツ</t>
    </rPh>
    <rPh sb="3" eb="6">
      <t>コウシュウカイ</t>
    </rPh>
    <phoneticPr fontId="3"/>
  </si>
  <si>
    <r>
      <rPr>
        <sz val="9"/>
        <rFont val="ＭＳ 明朝"/>
        <family val="1"/>
        <charset val="128"/>
      </rPr>
      <t>令和</t>
    </r>
    <r>
      <rPr>
        <sz val="9"/>
        <rFont val="Century"/>
        <family val="1"/>
      </rPr>
      <t>7</t>
    </r>
    <r>
      <rPr>
        <sz val="9"/>
        <rFont val="ＭＳ 明朝"/>
        <family val="1"/>
        <charset val="128"/>
      </rPr>
      <t>年</t>
    </r>
    <rPh sb="0" eb="2">
      <t>レイワ</t>
    </rPh>
    <rPh sb="3" eb="4">
      <t>ネン</t>
    </rPh>
    <phoneticPr fontId="3"/>
  </si>
  <si>
    <r>
      <t>21</t>
    </r>
    <r>
      <rPr>
        <sz val="9"/>
        <rFont val="ＭＳ 明朝"/>
        <family val="1"/>
        <charset val="128"/>
      </rPr>
      <t>日</t>
    </r>
    <rPh sb="2" eb="3">
      <t>ニチ</t>
    </rPh>
    <phoneticPr fontId="3"/>
  </si>
  <si>
    <r>
      <rPr>
        <sz val="11"/>
        <rFont val="ＭＳ 明朝"/>
        <family val="1"/>
        <charset val="128"/>
      </rPr>
      <t>ホテル八乙女</t>
    </r>
    <rPh sb="3" eb="6">
      <t>ヤオトメ</t>
    </rPh>
    <phoneticPr fontId="3"/>
  </si>
  <si>
    <r>
      <rPr>
        <sz val="11"/>
        <rFont val="ＭＳ 明朝"/>
        <family val="1"/>
        <charset val="128"/>
      </rPr>
      <t>活イカ輸送について長年研究してきた技術士事務所アクアテラスの吉野代表を招き、学習会を開催した。</t>
    </r>
    <rPh sb="0" eb="1">
      <t>カツ</t>
    </rPh>
    <rPh sb="3" eb="5">
      <t>ユソウ</t>
    </rPh>
    <rPh sb="9" eb="11">
      <t>ナガネン</t>
    </rPh>
    <rPh sb="11" eb="13">
      <t>ケンキュウ</t>
    </rPh>
    <rPh sb="17" eb="20">
      <t>ギジュツシ</t>
    </rPh>
    <rPh sb="20" eb="22">
      <t>ジム</t>
    </rPh>
    <rPh sb="22" eb="23">
      <t>ショ</t>
    </rPh>
    <rPh sb="30" eb="32">
      <t>ヨシノ</t>
    </rPh>
    <rPh sb="32" eb="34">
      <t>ダイヒョウ</t>
    </rPh>
    <rPh sb="35" eb="36">
      <t>マネ</t>
    </rPh>
    <rPh sb="38" eb="40">
      <t>ガクシュウ</t>
    </rPh>
    <rPh sb="40" eb="41">
      <t>カイ</t>
    </rPh>
    <rPh sb="42" eb="44">
      <t>カイサイ</t>
    </rPh>
    <phoneticPr fontId="3"/>
  </si>
  <si>
    <r>
      <rPr>
        <sz val="11"/>
        <rFont val="ＭＳ 明朝"/>
        <family val="1"/>
        <charset val="128"/>
      </rPr>
      <t>冷海水取水に向けた取り組み</t>
    </r>
    <rPh sb="0" eb="3">
      <t>レイカイスイ</t>
    </rPh>
    <rPh sb="3" eb="5">
      <t>シュスイ</t>
    </rPh>
    <rPh sb="6" eb="7">
      <t>ム</t>
    </rPh>
    <rPh sb="9" eb="10">
      <t>ト</t>
    </rPh>
    <rPh sb="11" eb="12">
      <t>ク</t>
    </rPh>
    <phoneticPr fontId="3"/>
  </si>
  <si>
    <r>
      <rPr>
        <sz val="11"/>
        <rFont val="ＭＳ 明朝"/>
        <family val="1"/>
        <charset val="128"/>
      </rPr>
      <t>夏期における活イカ出荷のために冷水を確保するサクションホースを購入し、漁業者へ提供した</t>
    </r>
    <rPh sb="0" eb="2">
      <t>カキ</t>
    </rPh>
    <rPh sb="6" eb="7">
      <t>カツ</t>
    </rPh>
    <rPh sb="9" eb="11">
      <t>シュッカ</t>
    </rPh>
    <rPh sb="15" eb="17">
      <t>レイスイ</t>
    </rPh>
    <rPh sb="18" eb="20">
      <t>カクホ</t>
    </rPh>
    <rPh sb="31" eb="33">
      <t>コウニュウ</t>
    </rPh>
    <rPh sb="35" eb="38">
      <t>ギョギョウシャ</t>
    </rPh>
    <rPh sb="39" eb="41">
      <t>テイキョウ</t>
    </rPh>
    <phoneticPr fontId="3"/>
  </si>
  <si>
    <r>
      <rPr>
        <sz val="10"/>
        <rFont val="ＭＳ 明朝"/>
        <family val="1"/>
        <charset val="128"/>
      </rPr>
      <t>ブランド化
検討部会</t>
    </r>
  </si>
  <si>
    <r>
      <rPr>
        <sz val="11"/>
        <rFont val="ＭＳ 明朝"/>
        <family val="1"/>
        <charset val="128"/>
      </rPr>
      <t>令和６年度水産利用関係研究開発推進会議への参加</t>
    </r>
    <rPh sb="0" eb="2">
      <t>レイワ</t>
    </rPh>
    <rPh sb="3" eb="5">
      <t>ネンド</t>
    </rPh>
    <rPh sb="5" eb="7">
      <t>スイサン</t>
    </rPh>
    <rPh sb="7" eb="9">
      <t>リヨウ</t>
    </rPh>
    <rPh sb="9" eb="11">
      <t>カンケイ</t>
    </rPh>
    <rPh sb="11" eb="13">
      <t>ケンキュウ</t>
    </rPh>
    <rPh sb="13" eb="15">
      <t>カイハツ</t>
    </rPh>
    <rPh sb="15" eb="17">
      <t>スイシン</t>
    </rPh>
    <rPh sb="17" eb="19">
      <t>カイギ</t>
    </rPh>
    <rPh sb="21" eb="23">
      <t>サンカ</t>
    </rPh>
    <phoneticPr fontId="3"/>
  </si>
  <si>
    <r>
      <t>19</t>
    </r>
    <r>
      <rPr>
        <sz val="9"/>
        <rFont val="ＭＳ 明朝"/>
        <family val="1"/>
        <charset val="128"/>
      </rPr>
      <t>日</t>
    </r>
    <rPh sb="2" eb="3">
      <t>ニチ</t>
    </rPh>
    <phoneticPr fontId="3"/>
  </si>
  <si>
    <r>
      <rPr>
        <sz val="9"/>
        <rFont val="ＭＳ 明朝"/>
        <family val="1"/>
        <charset val="128"/>
      </rPr>
      <t>国立研究開発法人</t>
    </r>
    <r>
      <rPr>
        <sz val="9"/>
        <rFont val="Century"/>
        <family val="1"/>
      </rPr>
      <t xml:space="preserve"> </t>
    </r>
    <r>
      <rPr>
        <sz val="9"/>
        <rFont val="ＭＳ 明朝"/>
        <family val="1"/>
        <charset val="128"/>
      </rPr>
      <t>水産研究・教育機構横浜庁舎</t>
    </r>
    <rPh sb="0" eb="2">
      <t>コクリツ</t>
    </rPh>
    <rPh sb="2" eb="4">
      <t>ケンキュウ</t>
    </rPh>
    <rPh sb="4" eb="6">
      <t>カイハツ</t>
    </rPh>
    <rPh sb="6" eb="8">
      <t>ホウジン</t>
    </rPh>
    <rPh sb="9" eb="13">
      <t>スイサンケンキュウ</t>
    </rPh>
    <rPh sb="14" eb="16">
      <t>キョウイク</t>
    </rPh>
    <rPh sb="16" eb="18">
      <t>キコウ</t>
    </rPh>
    <rPh sb="18" eb="20">
      <t>ヨコハマ</t>
    </rPh>
    <rPh sb="20" eb="22">
      <t>チョウシャ</t>
    </rPh>
    <phoneticPr fontId="3"/>
  </si>
  <si>
    <r>
      <rPr>
        <sz val="11"/>
        <rFont val="ＭＳ 明朝"/>
        <family val="1"/>
        <charset val="128"/>
      </rPr>
      <t>他県における付加価値向上の取組み等の情報収集を行った。</t>
    </r>
    <rPh sb="0" eb="2">
      <t>タケン</t>
    </rPh>
    <rPh sb="6" eb="10">
      <t>フカカチ</t>
    </rPh>
    <rPh sb="10" eb="12">
      <t>コウジョウ</t>
    </rPh>
    <rPh sb="13" eb="14">
      <t>ト</t>
    </rPh>
    <rPh sb="14" eb="15">
      <t>ク</t>
    </rPh>
    <rPh sb="16" eb="17">
      <t>トウ</t>
    </rPh>
    <rPh sb="18" eb="22">
      <t>ジョウホウシュウシュウ</t>
    </rPh>
    <rPh sb="23" eb="24">
      <t>オコナ</t>
    </rPh>
    <phoneticPr fontId="3"/>
  </si>
  <si>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20"/>
  </si>
  <si>
    <r>
      <t xml:space="preserve"> (1) </t>
    </r>
    <r>
      <rPr>
        <sz val="12"/>
        <rFont val="ＭＳ 明朝"/>
        <family val="1"/>
        <charset val="128"/>
      </rPr>
      <t>山形県漁業協同組合</t>
    </r>
  </si>
  <si>
    <r>
      <rPr>
        <sz val="11"/>
        <rFont val="ＭＳ 明朝"/>
        <family val="1"/>
        <charset val="128"/>
      </rPr>
      <t>令和</t>
    </r>
    <r>
      <rPr>
        <sz val="11"/>
        <rFont val="Century"/>
        <family val="1"/>
      </rPr>
      <t>7</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rPh sb="0" eb="2">
      <t>レイワ</t>
    </rPh>
    <phoneticPr fontId="20"/>
  </si>
  <si>
    <r>
      <rPr>
        <sz val="11"/>
        <rFont val="ＭＳ 明朝"/>
        <family val="1"/>
        <charset val="128"/>
      </rPr>
      <t xml:space="preserve">組合名
</t>
    </r>
    <r>
      <rPr>
        <sz val="11"/>
        <rFont val="Century"/>
        <family val="1"/>
      </rPr>
      <t>(</t>
    </r>
    <r>
      <rPr>
        <sz val="11"/>
        <rFont val="ＭＳ 明朝"/>
        <family val="1"/>
        <charset val="128"/>
      </rPr>
      <t>設立年月日</t>
    </r>
    <r>
      <rPr>
        <sz val="11"/>
        <rFont val="Century"/>
        <family val="1"/>
      </rPr>
      <t>)</t>
    </r>
  </si>
  <si>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</si>
  <si>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</si>
  <si>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組合員数</t>
    </r>
    <r>
      <rPr>
        <sz val="11"/>
        <rFont val="Century"/>
        <family val="1"/>
      </rPr>
      <t>(</t>
    </r>
    <r>
      <rPr>
        <sz val="11"/>
        <rFont val="ＭＳ 明朝"/>
        <family val="1"/>
        <charset val="128"/>
      </rPr>
      <t>人</t>
    </r>
    <r>
      <rPr>
        <sz val="11"/>
        <rFont val="Century"/>
        <family val="1"/>
      </rPr>
      <t>)</t>
    </r>
  </si>
  <si>
    <r>
      <rPr>
        <sz val="11"/>
        <rFont val="ＭＳ 明朝"/>
        <family val="1"/>
        <charset val="128"/>
      </rPr>
      <t>役職員</t>
    </r>
    <r>
      <rPr>
        <sz val="11"/>
        <rFont val="Century"/>
        <family val="1"/>
      </rPr>
      <t>(</t>
    </r>
    <r>
      <rPr>
        <sz val="11"/>
        <rFont val="ＭＳ 明朝"/>
        <family val="1"/>
        <charset val="128"/>
      </rPr>
      <t>人</t>
    </r>
    <r>
      <rPr>
        <sz val="11"/>
        <rFont val="Century"/>
        <family val="1"/>
      </rPr>
      <t>)</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</si>
  <si>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</si>
  <si>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</si>
  <si>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</si>
  <si>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</si>
  <si>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</si>
  <si>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</si>
  <si>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</si>
  <si>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rPh sb="0" eb="1">
      <t>ショク</t>
    </rPh>
    <rPh sb="1" eb="2">
      <t>イン</t>
    </rPh>
    <phoneticPr fontId="20"/>
  </si>
  <si>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</si>
  <si>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</si>
  <si>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</si>
  <si>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</si>
  <si>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</si>
  <si>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</si>
  <si>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</si>
  <si>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 xml:space="preserve">山形県漁業
協同組合
</t>
    </r>
    <r>
      <rPr>
        <sz val="11"/>
        <rFont val="Century"/>
        <family val="1"/>
      </rPr>
      <t>(</t>
    </r>
    <r>
      <rPr>
        <sz val="11"/>
        <rFont val="ＭＳ 明朝"/>
        <family val="1"/>
        <charset val="128"/>
      </rPr>
      <t>昭</t>
    </r>
    <r>
      <rPr>
        <sz val="11"/>
        <rFont val="Century"/>
        <family val="1"/>
      </rPr>
      <t>40.7.1)</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</si>
  <si>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本間昭志</t>
    </r>
    <rPh sb="22" eb="24">
      <t>ホンマ</t>
    </rPh>
    <rPh sb="24" eb="26">
      <t>ショウシ</t>
    </rPh>
    <phoneticPr fontId="20"/>
  </si>
  <si>
    <r>
      <rPr>
        <sz val="11"/>
        <rFont val="ＭＳ 明朝"/>
        <family val="1"/>
        <charset val="128"/>
      </rPr>
      <t>遊佐町　酒田市
鶴岡市</t>
    </r>
    <phoneticPr fontId="20"/>
  </si>
  <si>
    <r>
      <rPr>
        <sz val="11"/>
        <rFont val="ＭＳ 明朝"/>
        <family val="1"/>
        <charset val="128"/>
      </rPr>
      <t>受託販売
品売上高</t>
    </r>
  </si>
  <si>
    <r>
      <rPr>
        <sz val="11"/>
        <rFont val="ＭＳ 明朝"/>
        <family val="1"/>
        <charset val="128"/>
      </rPr>
      <t>立体冷蔵庫</t>
    </r>
  </si>
  <si>
    <r>
      <rPr>
        <sz val="9"/>
        <rFont val="ＭＳ 明朝"/>
        <family val="1"/>
        <charset val="128"/>
      </rPr>
      <t xml:space="preserve">うち
嘱託職員
</t>
    </r>
    <r>
      <rPr>
        <sz val="9"/>
        <rFont val="Century"/>
        <family val="1"/>
      </rPr>
      <t>12</t>
    </r>
    <r>
      <rPr>
        <sz val="9"/>
        <rFont val="ＭＳ 明朝"/>
        <family val="1"/>
        <charset val="128"/>
      </rPr>
      <t>名</t>
    </r>
    <phoneticPr fontId="20"/>
  </si>
  <si>
    <r>
      <rPr>
        <sz val="11"/>
        <rFont val="ＭＳ 明朝"/>
        <family val="1"/>
        <charset val="128"/>
      </rPr>
      <t>買取販売</t>
    </r>
  </si>
  <si>
    <r>
      <t>(</t>
    </r>
    <r>
      <rPr>
        <sz val="11"/>
        <rFont val="ＭＳ 明朝"/>
        <family val="1"/>
        <charset val="128"/>
      </rPr>
      <t>県漁協</t>
    </r>
    <r>
      <rPr>
        <sz val="11"/>
        <rFont val="Century"/>
        <family val="1"/>
      </rPr>
      <t>)</t>
    </r>
  </si>
  <si>
    <r>
      <t xml:space="preserve"> </t>
    </r>
    <r>
      <rPr>
        <sz val="12"/>
        <rFont val="ＭＳ 明朝"/>
        <family val="1"/>
        <charset val="128"/>
      </rPr>
      <t>本所･支所所在地､地区､組合員数､職員数</t>
    </r>
  </si>
  <si>
    <r>
      <rPr>
        <sz val="11"/>
        <rFont val="ＭＳ 明朝"/>
        <family val="1"/>
        <charset val="128"/>
      </rPr>
      <t>令和</t>
    </r>
    <r>
      <rPr>
        <sz val="11"/>
        <rFont val="Century"/>
        <family val="1"/>
      </rPr>
      <t>7</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Ph sb="0" eb="2">
      <t>レイワ</t>
    </rPh>
    <phoneticPr fontId="20"/>
  </si>
  <si>
    <r>
      <rPr>
        <sz val="11"/>
        <rFont val="ＭＳ 明朝"/>
        <family val="1"/>
        <charset val="128"/>
      </rPr>
      <t>令和</t>
    </r>
    <r>
      <rPr>
        <sz val="11"/>
        <rFont val="Century"/>
        <family val="1"/>
      </rPr>
      <t>7</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rPh sb="0" eb="2">
      <t>レイワ</t>
    </rPh>
    <phoneticPr fontId="20"/>
  </si>
  <si>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</si>
  <si>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地</t>
    </r>
    <r>
      <rPr>
        <sz val="11"/>
        <rFont val="Century"/>
        <family val="1"/>
      </rPr>
      <t xml:space="preserve">     </t>
    </r>
    <r>
      <rPr>
        <sz val="11"/>
        <rFont val="ＭＳ 明朝"/>
        <family val="1"/>
        <charset val="128"/>
      </rPr>
      <t>区</t>
    </r>
    <phoneticPr fontId="20"/>
  </si>
  <si>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</si>
  <si>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</si>
  <si>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</si>
  <si>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phoneticPr fontId="20"/>
  </si>
  <si>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</si>
  <si>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</si>
  <si>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20"/>
  </si>
  <si>
    <r>
      <rPr>
        <sz val="11"/>
        <rFont val="ＭＳ 明朝"/>
        <family val="1"/>
        <charset val="128"/>
      </rPr>
      <t>酒田市</t>
    </r>
    <r>
      <rPr>
        <sz val="11"/>
        <rFont val="Century"/>
        <family val="1"/>
      </rPr>
      <t>(</t>
    </r>
    <r>
      <rPr>
        <sz val="11"/>
        <rFont val="ＭＳ 明朝"/>
        <family val="1"/>
        <charset val="128"/>
      </rPr>
      <t>飛島を除く</t>
    </r>
    <r>
      <rPr>
        <sz val="11"/>
        <rFont val="Century"/>
        <family val="1"/>
      </rPr>
      <t>)</t>
    </r>
  </si>
  <si>
    <r>
      <rPr>
        <sz val="11"/>
        <rFont val="ＭＳ 明朝"/>
        <family val="1"/>
        <charset val="128"/>
      </rPr>
      <t>吹浦支所</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</si>
  <si>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phoneticPr fontId="20"/>
  </si>
  <si>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</si>
  <si>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</si>
  <si>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phoneticPr fontId="20"/>
  </si>
  <si>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</si>
  <si>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</si>
  <si>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phoneticPr fontId="20"/>
  </si>
  <si>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</si>
  <si>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</si>
  <si>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phoneticPr fontId="20"/>
  </si>
  <si>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</si>
  <si>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</si>
  <si>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phoneticPr fontId="20"/>
  </si>
  <si>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</si>
  <si>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</si>
  <si>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phoneticPr fontId="20"/>
  </si>
  <si>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</si>
  <si>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</si>
  <si>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phoneticPr fontId="20"/>
  </si>
  <si>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</si>
  <si>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</si>
  <si>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t>(</t>
    </r>
    <r>
      <rPr>
        <sz val="11"/>
        <rFont val="ＭＳ 明朝"/>
        <family val="1"/>
        <charset val="128"/>
      </rPr>
      <t>注</t>
    </r>
    <r>
      <rPr>
        <sz val="11"/>
        <rFont val="Century"/>
        <family val="1"/>
      </rPr>
      <t>)</t>
    </r>
    <r>
      <rPr>
        <sz val="11"/>
        <rFont val="ＭＳ 明朝"/>
        <family val="1"/>
        <charset val="128"/>
      </rPr>
      <t>本所には､全漁連</t>
    </r>
    <r>
      <rPr>
        <sz val="11"/>
        <rFont val="Century"/>
        <family val="1"/>
      </rPr>
      <t>(</t>
    </r>
    <r>
      <rPr>
        <sz val="11"/>
        <rFont val="ＭＳ 明朝"/>
        <family val="1"/>
        <charset val="128"/>
      </rPr>
      <t>出向職員</t>
    </r>
    <r>
      <rPr>
        <sz val="11"/>
        <rFont val="Century"/>
        <family val="1"/>
      </rPr>
      <t>1</t>
    </r>
    <r>
      <rPr>
        <sz val="11"/>
        <rFont val="ＭＳ 明朝"/>
        <family val="1"/>
        <charset val="128"/>
      </rPr>
      <t>名</t>
    </r>
    <r>
      <rPr>
        <sz val="11"/>
        <rFont val="Century"/>
        <family val="1"/>
      </rPr>
      <t>)</t>
    </r>
    <r>
      <rPr>
        <sz val="11"/>
        <rFont val="ＭＳ 明朝"/>
        <family val="1"/>
        <charset val="128"/>
      </rPr>
      <t>製氷工場</t>
    </r>
    <r>
      <rPr>
        <sz val="11"/>
        <rFont val="Century"/>
        <family val="1"/>
      </rPr>
      <t>(2</t>
    </r>
    <r>
      <rPr>
        <sz val="11"/>
        <rFont val="ＭＳ 明朝"/>
        <family val="1"/>
        <charset val="128"/>
      </rPr>
      <t>名</t>
    </r>
    <r>
      <rPr>
        <sz val="11"/>
        <rFont val="Century"/>
        <family val="1"/>
      </rPr>
      <t>)</t>
    </r>
    <r>
      <rPr>
        <sz val="11"/>
        <rFont val="ＭＳ 明朝"/>
        <family val="1"/>
        <charset val="128"/>
      </rPr>
      <t>水産加工場</t>
    </r>
    <r>
      <rPr>
        <sz val="11"/>
        <rFont val="Century"/>
        <family val="1"/>
      </rPr>
      <t>(7</t>
    </r>
    <r>
      <rPr>
        <sz val="11"/>
        <rFont val="ＭＳ 明朝"/>
        <family val="1"/>
        <charset val="128"/>
      </rPr>
      <t>名</t>
    </r>
    <r>
      <rPr>
        <sz val="11"/>
        <rFont val="Century"/>
        <family val="1"/>
      </rPr>
      <t>)</t>
    </r>
    <r>
      <rPr>
        <sz val="11"/>
        <rFont val="ＭＳ 明朝"/>
        <family val="1"/>
        <charset val="128"/>
      </rPr>
      <t>を含む｡</t>
    </r>
  </si>
  <si>
    <t>5  年</t>
  </si>
  <si>
    <t>5 　　　年</t>
  </si>
  <si>
    <t>　(2)　内水面漁業協同組合</t>
  </si>
  <si>
    <t>組　合　名
(設立年月日)</t>
  </si>
  <si>
    <r>
      <rPr>
        <sz val="11"/>
        <rFont val="ＭＳ 明朝"/>
        <family val="1"/>
        <charset val="128"/>
      </rPr>
      <t>事務所所在地及び代表者氏名</t>
    </r>
  </si>
  <si>
    <t>組合人数(人)</t>
  </si>
  <si>
    <t>役職員数(人)</t>
  </si>
  <si>
    <t>払込済
出資金
(千円)</t>
  </si>
  <si>
    <r>
      <rPr>
        <sz val="11"/>
        <rFont val="ＭＳ 明朝"/>
        <family val="1"/>
        <charset val="128"/>
      </rPr>
      <t>放　　　　流　　　　数　　　　量</t>
    </r>
  </si>
  <si>
    <r>
      <rPr>
        <sz val="11"/>
        <rFont val="ＭＳ 明朝"/>
        <family val="1"/>
        <charset val="128"/>
      </rPr>
      <t>職員</t>
    </r>
  </si>
  <si>
    <t>あゆ
(㎏)</t>
  </si>
  <si>
    <t>こい
(㎏)</t>
  </si>
  <si>
    <t>ふな
(㎏)</t>
  </si>
  <si>
    <r>
      <rPr>
        <sz val="11"/>
        <rFont val="ＭＳ 明朝"/>
        <family val="1"/>
        <charset val="128"/>
      </rPr>
      <t>にじます</t>
    </r>
  </si>
  <si>
    <t>うなぎ
(㎏)</t>
  </si>
  <si>
    <t>いわな
(kg,尾)</t>
  </si>
  <si>
    <t>もくず
が　に
(尾)</t>
  </si>
  <si>
    <t>その他
(㎏)</t>
  </si>
  <si>
    <r>
      <rPr>
        <sz val="11"/>
        <rFont val="ＭＳ 明朝"/>
        <family val="1"/>
        <charset val="128"/>
      </rPr>
      <t>ひめます</t>
    </r>
  </si>
  <si>
    <t>(サクラマス)</t>
  </si>
  <si>
    <t>(kg,尾)</t>
  </si>
  <si>
    <r>
      <rPr>
        <sz val="11"/>
        <rFont val="ＭＳ 明朝"/>
        <family val="1"/>
        <charset val="128"/>
      </rPr>
      <t>東村山郡山辺町大字畑谷</t>
    </r>
    <r>
      <rPr>
        <sz val="11"/>
        <rFont val="Century"/>
        <family val="1"/>
      </rPr>
      <t xml:space="preserve">1992-3
</t>
    </r>
    <r>
      <rPr>
        <sz val="11"/>
        <rFont val="ＭＳ 明朝"/>
        <family val="1"/>
        <charset val="128"/>
      </rPr>
      <t>　　吉　田　好三郎</t>
    </r>
    <rPh sb="24" eb="27">
      <t>コウサブロウ</t>
    </rPh>
    <phoneticPr fontId="20"/>
  </si>
  <si>
    <r>
      <rPr>
        <sz val="11"/>
        <rFont val="ＭＳ 明朝"/>
        <family val="1"/>
        <charset val="128"/>
      </rPr>
      <t>山辺町</t>
    </r>
  </si>
  <si>
    <t>(昭25. 2. 7)</t>
  </si>
  <si>
    <r>
      <rPr>
        <sz val="11"/>
        <rFont val="ＭＳ 明朝"/>
        <family val="1"/>
        <charset val="128"/>
      </rPr>
      <t>尾花沢市北町一丁目</t>
    </r>
    <r>
      <rPr>
        <sz val="11"/>
        <rFont val="Century"/>
        <family val="1"/>
      </rPr>
      <t xml:space="preserve">10-5
</t>
    </r>
    <r>
      <rPr>
        <sz val="11"/>
        <rFont val="ＭＳ 明朝"/>
        <family val="1"/>
        <charset val="128"/>
      </rPr>
      <t>　　尾　﨑　一　成</t>
    </r>
    <rPh sb="16" eb="17">
      <t>オ</t>
    </rPh>
    <rPh sb="18" eb="19">
      <t>サキ</t>
    </rPh>
    <rPh sb="20" eb="21">
      <t>イチ</t>
    </rPh>
    <rPh sb="22" eb="23">
      <t>シゲル</t>
    </rPh>
    <phoneticPr fontId="20"/>
  </si>
  <si>
    <r>
      <rPr>
        <sz val="11"/>
        <rFont val="ＭＳ 明朝"/>
        <family val="1"/>
        <charset val="128"/>
      </rPr>
      <t>尾花沢市・大石田町</t>
    </r>
  </si>
  <si>
    <t>(にじ・成魚)</t>
    <rPh sb="4" eb="6">
      <t>セイギョ</t>
    </rPh>
    <phoneticPr fontId="20"/>
  </si>
  <si>
    <t>(稚魚)</t>
    <rPh sb="1" eb="3">
      <t>チギョ</t>
    </rPh>
    <phoneticPr fontId="20"/>
  </si>
  <si>
    <t>(昭25.11. 4)</t>
  </si>
  <si>
    <t>10kg</t>
  </si>
  <si>
    <t>西村山郡朝日町大字宮宿1103-1
　　村　山　友　雄(朝日町商工会館内)</t>
    <rPh sb="20" eb="21">
      <t>ムラ</t>
    </rPh>
    <rPh sb="22" eb="23">
      <t>ヤマ</t>
    </rPh>
    <rPh sb="24" eb="25">
      <t>トモ</t>
    </rPh>
    <rPh sb="26" eb="27">
      <t>ユウ</t>
    </rPh>
    <phoneticPr fontId="20"/>
  </si>
  <si>
    <r>
      <rPr>
        <sz val="11"/>
        <rFont val="ＭＳ 明朝"/>
        <family val="1"/>
        <charset val="128"/>
      </rPr>
      <t>大江町の全部
朝日町・寒河江市の一部</t>
    </r>
  </si>
  <si>
    <t>(にじ・稚魚)</t>
    <rPh sb="4" eb="6">
      <t>チギョ</t>
    </rPh>
    <phoneticPr fontId="20"/>
  </si>
  <si>
    <t>(昭26. 6. 4)</t>
  </si>
  <si>
    <r>
      <t>1,500</t>
    </r>
    <r>
      <rPr>
        <sz val="12"/>
        <rFont val="ＭＳ 明朝"/>
        <family val="1"/>
        <charset val="128"/>
      </rPr>
      <t>尾</t>
    </r>
  </si>
  <si>
    <r>
      <rPr>
        <sz val="11"/>
        <rFont val="ＭＳ 明朝"/>
        <family val="1"/>
        <charset val="128"/>
      </rPr>
      <t>西村山郡河北町谷地字山王</t>
    </r>
    <r>
      <rPr>
        <sz val="11"/>
        <rFont val="Century"/>
        <family val="1"/>
      </rPr>
      <t xml:space="preserve">23-1
</t>
    </r>
    <r>
      <rPr>
        <sz val="11"/>
        <rFont val="ＭＳ 明朝"/>
        <family val="1"/>
        <charset val="128"/>
      </rPr>
      <t>　　大　場　一　昭</t>
    </r>
    <rPh sb="19" eb="20">
      <t>ダイ</t>
    </rPh>
    <rPh sb="21" eb="22">
      <t>バ</t>
    </rPh>
    <rPh sb="23" eb="24">
      <t>イチ</t>
    </rPh>
    <rPh sb="25" eb="26">
      <t>アキラ</t>
    </rPh>
    <phoneticPr fontId="20"/>
  </si>
  <si>
    <r>
      <rPr>
        <sz val="11"/>
        <rFont val="ＭＳ 明朝"/>
        <family val="1"/>
        <charset val="128"/>
      </rPr>
      <t>河北町・西川町・天童市・東根市
中山町の全部・寒河江市・村山市の一部</t>
    </r>
    <phoneticPr fontId="20"/>
  </si>
  <si>
    <t>(にじ・成魚)</t>
  </si>
  <si>
    <t>最上郡真室川町大字新町字天神460
    杉　原　義　美(真室川防災センター内)</t>
    <rPh sb="22" eb="23">
      <t>スギ</t>
    </rPh>
    <rPh sb="24" eb="25">
      <t>ハラ</t>
    </rPh>
    <rPh sb="26" eb="27">
      <t>ギ</t>
    </rPh>
    <rPh sb="28" eb="29">
      <t>ビ</t>
    </rPh>
    <phoneticPr fontId="20"/>
  </si>
  <si>
    <r>
      <rPr>
        <sz val="11"/>
        <rFont val="ＭＳ 明朝"/>
        <family val="1"/>
        <charset val="128"/>
      </rPr>
      <t>真室川町・金山町・鮭川村の全部
戸沢村の一部</t>
    </r>
  </si>
  <si>
    <t>(昭24. 9. 1)</t>
  </si>
  <si>
    <r>
      <t>50,000</t>
    </r>
    <r>
      <rPr>
        <sz val="12"/>
        <rFont val="ＭＳ Ｐ明朝"/>
        <family val="1"/>
        <charset val="128"/>
      </rPr>
      <t>尾</t>
    </r>
  </si>
  <si>
    <r>
      <rPr>
        <sz val="11"/>
        <rFont val="ＭＳ 明朝"/>
        <family val="1"/>
        <charset val="128"/>
      </rPr>
      <t>新庄市大手町</t>
    </r>
    <r>
      <rPr>
        <sz val="11"/>
        <rFont val="Century"/>
        <family val="1"/>
      </rPr>
      <t xml:space="preserve">2-66
</t>
    </r>
    <r>
      <rPr>
        <sz val="11"/>
        <rFont val="ＭＳ 明朝"/>
        <family val="1"/>
        <charset val="128"/>
      </rPr>
      <t>　　冨　樫　髙　広</t>
    </r>
    <rPh sb="3" eb="6">
      <t>オオテマチ</t>
    </rPh>
    <rPh sb="13" eb="14">
      <t>トミ</t>
    </rPh>
    <rPh sb="15" eb="16">
      <t>カシ</t>
    </rPh>
    <rPh sb="17" eb="18">
      <t>ダカイ</t>
    </rPh>
    <rPh sb="19" eb="20">
      <t>ヒロシ</t>
    </rPh>
    <phoneticPr fontId="20"/>
  </si>
  <si>
    <r>
      <rPr>
        <sz val="11"/>
        <rFont val="ＭＳ 明朝"/>
        <family val="1"/>
        <charset val="128"/>
      </rPr>
      <t>新庄市・大蔵村の全部
戸沢村の一部</t>
    </r>
  </si>
  <si>
    <t>(昭25. 9.13)</t>
  </si>
  <si>
    <r>
      <t>3,000</t>
    </r>
    <r>
      <rPr>
        <sz val="12"/>
        <rFont val="ＭＳ Ｐ明朝"/>
        <family val="1"/>
        <charset val="128"/>
      </rPr>
      <t>尾</t>
    </r>
  </si>
  <si>
    <r>
      <t>25,000</t>
    </r>
    <r>
      <rPr>
        <sz val="12"/>
        <rFont val="ＭＳ Ｐ明朝"/>
        <family val="1"/>
        <charset val="128"/>
      </rPr>
      <t>尾</t>
    </r>
  </si>
  <si>
    <r>
      <rPr>
        <sz val="11"/>
        <rFont val="ＭＳ 明朝"/>
        <family val="1"/>
        <charset val="128"/>
      </rPr>
      <t>最上郡舟形町舟形</t>
    </r>
    <r>
      <rPr>
        <sz val="11"/>
        <rFont val="Century"/>
        <family val="1"/>
      </rPr>
      <t xml:space="preserve">4723
</t>
    </r>
    <r>
      <rPr>
        <sz val="11"/>
        <rFont val="ＭＳ 明朝"/>
        <family val="1"/>
        <charset val="128"/>
      </rPr>
      <t>　　髙　橋　光　明</t>
    </r>
    <rPh sb="17" eb="18">
      <t>ハシ</t>
    </rPh>
    <rPh sb="19" eb="20">
      <t>ヒカリ</t>
    </rPh>
    <rPh sb="21" eb="22">
      <t>メイ</t>
    </rPh>
    <phoneticPr fontId="20"/>
  </si>
  <si>
    <r>
      <rPr>
        <sz val="11"/>
        <rFont val="ＭＳ 明朝"/>
        <family val="1"/>
        <charset val="128"/>
      </rPr>
      <t>最上町・舟形町</t>
    </r>
  </si>
  <si>
    <t>(昭29.12. 6)</t>
  </si>
  <si>
    <r>
      <t>20,000</t>
    </r>
    <r>
      <rPr>
        <sz val="11"/>
        <rFont val="ＭＳ Ｐ明朝"/>
        <family val="1"/>
        <charset val="128"/>
      </rPr>
      <t>尾</t>
    </r>
  </si>
  <si>
    <t>西置賜郡白鷹町大字荒砥乙555-１
    伊　藤　一　義(白鷹町産業センター内)</t>
    <rPh sb="22" eb="23">
      <t>イ</t>
    </rPh>
    <rPh sb="24" eb="25">
      <t>フジ</t>
    </rPh>
    <rPh sb="26" eb="27">
      <t>イチ</t>
    </rPh>
    <rPh sb="28" eb="29">
      <t>ヨシ</t>
    </rPh>
    <phoneticPr fontId="20"/>
  </si>
  <si>
    <r>
      <rPr>
        <sz val="11"/>
        <rFont val="ＭＳ 明朝"/>
        <family val="1"/>
        <charset val="128"/>
      </rPr>
      <t>長井市・白鷹町・飯豊町の全部</t>
    </r>
  </si>
  <si>
    <t>(にじ・稚魚)</t>
  </si>
  <si>
    <t>(稚魚)</t>
  </si>
  <si>
    <r>
      <t>15,000</t>
    </r>
    <r>
      <rPr>
        <sz val="12"/>
        <rFont val="ＭＳ Ｐ明朝"/>
        <family val="1"/>
        <charset val="128"/>
      </rPr>
      <t>尾</t>
    </r>
  </si>
  <si>
    <t>(昭25. 1. 7)</t>
  </si>
  <si>
    <r>
      <t>1,000</t>
    </r>
    <r>
      <rPr>
        <sz val="12"/>
        <rFont val="ＭＳ 明朝"/>
        <family val="1"/>
        <charset val="128"/>
      </rPr>
      <t>尾</t>
    </r>
    <rPh sb="5" eb="6">
      <t>ビ</t>
    </rPh>
    <phoneticPr fontId="20"/>
  </si>
  <si>
    <r>
      <t>13,500</t>
    </r>
    <r>
      <rPr>
        <sz val="12"/>
        <rFont val="ＭＳ 明朝"/>
        <family val="1"/>
        <charset val="128"/>
      </rPr>
      <t>尾</t>
    </r>
    <rPh sb="6" eb="7">
      <t>ビ</t>
    </rPh>
    <phoneticPr fontId="20"/>
  </si>
  <si>
    <t>(成魚)</t>
    <rPh sb="1" eb="3">
      <t>セイギョ</t>
    </rPh>
    <phoneticPr fontId="20"/>
  </si>
  <si>
    <t>120kg</t>
    <phoneticPr fontId="20"/>
  </si>
  <si>
    <r>
      <rPr>
        <sz val="11"/>
        <rFont val="ＭＳ 明朝"/>
        <family val="1"/>
        <charset val="128"/>
      </rPr>
      <t>西置賜郡小国町大字岩井沢</t>
    </r>
    <r>
      <rPr>
        <sz val="11"/>
        <rFont val="Century"/>
        <family val="1"/>
      </rPr>
      <t xml:space="preserve">836
</t>
    </r>
    <r>
      <rPr>
        <sz val="11"/>
        <rFont val="ＭＳ 明朝"/>
        <family val="1"/>
        <charset val="128"/>
      </rPr>
      <t>　　佐　藤　道　信</t>
    </r>
    <rPh sb="7" eb="9">
      <t>オオアザ</t>
    </rPh>
    <rPh sb="9" eb="11">
      <t>イワイ</t>
    </rPh>
    <rPh sb="11" eb="12">
      <t>サワ</t>
    </rPh>
    <rPh sb="18" eb="19">
      <t>タスク</t>
    </rPh>
    <rPh sb="20" eb="21">
      <t>フジ</t>
    </rPh>
    <rPh sb="22" eb="23">
      <t>ミチ</t>
    </rPh>
    <rPh sb="24" eb="25">
      <t>シン</t>
    </rPh>
    <phoneticPr fontId="20"/>
  </si>
  <si>
    <t>(昭28. 3.25)</t>
  </si>
  <si>
    <r>
      <rPr>
        <sz val="11"/>
        <rFont val="ＭＳ 明朝"/>
        <family val="1"/>
        <charset val="128"/>
      </rPr>
      <t>県南</t>
    </r>
  </si>
  <si>
    <r>
      <rPr>
        <sz val="11"/>
        <rFont val="ＭＳ 明朝"/>
        <family val="1"/>
        <charset val="128"/>
      </rPr>
      <t>米沢市舘山二丁目</t>
    </r>
    <r>
      <rPr>
        <sz val="11"/>
        <rFont val="Century"/>
        <family val="1"/>
      </rPr>
      <t xml:space="preserve">2-21
</t>
    </r>
    <r>
      <rPr>
        <sz val="11"/>
        <rFont val="ＭＳ 明朝"/>
        <family val="1"/>
        <charset val="128"/>
      </rPr>
      <t>　　渡　部　秀　一</t>
    </r>
    <rPh sb="3" eb="5">
      <t>タテヤマ</t>
    </rPh>
    <rPh sb="5" eb="8">
      <t>２チョウメ</t>
    </rPh>
    <rPh sb="15" eb="16">
      <t>ワタリ</t>
    </rPh>
    <rPh sb="17" eb="18">
      <t>ブ</t>
    </rPh>
    <rPh sb="19" eb="20">
      <t>ヒデ</t>
    </rPh>
    <rPh sb="21" eb="22">
      <t>イチ</t>
    </rPh>
    <phoneticPr fontId="20"/>
  </si>
  <si>
    <r>
      <rPr>
        <sz val="11"/>
        <rFont val="ＭＳ 明朝"/>
        <family val="1"/>
        <charset val="128"/>
      </rPr>
      <t>米沢市・南陽市・高畠町・川西町</t>
    </r>
  </si>
  <si>
    <t>(昭32.11. 1)</t>
  </si>
  <si>
    <r>
      <rPr>
        <sz val="11"/>
        <rFont val="ＭＳ 明朝"/>
        <family val="1"/>
        <charset val="128"/>
      </rPr>
      <t>鶴岡市・酒田市・三川町・庄内町の一部</t>
    </r>
    <phoneticPr fontId="20"/>
  </si>
  <si>
    <t>(昭24.10.24)</t>
  </si>
  <si>
    <r>
      <t>10,000</t>
    </r>
    <r>
      <rPr>
        <sz val="11"/>
        <rFont val="ＭＳ Ｐ明朝"/>
        <family val="1"/>
        <charset val="128"/>
      </rPr>
      <t>尾</t>
    </r>
  </si>
  <si>
    <r>
      <rPr>
        <sz val="11"/>
        <rFont val="ＭＳ 明朝"/>
        <family val="1"/>
        <charset val="128"/>
      </rPr>
      <t>鶴岡市の一部</t>
    </r>
  </si>
  <si>
    <t>(昭24.11.10)</t>
  </si>
  <si>
    <r>
      <rPr>
        <sz val="11"/>
        <rFont val="ＭＳ 明朝"/>
        <family val="1"/>
        <charset val="128"/>
      </rPr>
      <t>酒田市新堀字法流田</t>
    </r>
    <r>
      <rPr>
        <sz val="11"/>
        <rFont val="Century"/>
        <family val="1"/>
      </rPr>
      <t xml:space="preserve">5-8
</t>
    </r>
    <r>
      <rPr>
        <sz val="11"/>
        <rFont val="ＭＳ 明朝"/>
        <family val="1"/>
        <charset val="128"/>
      </rPr>
      <t>　　山　木　　　武</t>
    </r>
    <rPh sb="3" eb="5">
      <t>シンボリ</t>
    </rPh>
    <rPh sb="5" eb="6">
      <t>アザ</t>
    </rPh>
    <rPh sb="6" eb="7">
      <t>ホウ</t>
    </rPh>
    <rPh sb="7" eb="8">
      <t>ナガ</t>
    </rPh>
    <rPh sb="8" eb="9">
      <t>タ</t>
    </rPh>
    <rPh sb="15" eb="16">
      <t>ヤマ</t>
    </rPh>
    <rPh sb="17" eb="18">
      <t>キ</t>
    </rPh>
    <rPh sb="21" eb="22">
      <t>タケシ</t>
    </rPh>
    <phoneticPr fontId="20"/>
  </si>
  <si>
    <r>
      <rPr>
        <sz val="11"/>
        <rFont val="ＭＳ 明朝"/>
        <family val="1"/>
        <charset val="128"/>
      </rPr>
      <t>酒田市の一部</t>
    </r>
  </si>
  <si>
    <t>(昭24.11.21)</t>
  </si>
  <si>
    <r>
      <t>17,000</t>
    </r>
    <r>
      <rPr>
        <sz val="11"/>
        <rFont val="ＭＳ Ｐ明朝"/>
        <family val="1"/>
        <charset val="128"/>
      </rPr>
      <t>尾</t>
    </r>
  </si>
  <si>
    <t>酒田市市条字八森308
　　後　藤　孝之助(八森荘内)</t>
    <rPh sb="14" eb="15">
      <t>ゴ</t>
    </rPh>
    <rPh sb="16" eb="17">
      <t>フジ</t>
    </rPh>
    <rPh sb="18" eb="21">
      <t>コウノスケ</t>
    </rPh>
    <phoneticPr fontId="20"/>
  </si>
  <si>
    <r>
      <rPr>
        <sz val="11"/>
        <rFont val="ＭＳ 明朝"/>
        <family val="1"/>
        <charset val="128"/>
      </rPr>
      <t>遊佐町・酒田市の一部</t>
    </r>
  </si>
  <si>
    <t>(昭24.12.17)</t>
  </si>
  <si>
    <r>
      <t>5,000</t>
    </r>
    <r>
      <rPr>
        <sz val="11"/>
        <rFont val="ＭＳ Ｐ明朝"/>
        <family val="1"/>
        <charset val="128"/>
      </rPr>
      <t>尾</t>
    </r>
  </si>
  <si>
    <r>
      <rPr>
        <sz val="11"/>
        <rFont val="ＭＳ 明朝"/>
        <family val="1"/>
        <charset val="128"/>
      </rPr>
      <t>東田川郡庄内町肝煎字蟹沢</t>
    </r>
    <r>
      <rPr>
        <sz val="11"/>
        <rFont val="Century"/>
        <family val="1"/>
      </rPr>
      <t xml:space="preserve">49-4
</t>
    </r>
    <r>
      <rPr>
        <sz val="11"/>
        <rFont val="ＭＳ 明朝"/>
        <family val="1"/>
        <charset val="128"/>
      </rPr>
      <t>　　鈴　木　春　男</t>
    </r>
    <phoneticPr fontId="20"/>
  </si>
  <si>
    <r>
      <rPr>
        <sz val="11"/>
        <rFont val="ＭＳ 明朝"/>
        <family val="1"/>
        <charset val="128"/>
      </rPr>
      <t>酒田市・庄内町の一部</t>
    </r>
  </si>
  <si>
    <t>(昭25. 1.11)</t>
  </si>
  <si>
    <r>
      <t>8,000</t>
    </r>
    <r>
      <rPr>
        <sz val="11"/>
        <rFont val="ＭＳ Ｐ明朝"/>
        <family val="1"/>
        <charset val="128"/>
      </rPr>
      <t>尾</t>
    </r>
  </si>
  <si>
    <r>
      <rPr>
        <sz val="11"/>
        <rFont val="ＭＳ 明朝"/>
        <family val="1"/>
        <charset val="128"/>
      </rPr>
      <t>飽海郡遊佐町野沢字下ク子添</t>
    </r>
    <r>
      <rPr>
        <sz val="11"/>
        <rFont val="Century"/>
        <family val="1"/>
      </rPr>
      <t xml:space="preserve">113
</t>
    </r>
    <r>
      <rPr>
        <sz val="11"/>
        <rFont val="ＭＳ 明朝"/>
        <family val="1"/>
        <charset val="128"/>
      </rPr>
      <t>　　石　垣　善　作</t>
    </r>
    <rPh sb="3" eb="6">
      <t>ユザマチ</t>
    </rPh>
    <rPh sb="6" eb="8">
      <t>ノザワ</t>
    </rPh>
    <rPh sb="8" eb="9">
      <t>アザ</t>
    </rPh>
    <rPh sb="9" eb="10">
      <t>シタ</t>
    </rPh>
    <rPh sb="11" eb="13">
      <t>コゾ</t>
    </rPh>
    <rPh sb="19" eb="20">
      <t>イシ</t>
    </rPh>
    <rPh sb="21" eb="22">
      <t>カキ</t>
    </rPh>
    <rPh sb="23" eb="24">
      <t>ゼン</t>
    </rPh>
    <rPh sb="25" eb="26">
      <t>サク</t>
    </rPh>
    <phoneticPr fontId="20"/>
  </si>
  <si>
    <t>―</t>
    <phoneticPr fontId="20"/>
  </si>
  <si>
    <t>(昭46. 3. 1)</t>
  </si>
  <si>
    <t>60kg</t>
  </si>
  <si>
    <r>
      <rPr>
        <sz val="11"/>
        <rFont val="ＭＳ 明朝"/>
        <family val="1"/>
        <charset val="128"/>
      </rPr>
      <t>温海町内水面</t>
    </r>
  </si>
  <si>
    <r>
      <rPr>
        <sz val="11"/>
        <rFont val="ＭＳ 明朝"/>
        <family val="1"/>
        <charset val="128"/>
      </rPr>
      <t>鶴岡市小名部字千田</t>
    </r>
    <r>
      <rPr>
        <sz val="11"/>
        <rFont val="Century"/>
        <family val="1"/>
      </rPr>
      <t xml:space="preserve">98-1
</t>
    </r>
    <r>
      <rPr>
        <sz val="11"/>
        <rFont val="ＭＳ 明朝"/>
        <family val="1"/>
        <charset val="128"/>
      </rPr>
      <t>　　佐々木　篤　夫</t>
    </r>
    <rPh sb="16" eb="19">
      <t>ササキ</t>
    </rPh>
    <rPh sb="20" eb="21">
      <t>アツシ</t>
    </rPh>
    <rPh sb="22" eb="23">
      <t>オット</t>
    </rPh>
    <phoneticPr fontId="20"/>
  </si>
  <si>
    <t>(昭47.10. 2)</t>
  </si>
  <si>
    <r>
      <rPr>
        <sz val="11"/>
        <rFont val="ＭＳ 明朝"/>
        <family val="1"/>
        <charset val="128"/>
      </rPr>
      <t>払込済
出資金</t>
    </r>
  </si>
  <si>
    <r>
      <rPr>
        <sz val="11"/>
        <rFont val="ＭＳ 明朝"/>
        <family val="1"/>
        <charset val="128"/>
      </rPr>
      <t>県一円</t>
    </r>
  </si>
  <si>
    <r>
      <rPr>
        <sz val="11"/>
        <rFont val="ＭＳ 明朝"/>
        <family val="1"/>
        <charset val="128"/>
      </rPr>
      <t>正</t>
    </r>
    <phoneticPr fontId="20"/>
  </si>
  <si>
    <r>
      <rPr>
        <sz val="11"/>
        <rFont val="ＭＳ 明朝"/>
        <family val="1"/>
        <charset val="128"/>
      </rPr>
      <t>さけ採捕</t>
    </r>
  </si>
  <si>
    <r>
      <rPr>
        <sz val="11"/>
        <rFont val="ＭＳ 明朝"/>
        <family val="1"/>
        <charset val="128"/>
      </rPr>
      <t>養殖</t>
    </r>
  </si>
  <si>
    <r>
      <rPr>
        <sz val="11"/>
        <rFont val="ＭＳ 明朝"/>
        <family val="1"/>
        <charset val="128"/>
      </rPr>
      <t>高瀬川鮭</t>
    </r>
  </si>
  <si>
    <r>
      <rPr>
        <sz val="11"/>
        <rFont val="ＭＳ 明朝"/>
        <family val="1"/>
        <charset val="128"/>
      </rPr>
      <t>飽海郡遊佐町北目字長田</t>
    </r>
    <r>
      <rPr>
        <sz val="11"/>
        <rFont val="Century"/>
        <family val="1"/>
      </rPr>
      <t xml:space="preserve">87-1
</t>
    </r>
    <r>
      <rPr>
        <sz val="11"/>
        <rFont val="ＭＳ 明朝"/>
        <family val="1"/>
        <charset val="128"/>
      </rPr>
      <t>　　佐　藤　喜巳夫</t>
    </r>
    <rPh sb="18" eb="19">
      <t>タスク</t>
    </rPh>
    <rPh sb="20" eb="21">
      <t>フジ</t>
    </rPh>
    <rPh sb="22" eb="23">
      <t>キ</t>
    </rPh>
    <rPh sb="23" eb="24">
      <t>ミ</t>
    </rPh>
    <rPh sb="24" eb="25">
      <t>オット</t>
    </rPh>
    <phoneticPr fontId="20"/>
  </si>
  <si>
    <r>
      <rPr>
        <sz val="11"/>
        <rFont val="ＭＳ 明朝"/>
        <family val="1"/>
        <charset val="128"/>
      </rPr>
      <t>洗沢鮭</t>
    </r>
  </si>
  <si>
    <r>
      <rPr>
        <sz val="11"/>
        <rFont val="ＭＳ 明朝"/>
        <family val="1"/>
        <charset val="128"/>
      </rPr>
      <t>飽海郡遊佐町当山字福ノ中</t>
    </r>
    <r>
      <rPr>
        <sz val="11"/>
        <rFont val="Century"/>
        <family val="1"/>
      </rPr>
      <t xml:space="preserve">52
</t>
    </r>
    <r>
      <rPr>
        <sz val="11"/>
        <rFont val="ＭＳ 明朝"/>
        <family val="1"/>
        <charset val="128"/>
      </rPr>
      <t>　　菅　原　多　悦</t>
    </r>
    <rPh sb="9" eb="10">
      <t>フク</t>
    </rPh>
    <rPh sb="11" eb="12">
      <t>ナカ</t>
    </rPh>
    <rPh sb="21" eb="22">
      <t>タ</t>
    </rPh>
    <rPh sb="23" eb="24">
      <t>エツ</t>
    </rPh>
    <phoneticPr fontId="20"/>
  </si>
  <si>
    <r>
      <rPr>
        <sz val="11"/>
        <rFont val="ＭＳ 明朝"/>
        <family val="1"/>
        <charset val="128"/>
      </rPr>
      <t>枡川鮭</t>
    </r>
    <rPh sb="0" eb="2">
      <t>マスカワ</t>
    </rPh>
    <phoneticPr fontId="20"/>
  </si>
  <si>
    <r>
      <rPr>
        <sz val="11"/>
        <rFont val="ＭＳ 明朝"/>
        <family val="1"/>
        <charset val="128"/>
      </rPr>
      <t>飽海郡遊佐町直世字山居</t>
    </r>
    <r>
      <rPr>
        <sz val="11"/>
        <rFont val="Century"/>
        <family val="1"/>
      </rPr>
      <t xml:space="preserve">62-25
</t>
    </r>
    <r>
      <rPr>
        <sz val="11"/>
        <rFont val="ＭＳ 明朝"/>
        <family val="1"/>
        <charset val="128"/>
      </rPr>
      <t>　　尾　形　修一郎</t>
    </r>
  </si>
  <si>
    <r>
      <rPr>
        <sz val="11"/>
        <rFont val="ＭＳ 明朝"/>
        <family val="1"/>
        <charset val="128"/>
      </rPr>
      <t>箕輪鮭</t>
    </r>
  </si>
  <si>
    <r>
      <rPr>
        <sz val="11"/>
        <rFont val="ＭＳ 明朝"/>
        <family val="1"/>
        <charset val="128"/>
      </rPr>
      <t>飽海郡遊佐町直世字荒川</t>
    </r>
    <r>
      <rPr>
        <sz val="11"/>
        <rFont val="Century"/>
        <family val="1"/>
      </rPr>
      <t xml:space="preserve">57
</t>
    </r>
    <r>
      <rPr>
        <sz val="11"/>
        <rFont val="ＭＳ 明朝"/>
        <family val="1"/>
        <charset val="128"/>
      </rPr>
      <t>　　佐　藤　　　仁</t>
    </r>
    <rPh sb="6" eb="7">
      <t>ナオ</t>
    </rPh>
    <rPh sb="7" eb="8">
      <t>ヨ</t>
    </rPh>
    <rPh sb="16" eb="17">
      <t>サ</t>
    </rPh>
    <rPh sb="18" eb="19">
      <t>フジ</t>
    </rPh>
    <rPh sb="22" eb="23">
      <t>ジン</t>
    </rPh>
    <phoneticPr fontId="20"/>
  </si>
  <si>
    <r>
      <rPr>
        <sz val="11"/>
        <rFont val="ＭＳ 明朝"/>
        <family val="1"/>
        <charset val="128"/>
      </rPr>
      <t>日向川鮭</t>
    </r>
  </si>
  <si>
    <r>
      <rPr>
        <sz val="11"/>
        <rFont val="ＭＳ 明朝"/>
        <family val="1"/>
        <charset val="128"/>
      </rPr>
      <t>酒田市穂積字尻地</t>
    </r>
    <r>
      <rPr>
        <sz val="11"/>
        <rFont val="Century"/>
        <family val="1"/>
      </rPr>
      <t xml:space="preserve">233
</t>
    </r>
    <r>
      <rPr>
        <sz val="11"/>
        <rFont val="ＭＳ 明朝"/>
        <family val="1"/>
        <charset val="128"/>
      </rPr>
      <t>　　大　場　清　悦</t>
    </r>
    <rPh sb="18" eb="19">
      <t>セイ</t>
    </rPh>
    <rPh sb="20" eb="21">
      <t>エツ</t>
    </rPh>
    <phoneticPr fontId="20"/>
  </si>
  <si>
    <r>
      <rPr>
        <sz val="11"/>
        <rFont val="ＭＳ 明朝"/>
        <family val="1"/>
        <charset val="128"/>
      </rPr>
      <t>赤川鮭</t>
    </r>
  </si>
  <si>
    <r>
      <rPr>
        <sz val="11"/>
        <rFont val="ＭＳ 明朝"/>
        <family val="1"/>
        <charset val="128"/>
      </rPr>
      <t>鶴岡市伊勢横内字堀場</t>
    </r>
    <r>
      <rPr>
        <sz val="11"/>
        <rFont val="Century"/>
        <family val="1"/>
      </rPr>
      <t xml:space="preserve">1-6
</t>
    </r>
    <r>
      <rPr>
        <sz val="11"/>
        <rFont val="ＭＳ 明朝"/>
        <family val="1"/>
        <charset val="128"/>
      </rPr>
      <t>　　山　田　鉄　哉</t>
    </r>
    <rPh sb="3" eb="5">
      <t>イセ</t>
    </rPh>
    <rPh sb="5" eb="7">
      <t>ヨコウチ</t>
    </rPh>
    <rPh sb="7" eb="8">
      <t>アザ</t>
    </rPh>
    <rPh sb="8" eb="10">
      <t>ホリバ</t>
    </rPh>
    <rPh sb="16" eb="17">
      <t>ヤマ</t>
    </rPh>
    <rPh sb="18" eb="19">
      <t>タ</t>
    </rPh>
    <rPh sb="20" eb="21">
      <t>テツ</t>
    </rPh>
    <rPh sb="22" eb="23">
      <t>ヤ</t>
    </rPh>
    <phoneticPr fontId="20"/>
  </si>
  <si>
    <r>
      <rPr>
        <sz val="11"/>
        <rFont val="ＭＳ 明朝"/>
        <family val="1"/>
        <charset val="128"/>
      </rPr>
      <t>鶴岡市槇代甲</t>
    </r>
    <r>
      <rPr>
        <sz val="11"/>
        <rFont val="Century"/>
        <family val="1"/>
      </rPr>
      <t xml:space="preserve">53
</t>
    </r>
    <r>
      <rPr>
        <sz val="11"/>
        <rFont val="ＭＳ 明朝"/>
        <family val="1"/>
        <charset val="128"/>
      </rPr>
      <t>　　五十嵐　洋　司</t>
    </r>
    <rPh sb="11" eb="14">
      <t>イガラシ</t>
    </rPh>
    <rPh sb="15" eb="16">
      <t>ヨウ</t>
    </rPh>
    <rPh sb="17" eb="18">
      <t>ツカサ</t>
    </rPh>
    <phoneticPr fontId="20"/>
  </si>
  <si>
    <r>
      <rPr>
        <sz val="11"/>
        <rFont val="ＭＳ 明朝"/>
        <family val="1"/>
        <charset val="128"/>
      </rPr>
      <t>※　さけ採捕の単位は尾</t>
    </r>
  </si>
  <si>
    <r>
      <rPr>
        <sz val="11"/>
        <rFont val="ＭＳ 明朝"/>
        <family val="1"/>
        <charset val="128"/>
      </rPr>
      <t>令和</t>
    </r>
    <r>
      <rPr>
        <sz val="11"/>
        <rFont val="Century"/>
        <family val="1"/>
      </rPr>
      <t>7</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rPh sb="0" eb="2">
      <t>レイワ</t>
    </rPh>
    <phoneticPr fontId="20"/>
  </si>
  <si>
    <r>
      <rPr>
        <sz val="11"/>
        <rFont val="ＭＳ 明朝"/>
        <family val="1"/>
        <charset val="128"/>
      </rPr>
      <t>組合名</t>
    </r>
    <phoneticPr fontId="20"/>
  </si>
  <si>
    <r>
      <rPr>
        <sz val="11"/>
        <rFont val="ＭＳ 明朝"/>
        <family val="1"/>
        <charset val="128"/>
      </rPr>
      <t>事務所所在地</t>
    </r>
  </si>
  <si>
    <r>
      <rPr>
        <sz val="11"/>
        <rFont val="ＭＳ 明朝"/>
        <family val="1"/>
        <charset val="128"/>
      </rPr>
      <t>会員数</t>
    </r>
    <r>
      <rPr>
        <sz val="11"/>
        <rFont val="Century"/>
        <family val="1"/>
      </rPr>
      <t>(</t>
    </r>
    <r>
      <rPr>
        <sz val="11"/>
        <rFont val="ＭＳ 明朝"/>
        <family val="1"/>
        <charset val="128"/>
      </rPr>
      <t>人</t>
    </r>
    <r>
      <rPr>
        <sz val="11"/>
        <rFont val="Century"/>
        <family val="1"/>
      </rPr>
      <t>)</t>
    </r>
  </si>
  <si>
    <r>
      <rPr>
        <sz val="11"/>
        <rFont val="ＭＳ 明朝"/>
        <family val="1"/>
        <charset val="128"/>
      </rPr>
      <t>役職員数</t>
    </r>
    <r>
      <rPr>
        <sz val="11"/>
        <rFont val="Century"/>
        <family val="1"/>
      </rPr>
      <t>(</t>
    </r>
    <r>
      <rPr>
        <sz val="11"/>
        <rFont val="ＭＳ 明朝"/>
        <family val="1"/>
        <charset val="128"/>
      </rPr>
      <t>人</t>
    </r>
    <r>
      <rPr>
        <sz val="11"/>
        <rFont val="Century"/>
        <family val="1"/>
      </rPr>
      <t>)</t>
    </r>
  </si>
  <si>
    <r>
      <rPr>
        <sz val="11"/>
        <rFont val="ＭＳ 明朝"/>
        <family val="1"/>
        <charset val="128"/>
      </rPr>
      <t>払込済出資金</t>
    </r>
  </si>
  <si>
    <r>
      <t>(</t>
    </r>
    <r>
      <rPr>
        <sz val="11"/>
        <rFont val="ＭＳ 明朝"/>
        <family val="1"/>
        <charset val="128"/>
      </rPr>
      <t>設立年月日</t>
    </r>
    <r>
      <rPr>
        <sz val="11"/>
        <rFont val="Century"/>
        <family val="1"/>
      </rPr>
      <t>)</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</si>
  <si>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</si>
  <si>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</si>
  <si>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</si>
  <si>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t>(</t>
    </r>
    <r>
      <rPr>
        <sz val="11"/>
        <rFont val="ＭＳ 明朝"/>
        <family val="1"/>
        <charset val="128"/>
      </rPr>
      <t>昭</t>
    </r>
    <r>
      <rPr>
        <sz val="11"/>
        <rFont val="Century"/>
        <family val="1"/>
      </rPr>
      <t>25. 9.22)</t>
    </r>
  </si>
  <si>
    <r>
      <rPr>
        <sz val="11"/>
        <rFont val="ＭＳ 明朝"/>
        <family val="1"/>
        <charset val="128"/>
      </rPr>
      <t>代表理事会長</t>
    </r>
    <r>
      <rPr>
        <sz val="11"/>
        <rFont val="Century"/>
        <family val="1"/>
      </rPr>
      <t xml:space="preserve">   </t>
    </r>
    <r>
      <rPr>
        <sz val="11"/>
        <rFont val="ＭＳ 明朝"/>
        <family val="1"/>
        <charset val="128"/>
      </rPr>
      <t>大場　一昭</t>
    </r>
    <rPh sb="9" eb="11">
      <t>オオバ</t>
    </rPh>
    <rPh sb="12" eb="14">
      <t>カズアキ</t>
    </rPh>
    <phoneticPr fontId="20"/>
  </si>
  <si>
    <r>
      <rPr>
        <sz val="11"/>
        <rFont val="ＭＳ 明朝"/>
        <family val="1"/>
        <charset val="128"/>
      </rPr>
      <t>設立年月日</t>
    </r>
    <phoneticPr fontId="20"/>
  </si>
  <si>
    <r>
      <rPr>
        <sz val="11"/>
        <rFont val="ＭＳ 明朝"/>
        <family val="1"/>
        <charset val="128"/>
      </rPr>
      <t>平成</t>
    </r>
    <r>
      <rPr>
        <sz val="11"/>
        <rFont val="Century"/>
        <family val="1"/>
      </rPr>
      <t>29</t>
    </r>
    <r>
      <rPr>
        <sz val="11"/>
        <rFont val="ＭＳ 明朝"/>
        <family val="1"/>
        <charset val="128"/>
      </rPr>
      <t>年</t>
    </r>
    <r>
      <rPr>
        <sz val="11"/>
        <rFont val="Century"/>
        <family val="1"/>
      </rPr>
      <t>4</t>
    </r>
    <r>
      <rPr>
        <sz val="11"/>
        <rFont val="ＭＳ 明朝"/>
        <family val="1"/>
        <charset val="128"/>
      </rPr>
      <t>月１日</t>
    </r>
    <rPh sb="0" eb="2">
      <t>ヘイセイ</t>
    </rPh>
    <rPh sb="4" eb="5">
      <t>ネン</t>
    </rPh>
    <rPh sb="6" eb="7">
      <t>ガツ</t>
    </rPh>
    <rPh sb="8" eb="9">
      <t>ニチ</t>
    </rPh>
    <phoneticPr fontId="20"/>
  </si>
  <si>
    <r>
      <rPr>
        <sz val="11"/>
        <rFont val="ＭＳ 明朝"/>
        <family val="1"/>
        <charset val="128"/>
      </rPr>
      <t>支所長</t>
    </r>
    <rPh sb="0" eb="3">
      <t>シショチョウ</t>
    </rPh>
    <phoneticPr fontId="20"/>
  </si>
  <si>
    <r>
      <rPr>
        <sz val="11"/>
        <rFont val="ＭＳ 明朝"/>
        <family val="1"/>
        <charset val="128"/>
      </rPr>
      <t>齋藤　辰幸</t>
    </r>
    <rPh sb="0" eb="2">
      <t>サイトウ</t>
    </rPh>
    <rPh sb="3" eb="5">
      <t>タツユキ</t>
    </rPh>
    <phoneticPr fontId="20"/>
  </si>
  <si>
    <r>
      <rPr>
        <sz val="11"/>
        <rFont val="ＭＳ 明朝"/>
        <family val="1"/>
        <charset val="128"/>
      </rPr>
      <t>事業実績</t>
    </r>
  </si>
  <si>
    <r>
      <rPr>
        <sz val="11"/>
        <rFont val="ＭＳ 明朝"/>
        <family val="1"/>
        <charset val="128"/>
      </rPr>
      <t>区　　　分</t>
    </r>
    <phoneticPr fontId="20"/>
  </si>
  <si>
    <r>
      <rPr>
        <sz val="11"/>
        <rFont val="ＭＳ 明朝"/>
        <family val="1"/>
        <charset val="128"/>
      </rPr>
      <t>保　険　加　入　実　績</t>
    </r>
  </si>
  <si>
    <r>
      <rPr>
        <sz val="11"/>
        <rFont val="ＭＳ 明朝"/>
        <family val="1"/>
        <charset val="128"/>
      </rPr>
      <t>保　険　金　支　払　実　績</t>
    </r>
    <phoneticPr fontId="20"/>
  </si>
  <si>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</si>
  <si>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</si>
  <si>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</si>
  <si>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</si>
  <si>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</si>
  <si>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</si>
  <si>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</si>
  <si>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</si>
  <si>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</si>
  <si>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</si>
  <si>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0"/>
        <rFont val="ＭＳ 明朝"/>
        <family val="1"/>
        <charset val="128"/>
      </rPr>
      <t>漁船　　保険</t>
    </r>
    <rPh sb="0" eb="2">
      <t>ギョセン</t>
    </rPh>
    <rPh sb="4" eb="6">
      <t>ホケン</t>
    </rPh>
    <phoneticPr fontId="20"/>
  </si>
  <si>
    <r>
      <rPr>
        <sz val="11"/>
        <rFont val="ＭＳ 明朝"/>
        <family val="1"/>
        <charset val="128"/>
      </rPr>
      <t>普通損害保険</t>
    </r>
    <rPh sb="2" eb="4">
      <t>ソンガイ</t>
    </rPh>
    <rPh sb="4" eb="6">
      <t>ホケン</t>
    </rPh>
    <phoneticPr fontId="20"/>
  </si>
  <si>
    <r>
      <rPr>
        <sz val="11"/>
        <rFont val="ＭＳ 明朝"/>
        <family val="1"/>
        <charset val="128"/>
      </rPr>
      <t>隻</t>
    </r>
  </si>
  <si>
    <r>
      <rPr>
        <sz val="11"/>
        <rFont val="ＭＳ 明朝"/>
        <family val="1"/>
        <charset val="128"/>
      </rPr>
      <t>トン</t>
    </r>
  </si>
  <si>
    <r>
      <rPr>
        <sz val="11"/>
        <rFont val="ＭＳ 明朝"/>
        <family val="1"/>
        <charset val="128"/>
      </rPr>
      <t>満期保険</t>
    </r>
    <rPh sb="2" eb="4">
      <t>ホケン</t>
    </rPh>
    <phoneticPr fontId="20"/>
  </si>
  <si>
    <t xml:space="preserve"> </t>
    <phoneticPr fontId="20"/>
  </si>
  <si>
    <r>
      <rPr>
        <sz val="11"/>
        <rFont val="ＭＳ 明朝"/>
        <family val="1"/>
        <charset val="128"/>
      </rPr>
      <t>船主責任</t>
    </r>
  </si>
  <si>
    <r>
      <rPr>
        <sz val="11"/>
        <rFont val="ＭＳ 明朝"/>
        <family val="1"/>
        <charset val="128"/>
      </rPr>
      <t>基本損害</t>
    </r>
    <rPh sb="0" eb="2">
      <t>キホン</t>
    </rPh>
    <rPh sb="2" eb="4">
      <t>ソンガイ</t>
    </rPh>
    <phoneticPr fontId="20"/>
  </si>
  <si>
    <r>
      <rPr>
        <sz val="11"/>
        <rFont val="ＭＳ 明朝"/>
        <family val="1"/>
        <charset val="128"/>
      </rPr>
      <t>人命損害</t>
    </r>
    <rPh sb="0" eb="2">
      <t>ジンメイ</t>
    </rPh>
    <rPh sb="2" eb="4">
      <t>ソンガイ</t>
    </rPh>
    <phoneticPr fontId="20"/>
  </si>
  <si>
    <r>
      <rPr>
        <sz val="11"/>
        <rFont val="ＭＳ 明朝"/>
        <family val="1"/>
        <charset val="128"/>
      </rPr>
      <t>乗客損害</t>
    </r>
  </si>
  <si>
    <r>
      <rPr>
        <sz val="11"/>
        <rFont val="ＭＳ 明朝"/>
        <family val="1"/>
        <charset val="128"/>
      </rPr>
      <t>任意保険</t>
    </r>
    <rPh sb="0" eb="2">
      <t>ニンイ</t>
    </rPh>
    <rPh sb="2" eb="4">
      <t>ホケン</t>
    </rPh>
    <phoneticPr fontId="20"/>
  </si>
  <si>
    <r>
      <rPr>
        <sz val="11"/>
        <rFont val="ＭＳ 明朝"/>
        <family val="1"/>
        <charset val="128"/>
      </rPr>
      <t>漁船乗組船主保険</t>
    </r>
    <rPh sb="0" eb="2">
      <t>ギョセン</t>
    </rPh>
    <rPh sb="6" eb="8">
      <t>ホケン</t>
    </rPh>
    <phoneticPr fontId="20"/>
  </si>
  <si>
    <r>
      <rPr>
        <sz val="11"/>
        <rFont val="ＭＳ 明朝"/>
        <family val="1"/>
        <charset val="128"/>
      </rPr>
      <t>漁船積荷保険</t>
    </r>
    <rPh sb="0" eb="2">
      <t>ギョセン</t>
    </rPh>
    <rPh sb="2" eb="4">
      <t>ツミニ</t>
    </rPh>
    <rPh sb="4" eb="6">
      <t>ホケン</t>
    </rPh>
    <phoneticPr fontId="20"/>
  </si>
  <si>
    <r>
      <rPr>
        <sz val="9"/>
        <rFont val="ＭＳ 明朝"/>
        <family val="1"/>
        <charset val="128"/>
      </rPr>
      <t>海外操業漁船損害補償事業</t>
    </r>
    <rPh sb="0" eb="2">
      <t>カイガイ</t>
    </rPh>
    <rPh sb="2" eb="4">
      <t>ソウギョウ</t>
    </rPh>
    <rPh sb="4" eb="6">
      <t>ギョセン</t>
    </rPh>
    <rPh sb="6" eb="8">
      <t>ソンガイ</t>
    </rPh>
    <rPh sb="8" eb="10">
      <t>ホショウ</t>
    </rPh>
    <rPh sb="10" eb="12">
      <t>ジギョウ</t>
    </rPh>
    <phoneticPr fontId="20"/>
  </si>
  <si>
    <r>
      <rPr>
        <sz val="11"/>
        <rFont val="ＭＳ 明朝"/>
        <family val="1"/>
        <charset val="128"/>
      </rPr>
      <t>設立年月日</t>
    </r>
  </si>
  <si>
    <r>
      <rPr>
        <sz val="11"/>
        <rFont val="ＭＳ 明朝"/>
        <family val="1"/>
        <charset val="128"/>
      </rPr>
      <t>平成</t>
    </r>
    <r>
      <rPr>
        <sz val="11"/>
        <rFont val="Century"/>
        <family val="1"/>
      </rPr>
      <t>31</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t>
    </r>
    <rPh sb="0" eb="2">
      <t>ヘイセイ</t>
    </rPh>
    <rPh sb="4" eb="5">
      <t>ネン</t>
    </rPh>
    <rPh sb="6" eb="7">
      <t>ガツ</t>
    </rPh>
    <rPh sb="8" eb="9">
      <t>ニチ</t>
    </rPh>
    <phoneticPr fontId="20"/>
  </si>
  <si>
    <r>
      <rPr>
        <sz val="11"/>
        <rFont val="ＭＳ 明朝"/>
        <family val="1"/>
        <charset val="128"/>
      </rPr>
      <t>執行役員</t>
    </r>
    <rPh sb="0" eb="4">
      <t>シッコウヤクイン</t>
    </rPh>
    <phoneticPr fontId="20"/>
  </si>
  <si>
    <r>
      <rPr>
        <sz val="11"/>
        <rFont val="ＭＳ 明朝"/>
        <family val="1"/>
        <charset val="128"/>
      </rPr>
      <t>芝田　秀樹</t>
    </r>
    <rPh sb="0" eb="2">
      <t>シバタ</t>
    </rPh>
    <rPh sb="3" eb="5">
      <t>ヒデキ</t>
    </rPh>
    <phoneticPr fontId="20"/>
  </si>
  <si>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</si>
  <si>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</si>
  <si>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</si>
  <si>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</si>
  <si>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</si>
  <si>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</si>
  <si>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</si>
  <si>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</si>
  <si>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</si>
  <si>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本年度末保証残高</t>
    </r>
    <rPh sb="4" eb="6">
      <t>ホショウ</t>
    </rPh>
    <phoneticPr fontId="20"/>
  </si>
  <si>
    <r>
      <rPr>
        <sz val="11"/>
        <rFont val="ＭＳ 明朝"/>
        <family val="1"/>
        <charset val="128"/>
      </rPr>
      <t>山形県</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</si>
  <si>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</si>
  <si>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</si>
  <si>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</si>
  <si>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</si>
  <si>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沿岸漁業改善資金</t>
    </r>
    <rPh sb="0" eb="4">
      <t>エンガンギョギョウ</t>
    </rPh>
    <rPh sb="4" eb="8">
      <t>カイゼンシキン</t>
    </rPh>
    <phoneticPr fontId="20"/>
  </si>
  <si>
    <r>
      <rPr>
        <sz val="11"/>
        <rFont val="ＭＳ 明朝"/>
        <family val="1"/>
        <charset val="128"/>
      </rPr>
      <t>法人</t>
    </r>
  </si>
  <si>
    <r>
      <rPr>
        <sz val="11"/>
        <rFont val="ＭＳ 明朝"/>
        <family val="1"/>
        <charset val="128"/>
      </rPr>
      <t>一般資金</t>
    </r>
    <rPh sb="0" eb="2">
      <t>イッパン</t>
    </rPh>
    <rPh sb="2" eb="4">
      <t>シキン</t>
    </rPh>
    <phoneticPr fontId="20"/>
  </si>
  <si>
    <r>
      <rPr>
        <sz val="11"/>
        <rFont val="ＭＳ 明朝"/>
        <family val="1"/>
        <charset val="128"/>
      </rPr>
      <t>金融公庫資金</t>
    </r>
    <rPh sb="4" eb="6">
      <t>シキン</t>
    </rPh>
    <phoneticPr fontId="20"/>
  </si>
  <si>
    <r>
      <rPr>
        <sz val="11"/>
        <rFont val="ＭＳ 明朝"/>
        <family val="1"/>
        <charset val="128"/>
      </rPr>
      <t>個人</t>
    </r>
  </si>
  <si>
    <r>
      <rPr>
        <sz val="11"/>
        <rFont val="ＭＳ 明朝"/>
        <family val="1"/>
        <charset val="128"/>
      </rPr>
      <t>一般緊急融資資金</t>
    </r>
    <rPh sb="4" eb="8">
      <t>ユウシシキン</t>
    </rPh>
    <phoneticPr fontId="20"/>
  </si>
  <si>
    <r>
      <rPr>
        <sz val="11"/>
        <rFont val="ＭＳ 明朝"/>
        <family val="1"/>
        <charset val="128"/>
      </rPr>
      <t>水産振興公益法人</t>
    </r>
    <rPh sb="0" eb="2">
      <t>スイサン</t>
    </rPh>
    <rPh sb="2" eb="4">
      <t>シンコウ</t>
    </rPh>
    <rPh sb="4" eb="6">
      <t>コウエキ</t>
    </rPh>
    <rPh sb="6" eb="8">
      <t>ホウジン</t>
    </rPh>
    <phoneticPr fontId="20"/>
  </si>
  <si>
    <r>
      <rPr>
        <sz val="11"/>
        <rFont val="ＭＳ 明朝"/>
        <family val="1"/>
        <charset val="128"/>
      </rPr>
      <t>借替緊急融資資金</t>
    </r>
    <rPh sb="4" eb="6">
      <t>ユウシ</t>
    </rPh>
    <rPh sb="6" eb="8">
      <t>シキン</t>
    </rPh>
    <phoneticPr fontId="20"/>
  </si>
  <si>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</si>
  <si>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</si>
  <si>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</si>
  <si>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平成</t>
    </r>
    <r>
      <rPr>
        <sz val="11"/>
        <rFont val="Century"/>
        <family val="1"/>
      </rPr>
      <t>18</t>
    </r>
    <r>
      <rPr>
        <sz val="11"/>
        <rFont val="ＭＳ 明朝"/>
        <family val="1"/>
        <charset val="128"/>
      </rPr>
      <t>年</t>
    </r>
    <r>
      <rPr>
        <sz val="11"/>
        <rFont val="Century"/>
        <family val="1"/>
      </rPr>
      <t>10</t>
    </r>
    <r>
      <rPr>
        <sz val="11"/>
        <rFont val="ＭＳ 明朝"/>
        <family val="1"/>
        <charset val="128"/>
      </rPr>
      <t>月</t>
    </r>
    <r>
      <rPr>
        <sz val="11"/>
        <rFont val="Century"/>
        <family val="1"/>
      </rPr>
      <t>1</t>
    </r>
    <r>
      <rPr>
        <sz val="11"/>
        <rFont val="ＭＳ 明朝"/>
        <family val="1"/>
        <charset val="128"/>
      </rPr>
      <t>日　</t>
    </r>
    <r>
      <rPr>
        <sz val="11"/>
        <rFont val="Century"/>
        <family val="1"/>
      </rPr>
      <t xml:space="preserve"> (</t>
    </r>
    <r>
      <rPr>
        <sz val="11"/>
        <rFont val="ＭＳ 明朝"/>
        <family val="1"/>
        <charset val="128"/>
      </rPr>
      <t>昭和</t>
    </r>
    <r>
      <rPr>
        <sz val="11"/>
        <rFont val="Century"/>
        <family val="1"/>
      </rPr>
      <t>39</t>
    </r>
    <r>
      <rPr>
        <sz val="11"/>
        <rFont val="ＭＳ 明朝"/>
        <family val="1"/>
        <charset val="128"/>
      </rPr>
      <t>年</t>
    </r>
    <r>
      <rPr>
        <sz val="11"/>
        <rFont val="Century"/>
        <family val="1"/>
      </rPr>
      <t>12</t>
    </r>
    <r>
      <rPr>
        <sz val="11"/>
        <rFont val="ＭＳ 明朝"/>
        <family val="1"/>
        <charset val="128"/>
      </rPr>
      <t>月</t>
    </r>
    <r>
      <rPr>
        <sz val="11"/>
        <rFont val="Century"/>
        <family val="1"/>
      </rPr>
      <t>26</t>
    </r>
    <r>
      <rPr>
        <sz val="11"/>
        <rFont val="ＭＳ 明朝"/>
        <family val="1"/>
        <charset val="128"/>
      </rPr>
      <t>日</t>
    </r>
    <r>
      <rPr>
        <sz val="11"/>
        <rFont val="Century"/>
        <family val="1"/>
      </rPr>
      <t>)</t>
    </r>
  </si>
  <si>
    <r>
      <rPr>
        <sz val="11"/>
        <rFont val="ＭＳ 明朝"/>
        <family val="1"/>
        <charset val="128"/>
      </rPr>
      <t>山形県事務所</t>
    </r>
  </si>
  <si>
    <r>
      <rPr>
        <sz val="11"/>
        <rFont val="ＭＳ 明朝"/>
        <family val="1"/>
        <charset val="128"/>
      </rPr>
      <t>所長　田代　善幸</t>
    </r>
    <rPh sb="3" eb="5">
      <t>タシロ</t>
    </rPh>
    <rPh sb="6" eb="8">
      <t>ヨシユキ</t>
    </rPh>
    <phoneticPr fontId="20"/>
  </si>
  <si>
    <r>
      <rPr>
        <sz val="10"/>
        <rFont val="ＭＳ 明朝"/>
        <family val="1"/>
        <charset val="128"/>
      </rPr>
      <t>事</t>
    </r>
    <r>
      <rPr>
        <sz val="10"/>
        <rFont val="Century"/>
        <family val="1"/>
      </rPr>
      <t xml:space="preserve"> </t>
    </r>
    <r>
      <rPr>
        <sz val="10"/>
        <rFont val="ＭＳ 明朝"/>
        <family val="1"/>
        <charset val="128"/>
      </rPr>
      <t>業</t>
    </r>
    <r>
      <rPr>
        <sz val="10"/>
        <rFont val="Century"/>
        <family val="1"/>
      </rPr>
      <t xml:space="preserve"> </t>
    </r>
    <r>
      <rPr>
        <sz val="10"/>
        <rFont val="ＭＳ 明朝"/>
        <family val="1"/>
        <charset val="128"/>
      </rPr>
      <t>実</t>
    </r>
    <r>
      <rPr>
        <sz val="10"/>
        <rFont val="Century"/>
        <family val="1"/>
      </rPr>
      <t xml:space="preserve"> </t>
    </r>
    <r>
      <rPr>
        <sz val="10"/>
        <rFont val="ＭＳ 明朝"/>
        <family val="1"/>
        <charset val="128"/>
      </rPr>
      <t>績</t>
    </r>
  </si>
  <si>
    <r>
      <rPr>
        <sz val="12"/>
        <rFont val="ＭＳ 明朝"/>
        <family val="1"/>
        <charset val="128"/>
      </rPr>
      <t>令和</t>
    </r>
    <r>
      <rPr>
        <sz val="12"/>
        <rFont val="Century"/>
        <family val="1"/>
      </rPr>
      <t>7</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rPh sb="0" eb="2">
      <t>レイワ</t>
    </rPh>
    <rPh sb="3" eb="4">
      <t>ネン</t>
    </rPh>
    <phoneticPr fontId="20"/>
  </si>
  <si>
    <r>
      <rPr>
        <sz val="11"/>
        <rFont val="ＭＳ 明朝"/>
        <family val="1"/>
        <charset val="128"/>
      </rPr>
      <t>共済加入実績</t>
    </r>
  </si>
  <si>
    <r>
      <rPr>
        <sz val="11"/>
        <rFont val="ＭＳ 明朝"/>
        <family val="1"/>
        <charset val="128"/>
      </rPr>
      <t>共済金支払実績</t>
    </r>
  </si>
  <si>
    <r>
      <rPr>
        <sz val="11"/>
        <rFont val="ＭＳ 明朝"/>
        <family val="1"/>
        <charset val="128"/>
      </rPr>
      <t>積立ぷらす引受実績</t>
    </r>
  </si>
  <si>
    <r>
      <rPr>
        <sz val="11"/>
        <rFont val="ＭＳ 明朝"/>
        <family val="1"/>
        <charset val="128"/>
      </rPr>
      <t>積立ぷらす払戻実績</t>
    </r>
  </si>
  <si>
    <r>
      <rPr>
        <sz val="11"/>
        <rFont val="ＭＳ 明朝"/>
        <family val="1"/>
        <charset val="128"/>
      </rPr>
      <t>件　数</t>
    </r>
    <rPh sb="0" eb="1">
      <t>ケン</t>
    </rPh>
    <rPh sb="2" eb="3">
      <t>カズ</t>
    </rPh>
    <phoneticPr fontId="20"/>
  </si>
  <si>
    <r>
      <rPr>
        <sz val="11"/>
        <rFont val="ＭＳ 明朝"/>
        <family val="1"/>
        <charset val="128"/>
      </rPr>
      <t>共済限度額</t>
    </r>
  </si>
  <si>
    <r>
      <rPr>
        <sz val="11"/>
        <rFont val="ＭＳ 明朝"/>
        <family val="1"/>
        <charset val="128"/>
      </rPr>
      <t>共済金額</t>
    </r>
  </si>
  <si>
    <r>
      <rPr>
        <sz val="11"/>
        <rFont val="ＭＳ 明朝"/>
        <family val="1"/>
        <charset val="128"/>
      </rPr>
      <t>支払件数</t>
    </r>
  </si>
  <si>
    <r>
      <rPr>
        <sz val="11"/>
        <rFont val="ＭＳ 明朝"/>
        <family val="1"/>
        <charset val="128"/>
      </rPr>
      <t>金</t>
    </r>
    <r>
      <rPr>
        <sz val="11"/>
        <rFont val="Century"/>
        <family val="1"/>
      </rPr>
      <t xml:space="preserve">  </t>
    </r>
    <r>
      <rPr>
        <sz val="11"/>
        <rFont val="ＭＳ 明朝"/>
        <family val="1"/>
        <charset val="128"/>
      </rPr>
      <t>額</t>
    </r>
    <phoneticPr fontId="20"/>
  </si>
  <si>
    <r>
      <rPr>
        <sz val="11"/>
        <rFont val="ＭＳ 明朝"/>
        <family val="1"/>
        <charset val="128"/>
      </rPr>
      <t>件</t>
    </r>
    <r>
      <rPr>
        <sz val="11"/>
        <rFont val="Century"/>
        <family val="1"/>
      </rPr>
      <t xml:space="preserve">  </t>
    </r>
    <r>
      <rPr>
        <sz val="11"/>
        <rFont val="ＭＳ 明朝"/>
        <family val="1"/>
        <charset val="128"/>
      </rPr>
      <t>数</t>
    </r>
  </si>
  <si>
    <r>
      <rPr>
        <sz val="11"/>
        <rFont val="ＭＳ 明朝"/>
        <family val="1"/>
        <charset val="128"/>
      </rPr>
      <t>申込積立金額</t>
    </r>
  </si>
  <si>
    <r>
      <rPr>
        <sz val="11"/>
        <rFont val="ＭＳ 明朝"/>
        <family val="1"/>
        <charset val="128"/>
      </rPr>
      <t>件</t>
    </r>
    <r>
      <rPr>
        <sz val="11"/>
        <rFont val="Century"/>
        <family val="1"/>
      </rPr>
      <t xml:space="preserve">  </t>
    </r>
    <r>
      <rPr>
        <sz val="11"/>
        <rFont val="ＭＳ 明朝"/>
        <family val="1"/>
        <charset val="128"/>
      </rPr>
      <t>数</t>
    </r>
    <phoneticPr fontId="20"/>
  </si>
  <si>
    <r>
      <rPr>
        <sz val="11"/>
        <rFont val="ＭＳ 明朝"/>
        <family val="1"/>
        <charset val="128"/>
      </rPr>
      <t>払戻補てん金</t>
    </r>
  </si>
  <si>
    <r>
      <rPr>
        <sz val="11"/>
        <rFont val="ＭＳ 明朝"/>
        <family val="1"/>
        <charset val="128"/>
      </rPr>
      <t>漁
獲</t>
    </r>
  </si>
  <si>
    <t>中型いか釣り漁業</t>
  </si>
  <si>
    <t>小型いか釣り漁業</t>
  </si>
  <si>
    <t>べにずわいがにかご漁業</t>
  </si>
  <si>
    <t>沖合、小型底曳網漁業</t>
  </si>
  <si>
    <t>小型定置漁業</t>
  </si>
  <si>
    <t>小型合併漁業</t>
  </si>
  <si>
    <t>小型合併漁業(特定いか)</t>
  </si>
  <si>
    <t>漁業施設</t>
  </si>
  <si>
    <t>-</t>
  </si>
  <si>
    <t>休漁補償</t>
  </si>
  <si>
    <r>
      <rPr>
        <sz val="12"/>
        <rFont val="ＭＳ 明朝"/>
        <family val="1"/>
        <charset val="128"/>
      </rPr>
      <t>令和</t>
    </r>
    <r>
      <rPr>
        <sz val="12"/>
        <rFont val="Century"/>
        <family val="1"/>
      </rPr>
      <t>7</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rPh sb="0" eb="2">
      <t>レイワ</t>
    </rPh>
    <phoneticPr fontId="20"/>
  </si>
  <si>
    <r>
      <rPr>
        <sz val="11"/>
        <rFont val="ＭＳ 明朝"/>
        <family val="1"/>
        <charset val="128"/>
      </rPr>
      <t>団　　　体　　　名</t>
    </r>
  </si>
  <si>
    <r>
      <rPr>
        <sz val="11"/>
        <rFont val="ＭＳ 明朝"/>
        <family val="1"/>
        <charset val="128"/>
      </rPr>
      <t xml:space="preserve">出資金
</t>
    </r>
    <r>
      <rPr>
        <sz val="11"/>
        <rFont val="Century"/>
        <family val="1"/>
      </rPr>
      <t>(</t>
    </r>
    <r>
      <rPr>
        <sz val="11"/>
        <rFont val="ＭＳ 明朝"/>
        <family val="1"/>
        <charset val="128"/>
      </rPr>
      <t>千円</t>
    </r>
    <r>
      <rPr>
        <sz val="11"/>
        <rFont val="Century"/>
        <family val="1"/>
      </rPr>
      <t>)</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</si>
  <si>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</si>
  <si>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t>(</t>
    </r>
    <r>
      <rPr>
        <sz val="11"/>
        <rFont val="ＭＳ 明朝"/>
        <family val="1"/>
        <charset val="128"/>
      </rPr>
      <t>　設　立　年　月　日　</t>
    </r>
    <r>
      <rPr>
        <sz val="11"/>
        <rFont val="Century"/>
        <family val="1"/>
      </rPr>
      <t>)</t>
    </r>
  </si>
  <si>
    <r>
      <rPr>
        <sz val="11"/>
        <rFont val="ＭＳ 明朝"/>
        <family val="1"/>
        <charset val="128"/>
      </rPr>
      <t>理事</t>
    </r>
    <phoneticPr fontId="20"/>
  </si>
  <si>
    <r>
      <rPr>
        <sz val="11"/>
        <rFont val="ＭＳ 明朝"/>
        <family val="1"/>
        <charset val="128"/>
      </rPr>
      <t>監事</t>
    </r>
    <phoneticPr fontId="20"/>
  </si>
  <si>
    <r>
      <rPr>
        <sz val="11"/>
        <rFont val="ＭＳ 明朝"/>
        <family val="1"/>
        <charset val="128"/>
      </rPr>
      <t>職員</t>
    </r>
    <phoneticPr fontId="20"/>
  </si>
  <si>
    <r>
      <rPr>
        <sz val="11"/>
        <rFont val="ＭＳ 明朝"/>
        <family val="1"/>
        <charset val="128"/>
      </rPr>
      <t xml:space="preserve">山形県鮭人工孵化事業連合会
</t>
    </r>
    <r>
      <rPr>
        <sz val="11"/>
        <rFont val="Century"/>
        <family val="1"/>
      </rPr>
      <t>(</t>
    </r>
    <r>
      <rPr>
        <sz val="11"/>
        <rFont val="ＭＳ 明朝"/>
        <family val="1"/>
        <charset val="128"/>
      </rPr>
      <t>昭</t>
    </r>
    <r>
      <rPr>
        <sz val="11"/>
        <rFont val="Century"/>
        <family val="1"/>
      </rPr>
      <t>27. 9.25)</t>
    </r>
  </si>
  <si>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20"/>
  </si>
  <si>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phoneticPr fontId="20"/>
  </si>
  <si>
    <r>
      <rPr>
        <sz val="11"/>
        <rFont val="ＭＳ 明朝"/>
        <family val="1"/>
        <charset val="128"/>
      </rPr>
      <t>さけ人工ふ化の調査研究</t>
    </r>
    <phoneticPr fontId="20"/>
  </si>
  <si>
    <r>
      <rPr>
        <sz val="11"/>
        <rFont val="ＭＳ 明朝"/>
        <family val="1"/>
        <charset val="128"/>
      </rPr>
      <t>技術の改善、施設・設備拡充指導</t>
    </r>
  </si>
  <si>
    <r>
      <rPr>
        <sz val="11"/>
        <rFont val="ＭＳ 明朝"/>
        <family val="1"/>
        <charset val="128"/>
      </rPr>
      <t>賛助会員</t>
    </r>
    <phoneticPr fontId="20"/>
  </si>
  <si>
    <r>
      <rPr>
        <sz val="11"/>
        <rFont val="ＭＳ 明朝"/>
        <family val="1"/>
        <charset val="128"/>
      </rPr>
      <t>組合の運営指導等</t>
    </r>
  </si>
  <si>
    <r>
      <rPr>
        <sz val="11"/>
        <rFont val="ＭＳ 明朝"/>
        <family val="1"/>
        <charset val="128"/>
      </rPr>
      <t xml:space="preserve">公益財団法人　山形県水産振興協会
</t>
    </r>
    <r>
      <rPr>
        <sz val="11"/>
        <rFont val="Century"/>
        <family val="1"/>
      </rPr>
      <t>(</t>
    </r>
    <r>
      <rPr>
        <sz val="11"/>
        <rFont val="ＭＳ 明朝"/>
        <family val="1"/>
        <charset val="128"/>
      </rPr>
      <t>昭</t>
    </r>
    <r>
      <rPr>
        <sz val="11"/>
        <rFont val="Century"/>
        <family val="1"/>
      </rPr>
      <t>57. 3.20)</t>
    </r>
    <rPh sb="0" eb="2">
      <t>コウエキ</t>
    </rPh>
    <phoneticPr fontId="20"/>
  </si>
  <si>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20"/>
  </si>
  <si>
    <r>
      <rPr>
        <sz val="11"/>
        <rFont val="ＭＳ 明朝"/>
        <family val="1"/>
        <charset val="128"/>
      </rPr>
      <t>出捐金</t>
    </r>
    <phoneticPr fontId="20"/>
  </si>
  <si>
    <r>
      <rPr>
        <sz val="11"/>
        <rFont val="ＭＳ 明朝"/>
        <family val="1"/>
        <charset val="128"/>
      </rPr>
      <t>水産動植物の種苗の生産、供給、</t>
    </r>
    <phoneticPr fontId="20"/>
  </si>
  <si>
    <r>
      <rPr>
        <sz val="11"/>
        <rFont val="ＭＳ 明朝"/>
        <family val="1"/>
        <charset val="128"/>
      </rPr>
      <t>放流及び放流効果の調査</t>
    </r>
    <phoneticPr fontId="20"/>
  </si>
  <si>
    <r>
      <rPr>
        <sz val="11"/>
        <rFont val="ＭＳ 明朝"/>
        <family val="1"/>
        <charset val="128"/>
      </rPr>
      <t>水産動植物の種苗量産及び増養殖に</t>
    </r>
    <phoneticPr fontId="20"/>
  </si>
  <si>
    <r>
      <rPr>
        <sz val="11"/>
        <rFont val="ＭＳ 明朝"/>
        <family val="1"/>
        <charset val="128"/>
      </rPr>
      <t>関する技術の開発</t>
    </r>
  </si>
  <si>
    <r>
      <rPr>
        <sz val="11"/>
        <rFont val="ＭＳ 明朝"/>
        <family val="1"/>
        <charset val="128"/>
      </rPr>
      <t>栽培漁業、内水面漁業に関する調査、</t>
    </r>
    <phoneticPr fontId="20"/>
  </si>
  <si>
    <r>
      <rPr>
        <sz val="11"/>
        <rFont val="ＭＳ 明朝"/>
        <family val="1"/>
        <charset val="128"/>
      </rPr>
      <t>指導及び啓蒙普及</t>
    </r>
  </si>
  <si>
    <r>
      <rPr>
        <sz val="11"/>
        <rFont val="ＭＳ 明朝"/>
        <family val="1"/>
        <charset val="128"/>
      </rPr>
      <t>その他目的達成に必要な事業</t>
    </r>
  </si>
  <si>
    <t>１８　水　産　金　融</t>
    <phoneticPr fontId="20"/>
  </si>
  <si>
    <r>
      <t xml:space="preserve"> (1)</t>
    </r>
    <r>
      <rPr>
        <sz val="14"/>
        <rFont val="ＭＳ 明朝"/>
        <family val="1"/>
        <charset val="128"/>
      </rPr>
      <t>　金融制度別貸出残高</t>
    </r>
    <phoneticPr fontId="20"/>
  </si>
  <si>
    <r>
      <rPr>
        <sz val="12"/>
        <rFont val="ＭＳ 明朝"/>
        <family val="1"/>
        <charset val="128"/>
      </rPr>
      <t>令和</t>
    </r>
    <r>
      <rPr>
        <sz val="12"/>
        <rFont val="Century"/>
        <family val="1"/>
      </rPr>
      <t>7</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phoneticPr fontId="20"/>
  </si>
  <si>
    <r>
      <rPr>
        <sz val="10"/>
        <rFont val="ＭＳ 明朝"/>
        <family val="1"/>
        <charset val="128"/>
      </rPr>
      <t>資金
区分</t>
    </r>
  </si>
  <si>
    <r>
      <rPr>
        <sz val="10"/>
        <rFont val="ＭＳ 明朝"/>
        <family val="1"/>
        <charset val="128"/>
      </rPr>
      <t>資金種類　</t>
    </r>
    <r>
      <rPr>
        <sz val="10"/>
        <rFont val="Century"/>
        <family val="1"/>
      </rPr>
      <t xml:space="preserve">  </t>
    </r>
    <r>
      <rPr>
        <sz val="10"/>
        <rFont val="ＭＳ 明朝"/>
        <family val="1"/>
        <charset val="128"/>
      </rPr>
      <t>　</t>
    </r>
    <r>
      <rPr>
        <sz val="10"/>
        <rFont val="Century"/>
        <family val="1"/>
      </rPr>
      <t xml:space="preserve"> </t>
    </r>
    <phoneticPr fontId="20"/>
  </si>
  <si>
    <r>
      <rPr>
        <sz val="11"/>
        <rFont val="ＭＳ 明朝"/>
        <family val="1"/>
        <charset val="128"/>
      </rPr>
      <t>プロパー資金</t>
    </r>
  </si>
  <si>
    <r>
      <rPr>
        <sz val="11"/>
        <rFont val="ＭＳ 明朝"/>
        <family val="1"/>
        <charset val="128"/>
      </rPr>
      <t>緊急融資資金</t>
    </r>
  </si>
  <si>
    <r>
      <rPr>
        <sz val="11"/>
        <rFont val="ＭＳ 明朝"/>
        <family val="1"/>
        <charset val="128"/>
      </rPr>
      <t>県制度資金</t>
    </r>
  </si>
  <si>
    <t>日本公庫資金</t>
    <rPh sb="0" eb="2">
      <t>ニホン</t>
    </rPh>
    <phoneticPr fontId="20"/>
  </si>
  <si>
    <r>
      <rPr>
        <sz val="11"/>
        <rFont val="ＭＳ 明朝"/>
        <family val="1"/>
        <charset val="128"/>
      </rPr>
      <t>漁業近代化資金</t>
    </r>
  </si>
  <si>
    <r>
      <rPr>
        <sz val="11"/>
        <rFont val="ＭＳ 明朝"/>
        <family val="1"/>
        <charset val="128"/>
      </rPr>
      <t>合計</t>
    </r>
    <rPh sb="0" eb="2">
      <t>ゴウケイ</t>
    </rPh>
    <phoneticPr fontId="20"/>
  </si>
  <si>
    <r>
      <rPr>
        <sz val="10"/>
        <rFont val="ＭＳ 明朝"/>
        <family val="1"/>
        <charset val="128"/>
      </rPr>
      <t>漁業種類</t>
    </r>
    <phoneticPr fontId="20"/>
  </si>
  <si>
    <t>融資機関</t>
    <phoneticPr fontId="20"/>
  </si>
  <si>
    <r>
      <rPr>
        <sz val="11"/>
        <rFont val="ＭＳ 明朝"/>
        <family val="1"/>
        <charset val="128"/>
      </rPr>
      <t>漁協</t>
    </r>
    <phoneticPr fontId="20"/>
  </si>
  <si>
    <r>
      <rPr>
        <sz val="11"/>
        <rFont val="ＭＳ 明朝"/>
        <family val="1"/>
        <charset val="128"/>
      </rPr>
      <t>短
期
貸
付</t>
    </r>
  </si>
  <si>
    <r>
      <rPr>
        <sz val="11"/>
        <rFont val="ＭＳ 明朝"/>
        <family val="1"/>
        <charset val="128"/>
      </rPr>
      <t>沖合漁業</t>
    </r>
  </si>
  <si>
    <t>－</t>
  </si>
  <si>
    <t>－</t>
    <phoneticPr fontId="20"/>
  </si>
  <si>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</si>
  <si>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</si>
  <si>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</si>
  <si>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</si>
  <si>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t xml:space="preserve"> (2)</t>
    </r>
    <r>
      <rPr>
        <sz val="14"/>
        <rFont val="ＭＳ 明朝"/>
        <family val="1"/>
        <charset val="128"/>
      </rPr>
      <t>　漁業近代化資金令和６年度融資実績</t>
    </r>
    <rPh sb="12" eb="14">
      <t>レイワ</t>
    </rPh>
    <phoneticPr fontId="20"/>
  </si>
  <si>
    <r>
      <rPr>
        <sz val="12"/>
        <rFont val="ＭＳ 明朝"/>
        <family val="1"/>
        <charset val="128"/>
      </rPr>
      <t>ア　海　　面</t>
    </r>
    <phoneticPr fontId="20"/>
  </si>
  <si>
    <r>
      <rPr>
        <sz val="11"/>
        <rFont val="ＭＳ 明朝"/>
        <family val="1"/>
        <charset val="128"/>
      </rPr>
      <t>単位：千円</t>
    </r>
  </si>
  <si>
    <r>
      <t xml:space="preserve"> </t>
    </r>
    <r>
      <rPr>
        <sz val="11"/>
        <rFont val="ＭＳ 明朝"/>
        <family val="1"/>
        <charset val="128"/>
      </rPr>
      <t>　　区分</t>
    </r>
    <phoneticPr fontId="20"/>
  </si>
  <si>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</si>
  <si>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共同利用施設</t>
    </r>
  </si>
  <si>
    <r>
      <rPr>
        <sz val="11"/>
        <rFont val="ＭＳ 明朝"/>
        <family val="1"/>
        <charset val="128"/>
      </rPr>
      <t>計</t>
    </r>
    <phoneticPr fontId="20"/>
  </si>
  <si>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</si>
  <si>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漁船漁具保管</t>
    </r>
    <r>
      <rPr>
        <sz val="11"/>
        <rFont val="Century"/>
        <family val="1"/>
      </rPr>
      <t xml:space="preserve">        </t>
    </r>
    <r>
      <rPr>
        <sz val="11"/>
        <rFont val="ＭＳ 明朝"/>
        <family val="1"/>
        <charset val="128"/>
      </rPr>
      <t>施設等</t>
    </r>
    <phoneticPr fontId="20"/>
  </si>
  <si>
    <r>
      <rPr>
        <sz val="11"/>
        <rFont val="ＭＳ 明朝"/>
        <family val="1"/>
        <charset val="128"/>
      </rPr>
      <t>漁具等</t>
    </r>
    <phoneticPr fontId="20"/>
  </si>
  <si>
    <r>
      <rPr>
        <sz val="11"/>
        <rFont val="ＭＳ 明朝"/>
        <family val="1"/>
        <charset val="128"/>
      </rPr>
      <t>水産動植物</t>
    </r>
    <r>
      <rPr>
        <sz val="11"/>
        <rFont val="Century"/>
        <family val="1"/>
      </rPr>
      <t xml:space="preserve">            </t>
    </r>
    <r>
      <rPr>
        <sz val="11"/>
        <rFont val="ＭＳ 明朝"/>
        <family val="1"/>
        <charset val="128"/>
      </rPr>
      <t>の種苗等</t>
    </r>
    <phoneticPr fontId="20"/>
  </si>
  <si>
    <r>
      <rPr>
        <sz val="11"/>
        <rFont val="ＭＳ 明朝"/>
        <family val="1"/>
        <charset val="128"/>
      </rPr>
      <t>住　宅</t>
    </r>
    <phoneticPr fontId="20"/>
  </si>
  <si>
    <r>
      <t>20</t>
    </r>
    <r>
      <rPr>
        <sz val="11"/>
        <rFont val="ＭＳ 明朝"/>
        <family val="1"/>
        <charset val="128"/>
      </rPr>
      <t>トン未満</t>
    </r>
    <phoneticPr fontId="20"/>
  </si>
  <si>
    <r>
      <t>20</t>
    </r>
    <r>
      <rPr>
        <sz val="11"/>
        <rFont val="ＭＳ 明朝"/>
        <family val="1"/>
        <charset val="128"/>
      </rPr>
      <t>トン以上</t>
    </r>
    <phoneticPr fontId="20"/>
  </si>
  <si>
    <r>
      <rPr>
        <sz val="11"/>
        <rFont val="ＭＳ 明朝"/>
        <family val="1"/>
        <charset val="128"/>
      </rPr>
      <t>件数</t>
    </r>
    <phoneticPr fontId="20"/>
  </si>
  <si>
    <r>
      <rPr>
        <sz val="11"/>
        <rFont val="ＭＳ 明朝"/>
        <family val="1"/>
        <charset val="128"/>
      </rPr>
      <t>金額</t>
    </r>
    <rPh sb="0" eb="2">
      <t>キンガク</t>
    </rPh>
    <phoneticPr fontId="20"/>
  </si>
  <si>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</si>
  <si>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内水面養殖</t>
    </r>
    <r>
      <rPr>
        <sz val="11"/>
        <rFont val="Century"/>
        <family val="1"/>
      </rPr>
      <t xml:space="preserve">       </t>
    </r>
    <r>
      <rPr>
        <sz val="11"/>
        <rFont val="ＭＳ 明朝"/>
        <family val="1"/>
        <charset val="128"/>
      </rPr>
      <t>　施設資金</t>
    </r>
    <phoneticPr fontId="20"/>
  </si>
  <si>
    <r>
      <rPr>
        <sz val="11"/>
        <rFont val="ＭＳ 明朝"/>
        <family val="1"/>
        <charset val="128"/>
      </rPr>
      <t>種苗購入等育成
必要資金</t>
    </r>
    <phoneticPr fontId="20"/>
  </si>
  <si>
    <r>
      <rPr>
        <sz val="11"/>
        <rFont val="ＭＳ 明朝"/>
        <family val="1"/>
        <charset val="128"/>
      </rPr>
      <t>養殖水産物
収穫用器具資金</t>
    </r>
    <phoneticPr fontId="20"/>
  </si>
  <si>
    <r>
      <t xml:space="preserve"> (3)</t>
    </r>
    <r>
      <rPr>
        <sz val="12"/>
        <rFont val="ＭＳ 明朝"/>
        <family val="1"/>
        <charset val="128"/>
      </rPr>
      <t>　沿岸漁業改善資金令和６年度融資実績</t>
    </r>
    <rPh sb="13" eb="15">
      <t>レイワ</t>
    </rPh>
    <phoneticPr fontId="20"/>
  </si>
  <si>
    <r>
      <rPr>
        <sz val="11"/>
        <rFont val="ＭＳ 明朝"/>
        <family val="1"/>
        <charset val="128"/>
      </rPr>
      <t>経営等改善資金</t>
    </r>
    <phoneticPr fontId="20"/>
  </si>
  <si>
    <r>
      <rPr>
        <sz val="11"/>
        <rFont val="ＭＳ 明朝"/>
        <family val="1"/>
        <charset val="128"/>
      </rPr>
      <t>生活改善資金</t>
    </r>
  </si>
  <si>
    <r>
      <rPr>
        <sz val="11"/>
        <rFont val="ＭＳ 明朝"/>
        <family val="1"/>
        <charset val="128"/>
      </rPr>
      <t>青年漁業者等
養成確保資金</t>
    </r>
  </si>
  <si>
    <r>
      <rPr>
        <sz val="12"/>
        <rFont val="ＭＳ 明朝"/>
        <family val="1"/>
        <charset val="128"/>
      </rPr>
      <t>１９　漁港、港湾</t>
    </r>
    <phoneticPr fontId="20"/>
  </si>
  <si>
    <r>
      <t>(1)</t>
    </r>
    <r>
      <rPr>
        <sz val="12"/>
        <rFont val="ＭＳ 明朝"/>
        <family val="1"/>
        <charset val="128"/>
      </rPr>
      <t>　漁港、港湾施設一覧表</t>
    </r>
    <phoneticPr fontId="3"/>
  </si>
  <si>
    <r>
      <rPr>
        <sz val="12"/>
        <rFont val="ＭＳ 明朝"/>
        <family val="1"/>
        <charset val="128"/>
      </rPr>
      <t>令和</t>
    </r>
    <r>
      <rPr>
        <sz val="12"/>
        <rFont val="Century"/>
        <family val="1"/>
      </rPr>
      <t>7</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rPh sb="0" eb="2">
      <t>レイワ</t>
    </rPh>
    <phoneticPr fontId="20"/>
  </si>
  <si>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</si>
  <si>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</si>
  <si>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</si>
  <si>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</si>
  <si>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</si>
  <si>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</si>
  <si>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</si>
  <si>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</si>
  <si>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</si>
  <si>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</si>
  <si>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</si>
  <si>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</si>
  <si>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</si>
  <si>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</si>
  <si>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</si>
  <si>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</si>
  <si>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</si>
  <si>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</si>
  <si>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飛　島</t>
    </r>
    <phoneticPr fontId="20"/>
  </si>
  <si>
    <t>m</t>
  </si>
  <si>
    <r>
      <rPr>
        <sz val="11"/>
        <rFont val="ＭＳ 明朝"/>
        <family val="1"/>
        <charset val="128"/>
      </rPr>
      <t>㎡</t>
    </r>
    <phoneticPr fontId="3"/>
  </si>
  <si>
    <r>
      <rPr>
        <sz val="11"/>
        <rFont val="ＭＳ 明朝"/>
        <family val="1"/>
        <charset val="128"/>
      </rPr>
      <t>酒田市飛島
　　字勝浦</t>
    </r>
    <rPh sb="3" eb="5">
      <t>トビシマ</t>
    </rPh>
    <rPh sb="8" eb="9">
      <t>アザ</t>
    </rPh>
    <phoneticPr fontId="20"/>
  </si>
  <si>
    <t xml:space="preserve">   (503.6) 
    224.4</t>
  </si>
  <si>
    <r>
      <t xml:space="preserve">   (132.5)      </t>
    </r>
    <r>
      <rPr>
        <sz val="11"/>
        <rFont val="ＭＳ 明朝"/>
        <family val="1"/>
        <charset val="128"/>
      </rPr>
      <t>　－</t>
    </r>
  </si>
  <si>
    <r>
      <rPr>
        <sz val="11"/>
        <rFont val="ＭＳ 明朝"/>
        <family val="1"/>
        <charset val="128"/>
      </rPr>
      <t>酒田市飛島
　　字中村</t>
    </r>
    <rPh sb="3" eb="5">
      <t>トビシマ</t>
    </rPh>
    <rPh sb="8" eb="9">
      <t>アザ</t>
    </rPh>
    <phoneticPr fontId="20"/>
  </si>
  <si>
    <t xml:space="preserve"> (1,094.5)
    252.1</t>
  </si>
  <si>
    <t xml:space="preserve">   (261.8) 
    250.0</t>
  </si>
  <si>
    <r>
      <rPr>
        <sz val="11"/>
        <rFont val="ＭＳ 明朝"/>
        <family val="1"/>
        <charset val="128"/>
      </rPr>
      <t>酒田市飛島
　　字法木</t>
    </r>
    <rPh sb="3" eb="5">
      <t>トビシマ</t>
    </rPh>
    <rPh sb="8" eb="9">
      <t>アザ</t>
    </rPh>
    <phoneticPr fontId="20"/>
  </si>
  <si>
    <t xml:space="preserve">   (761.0) 
    338.9</t>
  </si>
  <si>
    <t xml:space="preserve">   (275.4)
    252.4</t>
  </si>
  <si>
    <r>
      <rPr>
        <sz val="11"/>
        <rFont val="ＭＳ 明朝"/>
        <family val="1"/>
        <charset val="128"/>
      </rPr>
      <t>鶴岡市由良</t>
    </r>
  </si>
  <si>
    <t xml:space="preserve"> (1,822.0) 
    605.3</t>
  </si>
  <si>
    <t xml:space="preserve">    (30.6) 
        ―</t>
  </si>
  <si>
    <r>
      <rPr>
        <sz val="11"/>
        <rFont val="ＭＳ 明朝"/>
        <family val="1"/>
        <charset val="128"/>
      </rPr>
      <t>堅苔沢</t>
    </r>
  </si>
  <si>
    <r>
      <rPr>
        <sz val="11"/>
        <rFont val="ＭＳ 明朝"/>
        <family val="1"/>
        <charset val="128"/>
      </rPr>
      <t>　〃　堅苔沢</t>
    </r>
  </si>
  <si>
    <t xml:space="preserve">   (790.9) 
    426.2</t>
  </si>
  <si>
    <r>
      <rPr>
        <sz val="11"/>
        <rFont val="ＭＳ 明朝"/>
        <family val="1"/>
        <charset val="128"/>
      </rPr>
      <t>女　鹿</t>
    </r>
    <phoneticPr fontId="20"/>
  </si>
  <si>
    <r>
      <rPr>
        <sz val="11"/>
        <rFont val="ＭＳ 明朝"/>
        <family val="1"/>
        <charset val="128"/>
      </rPr>
      <t>飽海郡遊佐町
吹浦字女鹿</t>
    </r>
  </si>
  <si>
    <t xml:space="preserve">   (223.2) 
     60.0</t>
  </si>
  <si>
    <r>
      <rPr>
        <sz val="11"/>
        <rFont val="ＭＳ 明朝"/>
        <family val="1"/>
        <charset val="128"/>
      </rPr>
      <t>吹　浦</t>
    </r>
    <phoneticPr fontId="20"/>
  </si>
  <si>
    <r>
      <rPr>
        <sz val="11"/>
        <rFont val="ＭＳ 明朝"/>
        <family val="1"/>
        <charset val="128"/>
      </rPr>
      <t>　〃　吹浦</t>
    </r>
    <phoneticPr fontId="20"/>
  </si>
  <si>
    <t xml:space="preserve">   (790.3) 
    531.6</t>
  </si>
  <si>
    <r>
      <rPr>
        <sz val="11"/>
        <rFont val="ＭＳ 明朝"/>
        <family val="1"/>
        <charset val="128"/>
      </rPr>
      <t>油　戸</t>
    </r>
    <phoneticPr fontId="20"/>
  </si>
  <si>
    <r>
      <rPr>
        <sz val="11"/>
        <rFont val="ＭＳ 明朝"/>
        <family val="1"/>
        <charset val="128"/>
      </rPr>
      <t>鶴岡市油戸</t>
    </r>
  </si>
  <si>
    <t xml:space="preserve">   (183.5) 
     44.1</t>
  </si>
  <si>
    <r>
      <rPr>
        <sz val="11"/>
        <rFont val="ＭＳ 明朝"/>
        <family val="1"/>
        <charset val="128"/>
      </rPr>
      <t>三　瀬</t>
    </r>
    <phoneticPr fontId="20"/>
  </si>
  <si>
    <r>
      <rPr>
        <sz val="11"/>
        <rFont val="ＭＳ 明朝"/>
        <family val="1"/>
        <charset val="128"/>
      </rPr>
      <t>　〃　三瀬</t>
    </r>
    <phoneticPr fontId="20"/>
  </si>
  <si>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</si>
  <si>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</si>
  <si>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</si>
  <si>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</si>
  <si>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t xml:space="preserve">   (279.8) 
    59.8  </t>
  </si>
  <si>
    <r>
      <t xml:space="preserve">   (313.5)      </t>
    </r>
    <r>
      <rPr>
        <sz val="11"/>
        <rFont val="ＭＳ 明朝"/>
        <family val="1"/>
        <charset val="128"/>
      </rPr>
      <t>　－</t>
    </r>
  </si>
  <si>
    <r>
      <rPr>
        <sz val="11"/>
        <rFont val="ＭＳ 明朝"/>
        <family val="1"/>
        <charset val="128"/>
      </rPr>
      <t>暮　坪</t>
    </r>
    <phoneticPr fontId="20"/>
  </si>
  <si>
    <r>
      <rPr>
        <sz val="11"/>
        <rFont val="ＭＳ 明朝"/>
        <family val="1"/>
        <charset val="128"/>
      </rPr>
      <t xml:space="preserve">　〃　温海
</t>
    </r>
    <r>
      <rPr>
        <sz val="11"/>
        <rFont val="Century"/>
        <family val="1"/>
      </rPr>
      <t xml:space="preserve">      </t>
    </r>
    <r>
      <rPr>
        <sz val="11"/>
        <rFont val="ＭＳ 明朝"/>
        <family val="1"/>
        <charset val="128"/>
      </rPr>
      <t>字暮坪</t>
    </r>
    <rPh sb="3" eb="5">
      <t>アツミ</t>
    </rPh>
    <rPh sb="12" eb="13">
      <t>アザ</t>
    </rPh>
    <phoneticPr fontId="20"/>
  </si>
  <si>
    <r>
      <rPr>
        <sz val="11"/>
        <rFont val="ＭＳ 明朝"/>
        <family val="1"/>
        <charset val="128"/>
      </rPr>
      <t>米　子</t>
    </r>
    <phoneticPr fontId="20"/>
  </si>
  <si>
    <r>
      <rPr>
        <sz val="11"/>
        <rFont val="ＭＳ 明朝"/>
        <family val="1"/>
        <charset val="128"/>
      </rPr>
      <t xml:space="preserve">　〃　温海
</t>
    </r>
    <r>
      <rPr>
        <sz val="11"/>
        <rFont val="Century"/>
        <family val="1"/>
      </rPr>
      <t xml:space="preserve">      </t>
    </r>
    <r>
      <rPr>
        <sz val="11"/>
        <rFont val="ＭＳ 明朝"/>
        <family val="1"/>
        <charset val="128"/>
      </rPr>
      <t>字米子</t>
    </r>
    <rPh sb="3" eb="5">
      <t>アツミ</t>
    </rPh>
    <rPh sb="12" eb="13">
      <t>アザ</t>
    </rPh>
    <phoneticPr fontId="20"/>
  </si>
  <si>
    <t>(441.3)
425.3</t>
  </si>
  <si>
    <r>
      <rPr>
        <sz val="11"/>
        <rFont val="ＭＳ 明朝"/>
        <family val="1"/>
        <charset val="128"/>
      </rPr>
      <t>温　福</t>
    </r>
    <phoneticPr fontId="20"/>
  </si>
  <si>
    <r>
      <rPr>
        <sz val="11"/>
        <rFont val="ＭＳ 明朝"/>
        <family val="1"/>
        <charset val="128"/>
      </rPr>
      <t>　〃　温海</t>
    </r>
    <phoneticPr fontId="20"/>
  </si>
  <si>
    <r>
      <rPr>
        <sz val="11"/>
        <rFont val="ＭＳ 明朝"/>
        <family val="1"/>
        <charset val="128"/>
      </rPr>
      <t>大岩川</t>
    </r>
  </si>
  <si>
    <r>
      <rPr>
        <sz val="11"/>
        <rFont val="ＭＳ 明朝"/>
        <family val="1"/>
        <charset val="128"/>
      </rPr>
      <t>　〃　大岩川</t>
    </r>
  </si>
  <si>
    <t xml:space="preserve">    (72.0) 
        ― </t>
  </si>
  <si>
    <r>
      <rPr>
        <sz val="11"/>
        <rFont val="ＭＳ 明朝"/>
        <family val="1"/>
        <charset val="128"/>
      </rPr>
      <t>小岩川</t>
    </r>
  </si>
  <si>
    <r>
      <rPr>
        <sz val="11"/>
        <rFont val="ＭＳ 明朝"/>
        <family val="1"/>
        <charset val="128"/>
      </rPr>
      <t>　〃　小岩川</t>
    </r>
  </si>
  <si>
    <r>
      <rPr>
        <sz val="11"/>
        <rFont val="ＭＳ 明朝"/>
        <family val="1"/>
        <charset val="128"/>
      </rPr>
      <t>早　田</t>
    </r>
    <phoneticPr fontId="20"/>
  </si>
  <si>
    <r>
      <rPr>
        <sz val="11"/>
        <rFont val="ＭＳ 明朝"/>
        <family val="1"/>
        <charset val="128"/>
      </rPr>
      <t>　〃　早田</t>
    </r>
    <phoneticPr fontId="20"/>
  </si>
  <si>
    <r>
      <rPr>
        <sz val="11"/>
        <rFont val="ＭＳ 明朝"/>
        <family val="1"/>
        <charset val="128"/>
      </rPr>
      <t>港
湾</t>
    </r>
  </si>
  <si>
    <r>
      <rPr>
        <sz val="11"/>
        <rFont val="ＭＳ 明朝"/>
        <family val="1"/>
        <charset val="128"/>
      </rPr>
      <t>酒　田</t>
    </r>
    <phoneticPr fontId="20"/>
  </si>
  <si>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</si>
  <si>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</si>
  <si>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</si>
  <si>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t xml:space="preserve"> (1,786.5)
  1,388.1</t>
  </si>
  <si>
    <r>
      <rPr>
        <sz val="11"/>
        <rFont val="ＭＳ 明朝"/>
        <family val="1"/>
        <charset val="128"/>
      </rPr>
      <t>鼠ヶ関</t>
    </r>
  </si>
  <si>
    <r>
      <rPr>
        <sz val="11"/>
        <rFont val="ＭＳ 明朝"/>
        <family val="1"/>
        <charset val="128"/>
      </rPr>
      <t>　〃　鼠ヶ関</t>
    </r>
  </si>
  <si>
    <t xml:space="preserve"> (2,803.7) 
  1,385.7</t>
  </si>
  <si>
    <t>(495.0)
―</t>
  </si>
  <si>
    <r>
      <rPr>
        <sz val="11"/>
        <rFont val="ＭＳ 明朝"/>
        <family val="1"/>
        <charset val="128"/>
      </rPr>
      <t>　</t>
    </r>
    <r>
      <rPr>
        <sz val="11"/>
        <rFont val="Century"/>
        <family val="1"/>
      </rPr>
      <t>(</t>
    </r>
    <r>
      <rPr>
        <sz val="11"/>
        <rFont val="ＭＳ 明朝"/>
        <family val="1"/>
        <charset val="128"/>
      </rPr>
      <t>注</t>
    </r>
    <r>
      <rPr>
        <sz val="11"/>
        <rFont val="Century"/>
        <family val="1"/>
      </rPr>
      <t>)</t>
    </r>
    <r>
      <rPr>
        <sz val="11"/>
        <rFont val="ＭＳ 明朝"/>
        <family val="1"/>
        <charset val="128"/>
      </rPr>
      <t>酒田港は漁港区を記載　　　</t>
    </r>
    <r>
      <rPr>
        <sz val="11"/>
        <rFont val="Century"/>
        <family val="1"/>
      </rPr>
      <t>(</t>
    </r>
    <r>
      <rPr>
        <sz val="11"/>
        <rFont val="ＭＳ 明朝"/>
        <family val="1"/>
        <charset val="128"/>
      </rPr>
      <t>　</t>
    </r>
    <r>
      <rPr>
        <sz val="11"/>
        <rFont val="Century"/>
        <family val="1"/>
      </rPr>
      <t>)</t>
    </r>
    <r>
      <rPr>
        <sz val="11"/>
        <rFont val="ＭＳ 明朝"/>
        <family val="1"/>
        <charset val="128"/>
      </rPr>
      <t>内、海岸施設長含む。</t>
    </r>
  </si>
  <si>
    <r>
      <t>(</t>
    </r>
    <r>
      <rPr>
        <sz val="11"/>
        <rFont val="ＭＳ 明朝"/>
        <family val="1"/>
        <charset val="128"/>
      </rPr>
      <t>港湾事務所、鶴岡市、遊佐町、水産振興課</t>
    </r>
    <r>
      <rPr>
        <sz val="11"/>
        <rFont val="Century"/>
        <family val="1"/>
      </rPr>
      <t>)</t>
    </r>
    <rPh sb="17" eb="19">
      <t>シンコウ</t>
    </rPh>
    <phoneticPr fontId="20"/>
  </si>
  <si>
    <r>
      <t>(2)</t>
    </r>
    <r>
      <rPr>
        <sz val="12"/>
        <rFont val="ＭＳ 明朝"/>
        <family val="1"/>
        <charset val="128"/>
      </rPr>
      <t>　漁港管理</t>
    </r>
    <phoneticPr fontId="3"/>
  </si>
  <si>
    <r>
      <rPr>
        <sz val="12"/>
        <rFont val="ＭＳ 明朝"/>
        <family val="1"/>
        <charset val="128"/>
      </rPr>
      <t>　県管理漁港</t>
    </r>
    <r>
      <rPr>
        <sz val="12"/>
        <rFont val="Century"/>
        <family val="1"/>
      </rPr>
      <t>(6</t>
    </r>
    <r>
      <rPr>
        <sz val="12"/>
        <rFont val="ＭＳ 明朝"/>
        <family val="1"/>
        <charset val="128"/>
      </rPr>
      <t>港</t>
    </r>
    <r>
      <rPr>
        <sz val="12"/>
        <rFont val="Century"/>
        <family val="1"/>
      </rPr>
      <t>)</t>
    </r>
    <r>
      <rPr>
        <sz val="12"/>
        <rFont val="ＭＳ 明朝"/>
        <family val="1"/>
        <charset val="128"/>
      </rPr>
      <t>における漁港施設の管理、漁船以外の船舶が利用する場合の届出の受理、漁港施設、漁港区域内公共空地等の占用、工作物の設置等に係る許可</t>
    </r>
    <r>
      <rPr>
        <sz val="12"/>
        <rFont val="Century"/>
        <family val="1"/>
      </rPr>
      <t>(</t>
    </r>
    <r>
      <rPr>
        <sz val="12"/>
        <rFont val="ＭＳ 明朝"/>
        <family val="1"/>
        <charset val="128"/>
      </rPr>
      <t>協議</t>
    </r>
    <r>
      <rPr>
        <sz val="12"/>
        <rFont val="Century"/>
        <family val="1"/>
      </rPr>
      <t>)</t>
    </r>
    <r>
      <rPr>
        <sz val="12"/>
        <rFont val="ＭＳ 明朝"/>
        <family val="1"/>
        <charset val="128"/>
      </rPr>
      <t>を行う。</t>
    </r>
    <phoneticPr fontId="3"/>
  </si>
  <si>
    <r>
      <rPr>
        <sz val="12"/>
        <rFont val="ＭＳ 明朝"/>
        <family val="1"/>
        <charset val="128"/>
      </rPr>
      <t>　由良漁港</t>
    </r>
    <r>
      <rPr>
        <sz val="12"/>
        <rFont val="Century"/>
        <family val="1"/>
      </rPr>
      <t>(</t>
    </r>
    <r>
      <rPr>
        <sz val="12"/>
        <rFont val="ＭＳ 明朝"/>
        <family val="1"/>
        <charset val="128"/>
      </rPr>
      <t>白山島</t>
    </r>
    <r>
      <rPr>
        <sz val="12"/>
        <rFont val="Century"/>
        <family val="1"/>
      </rPr>
      <t>)</t>
    </r>
    <r>
      <rPr>
        <sz val="12"/>
        <rFont val="ＭＳ 明朝"/>
        <family val="1"/>
        <charset val="128"/>
      </rPr>
      <t>及び堅苔沢漁港に係る漁船以外の船舶保管施設</t>
    </r>
    <r>
      <rPr>
        <sz val="12"/>
        <rFont val="Century"/>
        <family val="1"/>
      </rPr>
      <t>(</t>
    </r>
    <r>
      <rPr>
        <sz val="12"/>
        <rFont val="ＭＳ 明朝"/>
        <family val="1"/>
        <charset val="128"/>
      </rPr>
      <t>以下「指定施設」</t>
    </r>
    <r>
      <rPr>
        <sz val="12"/>
        <rFont val="Century"/>
        <family val="1"/>
      </rPr>
      <t>)</t>
    </r>
    <r>
      <rPr>
        <sz val="12"/>
        <rFont val="ＭＳ 明朝"/>
        <family val="1"/>
        <charset val="128"/>
      </rPr>
      <t>については、平成</t>
    </r>
    <r>
      <rPr>
        <sz val="12"/>
        <rFont val="Century"/>
        <family val="1"/>
      </rPr>
      <t>18</t>
    </r>
    <r>
      <rPr>
        <sz val="12"/>
        <rFont val="ＭＳ 明朝"/>
        <family val="1"/>
        <charset val="128"/>
      </rPr>
      <t>年度から指定管理者制度により管理されている。</t>
    </r>
    <phoneticPr fontId="3"/>
  </si>
  <si>
    <r>
      <rPr>
        <sz val="12"/>
        <rFont val="ＭＳ 明朝"/>
        <family val="1"/>
        <charset val="128"/>
      </rPr>
      <t>ア　県管理漁港</t>
    </r>
    <phoneticPr fontId="3"/>
  </si>
  <si>
    <r>
      <rPr>
        <sz val="12"/>
        <rFont val="ＭＳ 明朝"/>
        <family val="1"/>
        <charset val="128"/>
      </rPr>
      <t>　漁港は利用範囲等に応じて第</t>
    </r>
    <r>
      <rPr>
        <sz val="12"/>
        <rFont val="Century"/>
        <family val="1"/>
      </rPr>
      <t>1</t>
    </r>
    <r>
      <rPr>
        <sz val="12"/>
        <rFont val="ＭＳ 明朝"/>
        <family val="1"/>
        <charset val="128"/>
      </rPr>
      <t>種から第</t>
    </r>
    <r>
      <rPr>
        <sz val="12"/>
        <rFont val="Century"/>
        <family val="1"/>
      </rPr>
      <t>4</t>
    </r>
    <r>
      <rPr>
        <sz val="12"/>
        <rFont val="ＭＳ 明朝"/>
        <family val="1"/>
        <charset val="128"/>
      </rPr>
      <t>種までに分類されている。漁港管理者は漁港漁場整備法の規定により地方公共団体と定められており、</t>
    </r>
    <r>
      <rPr>
        <sz val="12"/>
        <rFont val="Century"/>
        <family val="1"/>
      </rPr>
      <t xml:space="preserve"> </t>
    </r>
    <r>
      <rPr>
        <sz val="12"/>
        <rFont val="ＭＳ 明朝"/>
        <family val="1"/>
        <charset val="128"/>
      </rPr>
      <t>原則として第</t>
    </r>
    <r>
      <rPr>
        <sz val="12"/>
        <rFont val="Century"/>
        <family val="1"/>
      </rPr>
      <t>1</t>
    </r>
    <r>
      <rPr>
        <sz val="12"/>
        <rFont val="ＭＳ 明朝"/>
        <family val="1"/>
        <charset val="128"/>
      </rPr>
      <t>種漁港は市町村が、第</t>
    </r>
    <r>
      <rPr>
        <sz val="12"/>
        <rFont val="Century"/>
        <family val="1"/>
      </rPr>
      <t>2</t>
    </r>
    <r>
      <rPr>
        <sz val="12"/>
        <rFont val="ＭＳ 明朝"/>
        <family val="1"/>
        <charset val="128"/>
      </rPr>
      <t>～</t>
    </r>
    <r>
      <rPr>
        <sz val="12"/>
        <rFont val="Century"/>
        <family val="1"/>
      </rPr>
      <t>4</t>
    </r>
    <r>
      <rPr>
        <sz val="12"/>
        <rFont val="ＭＳ 明朝"/>
        <family val="1"/>
        <charset val="128"/>
      </rPr>
      <t>種漁港は都道府県が漁港管理者となる。</t>
    </r>
    <phoneticPr fontId="3"/>
  </si>
  <si>
    <r>
      <rPr>
        <sz val="12"/>
        <rFont val="ＭＳ 明朝"/>
        <family val="1"/>
        <charset val="128"/>
      </rPr>
      <t>漁港の種類</t>
    </r>
  </si>
  <si>
    <r>
      <rPr>
        <sz val="12"/>
        <rFont val="ＭＳ 明朝"/>
        <family val="1"/>
        <charset val="128"/>
      </rPr>
      <t>漁　港　名　称</t>
    </r>
  </si>
  <si>
    <r>
      <rPr>
        <sz val="12"/>
        <rFont val="ＭＳ 明朝"/>
        <family val="1"/>
        <charset val="128"/>
      </rPr>
      <t>所　在　地</t>
    </r>
    <phoneticPr fontId="3"/>
  </si>
  <si>
    <r>
      <rPr>
        <sz val="12"/>
        <rFont val="ＭＳ 明朝"/>
        <family val="1"/>
        <charset val="128"/>
      </rPr>
      <t>指定年月日</t>
    </r>
    <phoneticPr fontId="3"/>
  </si>
  <si>
    <r>
      <rPr>
        <sz val="12"/>
        <rFont val="ＭＳ 明朝"/>
        <family val="1"/>
        <charset val="128"/>
      </rPr>
      <t>第</t>
    </r>
    <r>
      <rPr>
        <sz val="12"/>
        <rFont val="Century"/>
        <family val="1"/>
      </rPr>
      <t>4</t>
    </r>
    <r>
      <rPr>
        <sz val="12"/>
        <rFont val="ＭＳ 明朝"/>
        <family val="1"/>
        <charset val="128"/>
      </rPr>
      <t>種漁港</t>
    </r>
  </si>
  <si>
    <r>
      <rPr>
        <sz val="12"/>
        <rFont val="ＭＳ 明朝"/>
        <family val="1"/>
        <charset val="128"/>
      </rPr>
      <t>飛島漁港</t>
    </r>
    <r>
      <rPr>
        <sz val="12"/>
        <rFont val="Century"/>
        <family val="1"/>
      </rPr>
      <t>(</t>
    </r>
    <r>
      <rPr>
        <sz val="12"/>
        <rFont val="ＭＳ 明朝"/>
        <family val="1"/>
        <charset val="128"/>
      </rPr>
      <t>勝浦・中村・法木</t>
    </r>
    <r>
      <rPr>
        <sz val="12"/>
        <rFont val="Century"/>
        <family val="1"/>
      </rPr>
      <t>)</t>
    </r>
  </si>
  <si>
    <r>
      <rPr>
        <sz val="12"/>
        <rFont val="ＭＳ 明朝"/>
        <family val="1"/>
        <charset val="128"/>
      </rPr>
      <t>酒田市飛島</t>
    </r>
  </si>
  <si>
    <r>
      <rPr>
        <sz val="12"/>
        <rFont val="ＭＳ 明朝"/>
        <family val="1"/>
        <charset val="128"/>
      </rPr>
      <t>第</t>
    </r>
    <r>
      <rPr>
        <sz val="12"/>
        <rFont val="Century"/>
        <family val="1"/>
      </rPr>
      <t>2</t>
    </r>
    <r>
      <rPr>
        <sz val="12"/>
        <rFont val="ＭＳ 明朝"/>
        <family val="1"/>
        <charset val="128"/>
      </rPr>
      <t>種漁港</t>
    </r>
  </si>
  <si>
    <r>
      <rPr>
        <sz val="12"/>
        <rFont val="ＭＳ 明朝"/>
        <family val="1"/>
        <charset val="128"/>
      </rPr>
      <t>由良漁港</t>
    </r>
  </si>
  <si>
    <r>
      <rPr>
        <sz val="12"/>
        <rFont val="ＭＳ 明朝"/>
        <family val="1"/>
        <charset val="128"/>
      </rPr>
      <t>鶴岡市由良</t>
    </r>
  </si>
  <si>
    <r>
      <rPr>
        <sz val="12"/>
        <rFont val="ＭＳ 明朝"/>
        <family val="1"/>
        <charset val="128"/>
      </rPr>
      <t>堅苔沢漁港</t>
    </r>
  </si>
  <si>
    <r>
      <rPr>
        <sz val="12"/>
        <rFont val="ＭＳ 明朝"/>
        <family val="1"/>
        <charset val="128"/>
      </rPr>
      <t>鶴岡市堅苔沢</t>
    </r>
  </si>
  <si>
    <r>
      <rPr>
        <sz val="12"/>
        <rFont val="ＭＳ 明朝"/>
        <family val="1"/>
        <charset val="128"/>
      </rPr>
      <t>第</t>
    </r>
    <r>
      <rPr>
        <sz val="12"/>
        <rFont val="Century"/>
        <family val="1"/>
      </rPr>
      <t>1</t>
    </r>
    <r>
      <rPr>
        <sz val="12"/>
        <rFont val="ＭＳ 明朝"/>
        <family val="1"/>
        <charset val="128"/>
      </rPr>
      <t>種漁港</t>
    </r>
  </si>
  <si>
    <r>
      <rPr>
        <sz val="12"/>
        <rFont val="ＭＳ 明朝"/>
        <family val="1"/>
        <charset val="128"/>
      </rPr>
      <t>吹浦漁港</t>
    </r>
  </si>
  <si>
    <r>
      <rPr>
        <sz val="12"/>
        <rFont val="ＭＳ 明朝"/>
        <family val="1"/>
        <charset val="128"/>
      </rPr>
      <t>遊佐町吹浦</t>
    </r>
  </si>
  <si>
    <r>
      <rPr>
        <sz val="12"/>
        <rFont val="ＭＳ 明朝"/>
        <family val="1"/>
        <charset val="128"/>
      </rPr>
      <t>小波渡漁港</t>
    </r>
  </si>
  <si>
    <r>
      <rPr>
        <sz val="12"/>
        <rFont val="ＭＳ 明朝"/>
        <family val="1"/>
        <charset val="128"/>
      </rPr>
      <t>鶴岡市小波渡</t>
    </r>
  </si>
  <si>
    <r>
      <rPr>
        <sz val="12"/>
        <rFont val="ＭＳ 明朝"/>
        <family val="1"/>
        <charset val="128"/>
      </rPr>
      <t>米子漁港</t>
    </r>
  </si>
  <si>
    <r>
      <rPr>
        <sz val="12"/>
        <rFont val="ＭＳ 明朝"/>
        <family val="1"/>
        <charset val="128"/>
      </rPr>
      <t>鶴岡市温海</t>
    </r>
  </si>
  <si>
    <r>
      <rPr>
        <sz val="12"/>
        <rFont val="ＭＳ 明朝"/>
        <family val="1"/>
        <charset val="128"/>
      </rPr>
      <t>イ　漁港の管理</t>
    </r>
    <phoneticPr fontId="3"/>
  </si>
  <si>
    <r>
      <rPr>
        <sz val="12"/>
        <rFont val="ＭＳ 明朝"/>
        <family val="1"/>
        <charset val="128"/>
      </rPr>
      <t>　漁港施設に破損がないか、漁港区域に危険な漂着物がないか等を監視するため、飛島漁港は業務委託により週</t>
    </r>
    <r>
      <rPr>
        <sz val="12"/>
        <rFont val="Century"/>
        <family val="1"/>
      </rPr>
      <t>2</t>
    </r>
    <r>
      <rPr>
        <sz val="12"/>
        <rFont val="ＭＳ 明朝"/>
        <family val="1"/>
        <charset val="128"/>
      </rPr>
      <t>回程度の巡回、他の</t>
    </r>
    <r>
      <rPr>
        <sz val="12"/>
        <rFont val="Century"/>
        <family val="1"/>
      </rPr>
      <t>5</t>
    </r>
    <r>
      <rPr>
        <sz val="12"/>
        <rFont val="ＭＳ 明朝"/>
        <family val="1"/>
        <charset val="128"/>
      </rPr>
      <t>港は週に</t>
    </r>
    <r>
      <rPr>
        <sz val="12"/>
        <rFont val="Century"/>
        <family val="1"/>
      </rPr>
      <t>1</t>
    </r>
    <r>
      <rPr>
        <sz val="12"/>
        <rFont val="ＭＳ 明朝"/>
        <family val="1"/>
        <charset val="128"/>
      </rPr>
      <t>回程度、技術技能員が巡回を行っている。</t>
    </r>
    <r>
      <rPr>
        <sz val="12"/>
        <rFont val="Century"/>
        <family val="1"/>
      </rPr>
      <t>(</t>
    </r>
    <r>
      <rPr>
        <sz val="12"/>
        <rFont val="ＭＳ 明朝"/>
        <family val="1"/>
        <charset val="128"/>
      </rPr>
      <t>令和</t>
    </r>
    <r>
      <rPr>
        <sz val="12"/>
        <rFont val="Century"/>
        <family val="1"/>
      </rPr>
      <t>6</t>
    </r>
    <r>
      <rPr>
        <sz val="12"/>
        <rFont val="ＭＳ 明朝"/>
        <family val="1"/>
        <charset val="128"/>
      </rPr>
      <t>年度実績</t>
    </r>
    <r>
      <rPr>
        <sz val="12"/>
        <rFont val="Century"/>
        <family val="1"/>
      </rPr>
      <t>)</t>
    </r>
    <rPh sb="42" eb="46">
      <t>ギョウムイタク</t>
    </rPh>
    <rPh sb="63" eb="64">
      <t>シュウ</t>
    </rPh>
    <rPh sb="66" eb="69">
      <t>カイテイド</t>
    </rPh>
    <rPh sb="70" eb="75">
      <t>ギジュツギノウイン</t>
    </rPh>
    <rPh sb="76" eb="78">
      <t>ジュンカイ</t>
    </rPh>
    <rPh sb="79" eb="80">
      <t>オコナ</t>
    </rPh>
    <phoneticPr fontId="3"/>
  </si>
  <si>
    <r>
      <rPr>
        <sz val="12"/>
        <rFont val="ＭＳ 明朝"/>
        <family val="1"/>
        <charset val="128"/>
      </rPr>
      <t>実施回数</t>
    </r>
    <rPh sb="2" eb="3">
      <t>カイ</t>
    </rPh>
    <rPh sb="3" eb="4">
      <t>スウ</t>
    </rPh>
    <phoneticPr fontId="3"/>
  </si>
  <si>
    <r>
      <rPr>
        <sz val="12"/>
        <rFont val="ＭＳ 明朝"/>
        <family val="1"/>
        <charset val="128"/>
      </rPr>
      <t>飛島巡回回数</t>
    </r>
    <r>
      <rPr>
        <sz val="12"/>
        <rFont val="Century"/>
        <family val="1"/>
      </rPr>
      <t>(</t>
    </r>
    <r>
      <rPr>
        <sz val="12"/>
        <rFont val="ＭＳ 明朝"/>
        <family val="1"/>
        <charset val="128"/>
      </rPr>
      <t>業務委託</t>
    </r>
    <r>
      <rPr>
        <sz val="12"/>
        <rFont val="Century"/>
        <family val="1"/>
      </rPr>
      <t>)</t>
    </r>
    <rPh sb="0" eb="2">
      <t>トビシマ</t>
    </rPh>
    <rPh sb="2" eb="6">
      <t>ジュンカイカイスウ</t>
    </rPh>
    <rPh sb="7" eb="11">
      <t>ギョウムイタク</t>
    </rPh>
    <phoneticPr fontId="3"/>
  </si>
  <si>
    <r>
      <rPr>
        <sz val="12"/>
        <rFont val="ＭＳ 明朝"/>
        <family val="1"/>
        <charset val="128"/>
      </rPr>
      <t>技術技能員</t>
    </r>
    <phoneticPr fontId="3"/>
  </si>
  <si>
    <r>
      <rPr>
        <sz val="12"/>
        <rFont val="ＭＳ 明朝"/>
        <family val="1"/>
        <charset val="128"/>
      </rPr>
      <t>漁港監視実施回数</t>
    </r>
    <r>
      <rPr>
        <sz val="12"/>
        <rFont val="Century"/>
        <family val="1"/>
      </rPr>
      <t>(</t>
    </r>
    <r>
      <rPr>
        <sz val="12"/>
        <rFont val="ＭＳ 明朝"/>
        <family val="1"/>
        <charset val="128"/>
      </rPr>
      <t>他の</t>
    </r>
    <r>
      <rPr>
        <sz val="12"/>
        <rFont val="Century"/>
        <family val="1"/>
      </rPr>
      <t>5</t>
    </r>
    <r>
      <rPr>
        <sz val="12"/>
        <rFont val="ＭＳ 明朝"/>
        <family val="1"/>
        <charset val="128"/>
      </rPr>
      <t>港</t>
    </r>
    <r>
      <rPr>
        <sz val="12"/>
        <rFont val="Century"/>
        <family val="1"/>
      </rPr>
      <t>)</t>
    </r>
    <rPh sb="9" eb="10">
      <t>タ</t>
    </rPh>
    <rPh sb="12" eb="13">
      <t>ミナト</t>
    </rPh>
    <phoneticPr fontId="3"/>
  </si>
  <si>
    <r>
      <t>112</t>
    </r>
    <r>
      <rPr>
        <sz val="12"/>
        <rFont val="ＭＳ 明朝"/>
        <family val="1"/>
        <charset val="128"/>
      </rPr>
      <t>回</t>
    </r>
    <rPh sb="3" eb="4">
      <t>カイ</t>
    </rPh>
    <phoneticPr fontId="3"/>
  </si>
  <si>
    <r>
      <t>2</t>
    </r>
    <r>
      <rPr>
        <sz val="12"/>
        <rFont val="ＭＳ 明朝"/>
        <family val="1"/>
        <charset val="128"/>
      </rPr>
      <t>名</t>
    </r>
  </si>
  <si>
    <r>
      <t>231</t>
    </r>
    <r>
      <rPr>
        <sz val="12"/>
        <color theme="1"/>
        <rFont val="ＭＳ 明朝"/>
        <family val="1"/>
        <charset val="128"/>
      </rPr>
      <t>回</t>
    </r>
    <rPh sb="3" eb="4">
      <t>カイ</t>
    </rPh>
    <phoneticPr fontId="3"/>
  </si>
  <si>
    <r>
      <rPr>
        <sz val="11"/>
        <rFont val="ＭＳ 明朝"/>
        <family val="1"/>
        <charset val="128"/>
      </rPr>
      <t>ウ　漁船以外の船舶の利用</t>
    </r>
    <phoneticPr fontId="3"/>
  </si>
  <si>
    <r>
      <rPr>
        <sz val="11"/>
        <rFont val="ＭＳ 明朝"/>
        <family val="1"/>
        <charset val="128"/>
      </rPr>
      <t>　漁港は漁業の本拠地として整備されているため、漁船以外の船舶が利用する場合には、</t>
    </r>
    <phoneticPr fontId="3"/>
  </si>
  <si>
    <r>
      <rPr>
        <sz val="11"/>
        <rFont val="ＭＳ 明朝"/>
        <family val="1"/>
        <charset val="128"/>
      </rPr>
      <t>岸壁</t>
    </r>
    <r>
      <rPr>
        <sz val="11"/>
        <rFont val="Century"/>
        <family val="1"/>
      </rPr>
      <t>(</t>
    </r>
    <r>
      <rPr>
        <sz val="11"/>
        <rFont val="ＭＳ 明朝"/>
        <family val="1"/>
        <charset val="128"/>
      </rPr>
      <t>物揚場、船揚場</t>
    </r>
    <r>
      <rPr>
        <sz val="11"/>
        <rFont val="Century"/>
        <family val="1"/>
      </rPr>
      <t>)</t>
    </r>
    <r>
      <rPr>
        <sz val="11"/>
        <rFont val="ＭＳ 明朝"/>
        <family val="1"/>
        <charset val="128"/>
      </rPr>
      <t>利用届の提出を受けている。</t>
    </r>
  </si>
  <si>
    <r>
      <rPr>
        <sz val="11"/>
        <rFont val="ＭＳ 明朝"/>
        <family val="1"/>
        <charset val="128"/>
      </rPr>
      <t>令和</t>
    </r>
    <r>
      <rPr>
        <sz val="11"/>
        <rFont val="Century"/>
        <family val="1"/>
      </rPr>
      <t>3</t>
    </r>
    <r>
      <rPr>
        <sz val="11"/>
        <rFont val="ＭＳ 明朝"/>
        <family val="1"/>
        <charset val="128"/>
      </rPr>
      <t>年度</t>
    </r>
    <rPh sb="0" eb="2">
      <t>レイワ</t>
    </rPh>
    <rPh sb="3" eb="4">
      <t>ネン</t>
    </rPh>
    <rPh sb="4" eb="5">
      <t>ド</t>
    </rPh>
    <phoneticPr fontId="3"/>
  </si>
  <si>
    <r>
      <rPr>
        <sz val="11"/>
        <rFont val="ＭＳ 明朝"/>
        <family val="1"/>
        <charset val="128"/>
      </rPr>
      <t>令和</t>
    </r>
    <r>
      <rPr>
        <sz val="11"/>
        <rFont val="Century"/>
        <family val="1"/>
      </rPr>
      <t>4</t>
    </r>
    <r>
      <rPr>
        <sz val="11"/>
        <rFont val="ＭＳ 明朝"/>
        <family val="1"/>
        <charset val="128"/>
      </rPr>
      <t>年度</t>
    </r>
    <rPh sb="0" eb="2">
      <t>レイワ</t>
    </rPh>
    <rPh sb="3" eb="4">
      <t>ネン</t>
    </rPh>
    <rPh sb="4" eb="5">
      <t>ド</t>
    </rPh>
    <phoneticPr fontId="3"/>
  </si>
  <si>
    <r>
      <rPr>
        <sz val="11"/>
        <rFont val="ＭＳ 明朝"/>
        <family val="1"/>
        <charset val="128"/>
      </rPr>
      <t>令和</t>
    </r>
    <r>
      <rPr>
        <sz val="11"/>
        <rFont val="Century"/>
        <family val="1"/>
      </rPr>
      <t>5</t>
    </r>
    <r>
      <rPr>
        <sz val="11"/>
        <rFont val="ＭＳ 明朝"/>
        <family val="1"/>
        <charset val="128"/>
      </rPr>
      <t>年度</t>
    </r>
    <rPh sb="0" eb="2">
      <t>レイワ</t>
    </rPh>
    <rPh sb="3" eb="4">
      <t>ネン</t>
    </rPh>
    <rPh sb="4" eb="5">
      <t>ド</t>
    </rPh>
    <phoneticPr fontId="3"/>
  </si>
  <si>
    <r>
      <rPr>
        <sz val="11"/>
        <rFont val="ＭＳ 明朝"/>
        <family val="1"/>
        <charset val="128"/>
      </rPr>
      <t>令和</t>
    </r>
    <r>
      <rPr>
        <sz val="11"/>
        <rFont val="Century"/>
        <family val="1"/>
      </rPr>
      <t>6</t>
    </r>
    <r>
      <rPr>
        <sz val="11"/>
        <rFont val="ＭＳ 明朝"/>
        <family val="1"/>
        <charset val="128"/>
      </rPr>
      <t>年度</t>
    </r>
    <rPh sb="0" eb="2">
      <t>レイワ</t>
    </rPh>
    <rPh sb="3" eb="4">
      <t>ネン</t>
    </rPh>
    <rPh sb="4" eb="5">
      <t>ド</t>
    </rPh>
    <phoneticPr fontId="3"/>
  </si>
  <si>
    <r>
      <rPr>
        <sz val="11"/>
        <rFont val="ＭＳ 明朝"/>
        <family val="1"/>
        <charset val="128"/>
      </rPr>
      <t>岸壁利用届受理件数</t>
    </r>
  </si>
  <si>
    <r>
      <rPr>
        <sz val="11"/>
        <rFont val="ＭＳ 明朝"/>
        <family val="1"/>
        <charset val="128"/>
      </rPr>
      <t>エ　占用等許可</t>
    </r>
    <r>
      <rPr>
        <sz val="11"/>
        <rFont val="Century"/>
        <family val="1"/>
      </rPr>
      <t>(</t>
    </r>
    <r>
      <rPr>
        <sz val="11"/>
        <rFont val="ＭＳ 明朝"/>
        <family val="1"/>
        <charset val="128"/>
      </rPr>
      <t>協議</t>
    </r>
    <r>
      <rPr>
        <sz val="11"/>
        <rFont val="Century"/>
        <family val="1"/>
      </rPr>
      <t>)</t>
    </r>
  </si>
  <si>
    <r>
      <rPr>
        <sz val="11"/>
        <rFont val="ＭＳ 明朝"/>
        <family val="1"/>
        <charset val="128"/>
      </rPr>
      <t>　漁港管理者は漁港施設を占用等する場合には漁港管理条例、漁港区域内の公共空地を占用等する場合には漁港漁場整備法、</t>
    </r>
    <phoneticPr fontId="3"/>
  </si>
  <si>
    <r>
      <rPr>
        <sz val="11"/>
        <rFont val="ＭＳ 明朝"/>
        <family val="1"/>
        <charset val="128"/>
      </rPr>
      <t>漁港区域内にある海岸保全区域の公共空地を占用等する場合には海岸法による許可</t>
    </r>
    <r>
      <rPr>
        <sz val="11"/>
        <rFont val="Century"/>
        <family val="1"/>
      </rPr>
      <t>(</t>
    </r>
    <r>
      <rPr>
        <sz val="11"/>
        <rFont val="ＭＳ 明朝"/>
        <family val="1"/>
        <charset val="128"/>
      </rPr>
      <t>協議</t>
    </r>
    <r>
      <rPr>
        <sz val="11"/>
        <rFont val="Century"/>
        <family val="1"/>
      </rPr>
      <t>)</t>
    </r>
    <r>
      <rPr>
        <sz val="11"/>
        <rFont val="ＭＳ 明朝"/>
        <family val="1"/>
        <charset val="128"/>
      </rPr>
      <t>を行っている。</t>
    </r>
  </si>
  <si>
    <r>
      <rPr>
        <sz val="11"/>
        <rFont val="ＭＳ 明朝"/>
        <family val="1"/>
        <charset val="128"/>
      </rPr>
      <t>許可・協議</t>
    </r>
  </si>
  <si>
    <r>
      <rPr>
        <sz val="11"/>
        <rFont val="ＭＳ 明朝"/>
        <family val="1"/>
        <charset val="128"/>
      </rPr>
      <t>漁港管理条例</t>
    </r>
  </si>
  <si>
    <r>
      <rPr>
        <sz val="11"/>
        <rFont val="ＭＳ 明朝"/>
        <family val="1"/>
        <charset val="128"/>
      </rPr>
      <t>漁港漁場整備法</t>
    </r>
  </si>
  <si>
    <r>
      <rPr>
        <sz val="11"/>
        <rFont val="ＭＳ 明朝"/>
        <family val="1"/>
        <charset val="128"/>
      </rPr>
      <t>海　　岸　　法</t>
    </r>
    <phoneticPr fontId="3"/>
  </si>
  <si>
    <r>
      <rPr>
        <sz val="11"/>
        <rFont val="ＭＳ 明朝"/>
        <family val="1"/>
        <charset val="128"/>
      </rPr>
      <t>件　　　数</t>
    </r>
  </si>
  <si>
    <t>R3</t>
    <phoneticPr fontId="3"/>
  </si>
  <si>
    <t>R4</t>
    <phoneticPr fontId="3"/>
  </si>
  <si>
    <t>R5</t>
    <phoneticPr fontId="3"/>
  </si>
  <si>
    <t>R6</t>
    <phoneticPr fontId="3"/>
  </si>
  <si>
    <t>飛　島　漁　港</t>
    <phoneticPr fontId="3"/>
  </si>
  <si>
    <r>
      <rPr>
        <sz val="11"/>
        <rFont val="ＭＳ 明朝"/>
        <family val="1"/>
        <charset val="128"/>
      </rPr>
      <t>由　良　漁　港</t>
    </r>
    <phoneticPr fontId="3"/>
  </si>
  <si>
    <r>
      <rPr>
        <sz val="11"/>
        <rFont val="ＭＳ 明朝"/>
        <family val="1"/>
        <charset val="128"/>
      </rPr>
      <t>堅</t>
    </r>
    <r>
      <rPr>
        <sz val="11"/>
        <rFont val="Century"/>
        <family val="1"/>
      </rPr>
      <t xml:space="preserve"> </t>
    </r>
    <r>
      <rPr>
        <sz val="11"/>
        <rFont val="ＭＳ 明朝"/>
        <family val="1"/>
        <charset val="128"/>
      </rPr>
      <t>苔</t>
    </r>
    <r>
      <rPr>
        <sz val="11"/>
        <rFont val="Century"/>
        <family val="1"/>
      </rPr>
      <t xml:space="preserve"> </t>
    </r>
    <r>
      <rPr>
        <sz val="11"/>
        <rFont val="ＭＳ 明朝"/>
        <family val="1"/>
        <charset val="128"/>
      </rPr>
      <t>沢</t>
    </r>
    <r>
      <rPr>
        <sz val="11"/>
        <rFont val="Century"/>
        <family val="1"/>
      </rPr>
      <t xml:space="preserve"> </t>
    </r>
    <r>
      <rPr>
        <sz val="11"/>
        <rFont val="ＭＳ 明朝"/>
        <family val="1"/>
        <charset val="128"/>
      </rPr>
      <t>漁</t>
    </r>
    <r>
      <rPr>
        <sz val="11"/>
        <rFont val="Century"/>
        <family val="1"/>
      </rPr>
      <t xml:space="preserve"> </t>
    </r>
    <r>
      <rPr>
        <sz val="11"/>
        <rFont val="ＭＳ 明朝"/>
        <family val="1"/>
        <charset val="128"/>
      </rPr>
      <t>港</t>
    </r>
    <phoneticPr fontId="3"/>
  </si>
  <si>
    <r>
      <rPr>
        <sz val="11"/>
        <rFont val="ＭＳ 明朝"/>
        <family val="1"/>
        <charset val="128"/>
      </rPr>
      <t>吹　浦　漁　港</t>
    </r>
    <phoneticPr fontId="3"/>
  </si>
  <si>
    <r>
      <rPr>
        <sz val="11"/>
        <rFont val="ＭＳ 明朝"/>
        <family val="1"/>
        <charset val="128"/>
      </rPr>
      <t>小</t>
    </r>
    <r>
      <rPr>
        <sz val="11"/>
        <rFont val="Century"/>
        <family val="1"/>
      </rPr>
      <t xml:space="preserve"> </t>
    </r>
    <r>
      <rPr>
        <sz val="11"/>
        <rFont val="ＭＳ 明朝"/>
        <family val="1"/>
        <charset val="128"/>
      </rPr>
      <t>波</t>
    </r>
    <r>
      <rPr>
        <sz val="11"/>
        <rFont val="Century"/>
        <family val="1"/>
      </rPr>
      <t xml:space="preserve"> </t>
    </r>
    <r>
      <rPr>
        <sz val="11"/>
        <rFont val="ＭＳ 明朝"/>
        <family val="1"/>
        <charset val="128"/>
      </rPr>
      <t>渡</t>
    </r>
    <r>
      <rPr>
        <sz val="11"/>
        <rFont val="Century"/>
        <family val="1"/>
      </rPr>
      <t xml:space="preserve"> </t>
    </r>
    <r>
      <rPr>
        <sz val="11"/>
        <rFont val="ＭＳ 明朝"/>
        <family val="1"/>
        <charset val="128"/>
      </rPr>
      <t>漁</t>
    </r>
    <r>
      <rPr>
        <sz val="11"/>
        <rFont val="Century"/>
        <family val="1"/>
      </rPr>
      <t xml:space="preserve"> </t>
    </r>
    <r>
      <rPr>
        <sz val="11"/>
        <rFont val="ＭＳ 明朝"/>
        <family val="1"/>
        <charset val="128"/>
      </rPr>
      <t>港</t>
    </r>
    <phoneticPr fontId="3"/>
  </si>
  <si>
    <r>
      <rPr>
        <sz val="11"/>
        <rFont val="ＭＳ 明朝"/>
        <family val="1"/>
        <charset val="128"/>
      </rPr>
      <t>米　子　漁　港</t>
    </r>
    <phoneticPr fontId="3"/>
  </si>
  <si>
    <r>
      <rPr>
        <sz val="11"/>
        <rFont val="ＭＳ 明朝"/>
        <family val="1"/>
        <charset val="128"/>
      </rPr>
      <t>オ　指定施設使用許可</t>
    </r>
    <phoneticPr fontId="3"/>
  </si>
  <si>
    <r>
      <rPr>
        <sz val="11"/>
        <rFont val="ＭＳ 明朝"/>
        <family val="1"/>
        <charset val="128"/>
      </rPr>
      <t>　漁港施設内にある指定施設を使用する場合は漁港管理条例に基づく指定施設の使用許可が必要となる。</t>
    </r>
    <phoneticPr fontId="3"/>
  </si>
  <si>
    <r>
      <rPr>
        <sz val="11"/>
        <rFont val="ＭＳ 明朝"/>
        <family val="1"/>
        <charset val="128"/>
      </rPr>
      <t>　由良漁港及び堅苔沢漁港については、平成</t>
    </r>
    <r>
      <rPr>
        <sz val="11"/>
        <rFont val="Century"/>
        <family val="1"/>
      </rPr>
      <t>18</t>
    </r>
    <r>
      <rPr>
        <sz val="11"/>
        <rFont val="ＭＳ 明朝"/>
        <family val="1"/>
        <charset val="128"/>
      </rPr>
      <t>年度から指定管理者制度による管理が行われており、現在公募方式により選定された</t>
    </r>
    <rPh sb="1" eb="3">
      <t>ユラ</t>
    </rPh>
    <rPh sb="3" eb="5">
      <t>ギョコウ</t>
    </rPh>
    <rPh sb="5" eb="6">
      <t>オヨ</t>
    </rPh>
    <rPh sb="7" eb="10">
      <t>カタノリザワ</t>
    </rPh>
    <rPh sb="10" eb="12">
      <t>ギョコウ</t>
    </rPh>
    <phoneticPr fontId="3"/>
  </si>
  <si>
    <r>
      <rPr>
        <sz val="11"/>
        <rFont val="ＭＳ 明朝"/>
        <family val="1"/>
        <charset val="128"/>
      </rPr>
      <t>山形県漁業協同組合が指定管理者となっている。吹浦漁港については、平成</t>
    </r>
    <r>
      <rPr>
        <sz val="11"/>
        <rFont val="Century"/>
        <family val="1"/>
      </rPr>
      <t>30</t>
    </r>
    <r>
      <rPr>
        <sz val="11"/>
        <rFont val="ＭＳ 明朝"/>
        <family val="1"/>
        <charset val="128"/>
      </rPr>
      <t>年度から指定施設として指定された。</t>
    </r>
    <rPh sb="22" eb="24">
      <t>フクラ</t>
    </rPh>
    <rPh sb="24" eb="26">
      <t>ギョコウ</t>
    </rPh>
    <rPh sb="32" eb="34">
      <t>ヘイセイ</t>
    </rPh>
    <rPh sb="36" eb="38">
      <t>ネンド</t>
    </rPh>
    <rPh sb="40" eb="42">
      <t>シテイ</t>
    </rPh>
    <rPh sb="42" eb="44">
      <t>シセツ</t>
    </rPh>
    <rPh sb="47" eb="49">
      <t>シテイ</t>
    </rPh>
    <phoneticPr fontId="3"/>
  </si>
  <si>
    <r>
      <rPr>
        <sz val="11"/>
        <rFont val="ＭＳ 明朝"/>
        <family val="1"/>
        <charset val="128"/>
      </rPr>
      <t>使用許可件数</t>
    </r>
  </si>
  <si>
    <r>
      <t xml:space="preserve"> </t>
    </r>
    <r>
      <rPr>
        <sz val="11"/>
        <rFont val="ＭＳ 明朝"/>
        <family val="1"/>
        <charset val="128"/>
      </rPr>
      <t>由良漁港</t>
    </r>
    <r>
      <rPr>
        <sz val="11"/>
        <rFont val="Century"/>
        <family val="1"/>
      </rPr>
      <t xml:space="preserve"> (</t>
    </r>
    <r>
      <rPr>
        <sz val="11"/>
        <rFont val="ＭＳ 明朝"/>
        <family val="1"/>
        <charset val="128"/>
      </rPr>
      <t>白山島</t>
    </r>
    <r>
      <rPr>
        <sz val="11"/>
        <rFont val="Century"/>
        <family val="1"/>
      </rPr>
      <t>)</t>
    </r>
  </si>
  <si>
    <r>
      <rPr>
        <sz val="11"/>
        <rFont val="ＭＳ 明朝"/>
        <family val="1"/>
        <charset val="128"/>
      </rPr>
      <t>堅　苔　沢　漁　港</t>
    </r>
    <phoneticPr fontId="3"/>
  </si>
  <si>
    <r>
      <rPr>
        <sz val="11"/>
        <rFont val="ＭＳ 明朝"/>
        <family val="1"/>
        <charset val="128"/>
      </rPr>
      <t>吹</t>
    </r>
    <r>
      <rPr>
        <sz val="11"/>
        <rFont val="Century"/>
        <family val="1"/>
      </rPr>
      <t xml:space="preserve"> </t>
    </r>
    <r>
      <rPr>
        <sz val="11"/>
        <rFont val="ＭＳ 明朝"/>
        <family val="1"/>
        <charset val="128"/>
      </rPr>
      <t>　浦</t>
    </r>
    <r>
      <rPr>
        <sz val="11"/>
        <rFont val="Century"/>
        <family val="1"/>
      </rPr>
      <t xml:space="preserve"> </t>
    </r>
    <r>
      <rPr>
        <sz val="11"/>
        <rFont val="ＭＳ 明朝"/>
        <family val="1"/>
        <charset val="128"/>
      </rPr>
      <t>　漁</t>
    </r>
    <r>
      <rPr>
        <sz val="11"/>
        <rFont val="Century"/>
        <family val="1"/>
      </rPr>
      <t xml:space="preserve"> </t>
    </r>
    <r>
      <rPr>
        <sz val="11"/>
        <rFont val="ＭＳ 明朝"/>
        <family val="1"/>
        <charset val="128"/>
      </rPr>
      <t>　港</t>
    </r>
    <rPh sb="0" eb="1">
      <t>スイ</t>
    </rPh>
    <rPh sb="3" eb="4">
      <t>ウラ</t>
    </rPh>
    <phoneticPr fontId="3"/>
  </si>
  <si>
    <r>
      <t>2,000</t>
    </r>
    <r>
      <rPr>
        <sz val="12"/>
        <rFont val="ＭＳ 明朝"/>
        <family val="1"/>
        <charset val="128"/>
      </rPr>
      <t>尾</t>
    </r>
    <phoneticPr fontId="20"/>
  </si>
  <si>
    <r>
      <t>2,500</t>
    </r>
    <r>
      <rPr>
        <sz val="12"/>
        <rFont val="ＭＳ 明朝"/>
        <family val="1"/>
        <charset val="128"/>
      </rPr>
      <t>尾</t>
    </r>
    <phoneticPr fontId="20"/>
  </si>
  <si>
    <r>
      <t>(</t>
    </r>
    <r>
      <rPr>
        <sz val="11"/>
        <rFont val="ＭＳ Ｐ明朝"/>
        <family val="1"/>
        <charset val="128"/>
      </rPr>
      <t>成魚</t>
    </r>
    <r>
      <rPr>
        <sz val="11"/>
        <rFont val="Century"/>
        <family val="1"/>
      </rPr>
      <t>)</t>
    </r>
    <rPh sb="1" eb="3">
      <t>セイギョ</t>
    </rPh>
    <phoneticPr fontId="20"/>
  </si>
  <si>
    <r>
      <t>45,700</t>
    </r>
    <r>
      <rPr>
        <sz val="12"/>
        <rFont val="ＭＳ 明朝"/>
        <family val="1"/>
        <charset val="128"/>
      </rPr>
      <t>尾</t>
    </r>
    <phoneticPr fontId="20"/>
  </si>
  <si>
    <r>
      <t>1,200</t>
    </r>
    <r>
      <rPr>
        <sz val="12"/>
        <rFont val="ＭＳ 明朝"/>
        <family val="1"/>
        <charset val="128"/>
      </rPr>
      <t>尾</t>
    </r>
    <phoneticPr fontId="20"/>
  </si>
  <si>
    <r>
      <t>5,800</t>
    </r>
    <r>
      <rPr>
        <sz val="12"/>
        <rFont val="ＭＳ Ｐ明朝"/>
        <family val="1"/>
        <charset val="128"/>
      </rPr>
      <t>尾</t>
    </r>
    <rPh sb="5" eb="6">
      <t>ビ</t>
    </rPh>
    <phoneticPr fontId="20"/>
  </si>
  <si>
    <r>
      <t>(</t>
    </r>
    <r>
      <rPr>
        <sz val="11"/>
        <rFont val="ＭＳ Ｐ明朝"/>
        <family val="1"/>
        <charset val="128"/>
      </rPr>
      <t>昭</t>
    </r>
    <r>
      <rPr>
        <sz val="11"/>
        <rFont val="Century"/>
        <family val="1"/>
      </rPr>
      <t>27. 5.23)</t>
    </r>
  </si>
  <si>
    <r>
      <t>10,000</t>
    </r>
    <r>
      <rPr>
        <sz val="12"/>
        <rFont val="ＭＳ 明朝"/>
        <family val="1"/>
        <charset val="128"/>
      </rPr>
      <t>尾</t>
    </r>
    <phoneticPr fontId="20"/>
  </si>
  <si>
    <r>
      <rPr>
        <sz val="12"/>
        <rFont val="ＭＳ Ｐ明朝"/>
        <family val="1"/>
        <charset val="128"/>
      </rPr>
      <t>420</t>
    </r>
    <r>
      <rPr>
        <sz val="12"/>
        <rFont val="Century"/>
        <family val="1"/>
      </rPr>
      <t>kg</t>
    </r>
    <phoneticPr fontId="20"/>
  </si>
  <si>
    <r>
      <t>20,000</t>
    </r>
    <r>
      <rPr>
        <sz val="12"/>
        <rFont val="ＭＳ Ｐ明朝"/>
        <family val="1"/>
        <charset val="128"/>
      </rPr>
      <t>尾</t>
    </r>
    <phoneticPr fontId="20"/>
  </si>
  <si>
    <r>
      <t>60,000</t>
    </r>
    <r>
      <rPr>
        <sz val="11"/>
        <rFont val="ＭＳ Ｐ明朝"/>
        <family val="1"/>
        <charset val="128"/>
      </rPr>
      <t>尾</t>
    </r>
    <phoneticPr fontId="20"/>
  </si>
  <si>
    <r>
      <t>10,000</t>
    </r>
    <r>
      <rPr>
        <sz val="11"/>
        <rFont val="ＭＳ Ｐ明朝"/>
        <family val="1"/>
        <charset val="128"/>
      </rPr>
      <t>尾</t>
    </r>
    <phoneticPr fontId="20"/>
  </si>
  <si>
    <r>
      <t>1,</t>
    </r>
    <r>
      <rPr>
        <sz val="11"/>
        <rFont val="ＭＳ Ｐ明朝"/>
        <family val="1"/>
        <charset val="128"/>
      </rPr>
      <t>１</t>
    </r>
    <r>
      <rPr>
        <sz val="11"/>
        <rFont val="Century"/>
        <family val="1"/>
      </rPr>
      <t>00kg</t>
    </r>
    <phoneticPr fontId="20"/>
  </si>
  <si>
    <r>
      <t>(</t>
    </r>
    <r>
      <rPr>
        <sz val="9"/>
        <rFont val="ＭＳ Ｐ明朝"/>
        <family val="1"/>
        <charset val="128"/>
      </rPr>
      <t>成魚</t>
    </r>
    <r>
      <rPr>
        <sz val="9"/>
        <rFont val="Century"/>
        <family val="1"/>
      </rPr>
      <t>)</t>
    </r>
    <rPh sb="1" eb="3">
      <t>セイギョ</t>
    </rPh>
    <phoneticPr fontId="20"/>
  </si>
  <si>
    <t>250kg</t>
    <phoneticPr fontId="20"/>
  </si>
  <si>
    <t>200kg</t>
    <phoneticPr fontId="20"/>
  </si>
  <si>
    <t>180kg</t>
    <phoneticPr fontId="20"/>
  </si>
  <si>
    <r>
      <rPr>
        <sz val="11"/>
        <rFont val="ＭＳ 明朝"/>
        <family val="1"/>
        <charset val="128"/>
      </rPr>
      <t>鶴岡市本町三丁目</t>
    </r>
    <r>
      <rPr>
        <sz val="11"/>
        <rFont val="Century"/>
        <family val="1"/>
      </rPr>
      <t xml:space="preserve">3-20
</t>
    </r>
    <r>
      <rPr>
        <sz val="11"/>
        <rFont val="ＭＳ 明朝"/>
        <family val="1"/>
        <charset val="128"/>
      </rPr>
      <t>　　長谷川　幸吉</t>
    </r>
    <rPh sb="15" eb="18">
      <t>ハセガワ</t>
    </rPh>
    <rPh sb="19" eb="21">
      <t>コウキチ</t>
    </rPh>
    <phoneticPr fontId="20"/>
  </si>
  <si>
    <r>
      <t>6,600</t>
    </r>
    <r>
      <rPr>
        <sz val="11"/>
        <rFont val="ＭＳ Ｐ明朝"/>
        <family val="1"/>
        <charset val="128"/>
      </rPr>
      <t>尾</t>
    </r>
    <phoneticPr fontId="20"/>
  </si>
  <si>
    <r>
      <rPr>
        <sz val="11"/>
        <rFont val="ＭＳ 明朝"/>
        <family val="1"/>
        <charset val="128"/>
      </rPr>
      <t>鶴岡市山五十川甲</t>
    </r>
    <r>
      <rPr>
        <sz val="11"/>
        <rFont val="Century"/>
        <family val="1"/>
      </rPr>
      <t xml:space="preserve">268
</t>
    </r>
    <r>
      <rPr>
        <sz val="11"/>
        <rFont val="ＭＳ 明朝"/>
        <family val="1"/>
        <charset val="128"/>
      </rPr>
      <t>　　本　間　勇　一</t>
    </r>
    <rPh sb="18" eb="19">
      <t>ユウ</t>
    </rPh>
    <rPh sb="20" eb="21">
      <t>イッ</t>
    </rPh>
    <phoneticPr fontId="20"/>
  </si>
  <si>
    <r>
      <t>20,000</t>
    </r>
    <r>
      <rPr>
        <sz val="11"/>
        <rFont val="ＭＳ Ｐ明朝"/>
        <family val="1"/>
        <charset val="128"/>
      </rPr>
      <t>尾</t>
    </r>
    <phoneticPr fontId="20"/>
  </si>
  <si>
    <r>
      <t>38,100</t>
    </r>
    <r>
      <rPr>
        <sz val="11"/>
        <rFont val="ＭＳ Ｐ明朝"/>
        <family val="1"/>
        <charset val="128"/>
      </rPr>
      <t>尾</t>
    </r>
    <phoneticPr fontId="20"/>
  </si>
  <si>
    <r>
      <t>2,500</t>
    </r>
    <r>
      <rPr>
        <sz val="11"/>
        <rFont val="ＭＳ Ｐ明朝"/>
        <family val="1"/>
        <charset val="128"/>
      </rPr>
      <t>尾</t>
    </r>
    <phoneticPr fontId="20"/>
  </si>
  <si>
    <r>
      <t>(</t>
    </r>
    <r>
      <rPr>
        <sz val="11"/>
        <rFont val="ＭＳ 明朝"/>
        <family val="1"/>
        <charset val="128"/>
      </rPr>
      <t>昭</t>
    </r>
    <r>
      <rPr>
        <sz val="11"/>
        <rFont val="Century"/>
        <family val="1"/>
      </rPr>
      <t>24.10.14)</t>
    </r>
  </si>
  <si>
    <r>
      <t>(</t>
    </r>
    <r>
      <rPr>
        <sz val="11"/>
        <rFont val="ＭＳ 明朝"/>
        <family val="1"/>
        <charset val="128"/>
      </rPr>
      <t>昭</t>
    </r>
    <r>
      <rPr>
        <sz val="11"/>
        <rFont val="Century"/>
        <family val="1"/>
      </rPr>
      <t>25. 3. 3)</t>
    </r>
  </si>
  <si>
    <r>
      <t>(</t>
    </r>
    <r>
      <rPr>
        <sz val="11"/>
        <rFont val="ＭＳ 明朝"/>
        <family val="1"/>
        <charset val="128"/>
      </rPr>
      <t>昭</t>
    </r>
    <r>
      <rPr>
        <sz val="11"/>
        <rFont val="Century"/>
        <family val="1"/>
      </rPr>
      <t>51. 9. 2)</t>
    </r>
  </si>
  <si>
    <r>
      <t>(</t>
    </r>
    <r>
      <rPr>
        <sz val="11"/>
        <rFont val="ＭＳ 明朝"/>
        <family val="1"/>
        <charset val="128"/>
      </rPr>
      <t>昭</t>
    </r>
    <r>
      <rPr>
        <sz val="11"/>
        <rFont val="Century"/>
        <family val="1"/>
      </rPr>
      <t>53. 9.11)</t>
    </r>
  </si>
  <si>
    <r>
      <rPr>
        <sz val="11"/>
        <color indexed="8"/>
        <rFont val="ＭＳ 明朝"/>
        <family val="1"/>
        <charset val="128"/>
      </rPr>
      <t>※総経営体数は</t>
    </r>
    <r>
      <rPr>
        <sz val="11"/>
        <color indexed="8"/>
        <rFont val="Century"/>
        <family val="1"/>
      </rPr>
      <t>209</t>
    </r>
    <r>
      <rPr>
        <sz val="11"/>
        <color indexed="8"/>
        <rFont val="ＭＳ 明朝"/>
        <family val="1"/>
        <charset val="128"/>
      </rPr>
      <t>経営体で､前回調査</t>
    </r>
    <r>
      <rPr>
        <sz val="11"/>
        <color indexed="8"/>
        <rFont val="Century"/>
        <family val="1"/>
      </rPr>
      <t>(H30)</t>
    </r>
    <r>
      <rPr>
        <sz val="11"/>
        <color rgb="FF000000"/>
        <rFont val="ＭＳ 明朝"/>
        <family val="1"/>
        <charset val="128"/>
      </rPr>
      <t>の</t>
    </r>
    <r>
      <rPr>
        <sz val="11"/>
        <color indexed="8"/>
        <rFont val="Century"/>
        <family val="1"/>
      </rPr>
      <t>284</t>
    </r>
    <r>
      <rPr>
        <sz val="11"/>
        <color indexed="8"/>
        <rFont val="ＭＳ 明朝"/>
        <family val="1"/>
        <charset val="128"/>
      </rPr>
      <t>より</t>
    </r>
    <r>
      <rPr>
        <sz val="11"/>
        <color indexed="8"/>
        <rFont val="Century"/>
        <family val="1"/>
      </rPr>
      <t>75</t>
    </r>
    <r>
      <rPr>
        <sz val="11"/>
        <color indexed="8"/>
        <rFont val="ＭＳ 明朝"/>
        <family val="1"/>
        <charset val="128"/>
      </rPr>
      <t>経営体減少した｡</t>
    </r>
    <r>
      <rPr>
        <sz val="11"/>
        <color indexed="8"/>
        <rFont val="Century"/>
        <family val="1"/>
      </rPr>
      <t xml:space="preserve"> </t>
    </r>
    <r>
      <rPr>
        <sz val="11"/>
        <color indexed="8"/>
        <rFont val="ＭＳ 明朝"/>
        <family val="1"/>
        <charset val="128"/>
      </rPr>
      <t>　</t>
    </r>
    <phoneticPr fontId="20"/>
  </si>
  <si>
    <r>
      <rPr>
        <sz val="11"/>
        <color indexed="8"/>
        <rFont val="ＭＳ 明朝"/>
        <family val="1"/>
        <charset val="128"/>
      </rPr>
      <t>令和</t>
    </r>
    <r>
      <rPr>
        <sz val="11"/>
        <color indexed="8"/>
        <rFont val="Century"/>
        <family val="1"/>
      </rPr>
      <t>5</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rPh sb="0" eb="2">
      <t>レイワ</t>
    </rPh>
    <phoneticPr fontId="20"/>
  </si>
  <si>
    <r>
      <t>(</t>
    </r>
    <r>
      <rPr>
        <sz val="11"/>
        <color rgb="FF000000"/>
        <rFont val="ＭＳ 明朝"/>
        <family val="1"/>
        <charset val="128"/>
      </rPr>
      <t>令和</t>
    </r>
    <r>
      <rPr>
        <sz val="11"/>
        <color rgb="FF000000"/>
        <rFont val="Century"/>
        <family val="1"/>
      </rPr>
      <t>5</t>
    </r>
    <r>
      <rPr>
        <sz val="11"/>
        <color rgb="FF000000"/>
        <rFont val="ＭＳ 明朝"/>
        <family val="1"/>
        <charset val="128"/>
      </rPr>
      <t>年漁業ｾﾝｻｽ</t>
    </r>
    <r>
      <rPr>
        <sz val="11"/>
        <color rgb="FF000000"/>
        <rFont val="Century"/>
        <family val="1"/>
      </rPr>
      <t>)</t>
    </r>
    <rPh sb="1" eb="3">
      <t>レイワ</t>
    </rPh>
    <phoneticPr fontId="20"/>
  </si>
  <si>
    <r>
      <t>(</t>
    </r>
    <r>
      <rPr>
        <sz val="11"/>
        <color indexed="8"/>
        <rFont val="ＭＳ 明朝"/>
        <family val="1"/>
        <charset val="128"/>
      </rPr>
      <t>農林水産統計</t>
    </r>
    <r>
      <rPr>
        <sz val="11"/>
        <color indexed="8"/>
        <rFont val="Century"/>
        <family val="1"/>
      </rPr>
      <t>)</t>
    </r>
    <rPh sb="1" eb="3">
      <t>ノウリン</t>
    </rPh>
    <rPh sb="3" eb="5">
      <t>スイサン</t>
    </rPh>
    <rPh sb="5" eb="7">
      <t>トウケイ</t>
    </rPh>
    <phoneticPr fontId="20"/>
  </si>
  <si>
    <r>
      <rPr>
        <sz val="11"/>
        <rFont val="ＭＳ 明朝"/>
        <family val="1"/>
        <charset val="128"/>
      </rPr>
      <t>令和</t>
    </r>
    <r>
      <rPr>
        <sz val="11"/>
        <rFont val="Century"/>
        <family val="1"/>
      </rPr>
      <t>6</t>
    </r>
    <r>
      <rPr>
        <sz val="11"/>
        <rFont val="ＭＳ 明朝"/>
        <family val="1"/>
        <charset val="128"/>
      </rPr>
      <t>年　単位：</t>
    </r>
    <r>
      <rPr>
        <sz val="11"/>
        <rFont val="Century"/>
        <family val="1"/>
      </rPr>
      <t>kg</t>
    </r>
    <rPh sb="0" eb="2">
      <t>レイワ</t>
    </rPh>
    <rPh sb="3" eb="4">
      <t>ネン</t>
    </rPh>
    <phoneticPr fontId="20"/>
  </si>
  <si>
    <r>
      <rPr>
        <sz val="11"/>
        <rFont val="ＭＳ 明朝"/>
        <family val="1"/>
        <charset val="128"/>
      </rPr>
      <t>令和</t>
    </r>
    <r>
      <rPr>
        <sz val="11"/>
        <rFont val="Century"/>
        <family val="1"/>
      </rPr>
      <t>6</t>
    </r>
    <r>
      <rPr>
        <sz val="11"/>
        <rFont val="ＭＳ 明朝"/>
        <family val="1"/>
        <charset val="128"/>
      </rPr>
      <t>年　単位：千円</t>
    </r>
    <rPh sb="0" eb="2">
      <t>レイワ</t>
    </rPh>
    <phoneticPr fontId="20"/>
  </si>
  <si>
    <t>１５　漁　業　後　継　者　育　成</t>
    <phoneticPr fontId="20"/>
  </si>
  <si>
    <r>
      <t>(3)</t>
    </r>
    <r>
      <rPr>
        <sz val="11"/>
        <rFont val="ＭＳ 明朝"/>
        <family val="1"/>
        <charset val="128"/>
      </rPr>
      <t>　漁業生産組合</t>
    </r>
    <phoneticPr fontId="20"/>
  </si>
  <si>
    <r>
      <t>(4)</t>
    </r>
    <r>
      <rPr>
        <sz val="11"/>
        <rFont val="ＭＳ 明朝"/>
        <family val="1"/>
        <charset val="128"/>
      </rPr>
      <t>　漁業協同組合連合会</t>
    </r>
    <phoneticPr fontId="20"/>
  </si>
  <si>
    <r>
      <t>(5)</t>
    </r>
    <r>
      <rPr>
        <sz val="11"/>
        <rFont val="ＭＳ 明朝"/>
        <family val="1"/>
        <charset val="128"/>
      </rPr>
      <t>　日本漁船保険組合　山形県支所　</t>
    </r>
    <rPh sb="4" eb="6">
      <t>ニホン</t>
    </rPh>
    <phoneticPr fontId="20"/>
  </si>
  <si>
    <r>
      <t xml:space="preserve"> (6)</t>
    </r>
    <r>
      <rPr>
        <sz val="11"/>
        <rFont val="ＭＳ 明朝"/>
        <family val="1"/>
        <charset val="128"/>
      </rPr>
      <t>　全国漁業信用基金協会山形支所</t>
    </r>
    <rPh sb="5" eb="7">
      <t>ゼンコク</t>
    </rPh>
    <rPh sb="7" eb="9">
      <t>ギョギョウ</t>
    </rPh>
    <rPh sb="15" eb="17">
      <t>ヤマガタ</t>
    </rPh>
    <rPh sb="17" eb="19">
      <t>シショ</t>
    </rPh>
    <phoneticPr fontId="20"/>
  </si>
  <si>
    <r>
      <t>(7)</t>
    </r>
    <r>
      <rPr>
        <sz val="12"/>
        <rFont val="ＭＳ 明朝"/>
        <family val="1"/>
        <charset val="128"/>
      </rPr>
      <t>　全国合同漁業共済組合山形県事務所</t>
    </r>
    <r>
      <rPr>
        <sz val="12"/>
        <rFont val="Century"/>
        <family val="1"/>
      </rPr>
      <t xml:space="preserve"> (</t>
    </r>
    <r>
      <rPr>
        <sz val="12"/>
        <rFont val="ＭＳ 明朝"/>
        <family val="1"/>
        <charset val="128"/>
      </rPr>
      <t>旧：山形県漁業共済組合</t>
    </r>
    <r>
      <rPr>
        <sz val="12"/>
        <rFont val="Century"/>
        <family val="1"/>
      </rPr>
      <t>)</t>
    </r>
    <phoneticPr fontId="20"/>
  </si>
  <si>
    <r>
      <t>(8)</t>
    </r>
    <r>
      <rPr>
        <sz val="12"/>
        <rFont val="ＭＳ 明朝"/>
        <family val="1"/>
        <charset val="128"/>
      </rPr>
      <t>　その他の団体</t>
    </r>
    <phoneticPr fontId="20"/>
  </si>
  <si>
    <r>
      <rPr>
        <sz val="10"/>
        <color theme="1"/>
        <rFont val="ＭＳ 明朝"/>
        <family val="1"/>
        <charset val="128"/>
      </rPr>
      <t>　</t>
    </r>
    <r>
      <rPr>
        <sz val="10"/>
        <color theme="1"/>
        <rFont val="Century"/>
        <family val="1"/>
      </rPr>
      <t>(3)</t>
    </r>
    <r>
      <rPr>
        <sz val="10"/>
        <color theme="1"/>
        <rFont val="ＭＳ 明朝"/>
        <family val="1"/>
        <charset val="128"/>
      </rPr>
      <t>漁業生産組合････････････････････････････････</t>
    </r>
    <phoneticPr fontId="3"/>
  </si>
  <si>
    <r>
      <rPr>
        <sz val="10"/>
        <color theme="1"/>
        <rFont val="ＭＳ 明朝"/>
        <family val="1"/>
        <charset val="128"/>
      </rPr>
      <t>　</t>
    </r>
    <r>
      <rPr>
        <sz val="10"/>
        <color theme="1"/>
        <rFont val="Century"/>
        <family val="1"/>
      </rPr>
      <t>(4)</t>
    </r>
    <r>
      <rPr>
        <sz val="10"/>
        <color theme="1"/>
        <rFont val="ＭＳ 明朝"/>
        <family val="1"/>
        <charset val="128"/>
      </rPr>
      <t>漁業協同組合連合会･･････････････････････････</t>
    </r>
    <phoneticPr fontId="3"/>
  </si>
  <si>
    <r>
      <rPr>
        <sz val="10"/>
        <color theme="1"/>
        <rFont val="ＭＳ 明朝"/>
        <family val="1"/>
        <charset val="128"/>
      </rPr>
      <t>　</t>
    </r>
    <r>
      <rPr>
        <sz val="10"/>
        <color theme="1"/>
        <rFont val="Century"/>
        <family val="1"/>
      </rPr>
      <t>(6)</t>
    </r>
    <r>
      <rPr>
        <sz val="10"/>
        <color theme="1"/>
        <rFont val="ＭＳ 明朝"/>
        <family val="1"/>
        <charset val="128"/>
      </rPr>
      <t>全国漁業信用基金協会山形支所･･････････････････････</t>
    </r>
    <rPh sb="4" eb="6">
      <t>ゼンコク</t>
    </rPh>
    <rPh sb="14" eb="16">
      <t>ヤマガタ</t>
    </rPh>
    <rPh sb="16" eb="18">
      <t>シショ</t>
    </rPh>
    <phoneticPr fontId="3"/>
  </si>
  <si>
    <r>
      <rPr>
        <sz val="10"/>
        <color theme="1"/>
        <rFont val="ＭＳ 明朝"/>
        <family val="1"/>
        <charset val="128"/>
      </rPr>
      <t>　</t>
    </r>
    <r>
      <rPr>
        <sz val="10"/>
        <color theme="1"/>
        <rFont val="Century"/>
        <family val="1"/>
      </rPr>
      <t>(7)</t>
    </r>
    <r>
      <rPr>
        <sz val="10"/>
        <color theme="1"/>
        <rFont val="ＭＳ 明朝"/>
        <family val="1"/>
        <charset val="128"/>
      </rPr>
      <t>全国合同漁業共済組合山形県事務所･････････････････</t>
    </r>
    <phoneticPr fontId="3"/>
  </si>
  <si>
    <r>
      <rPr>
        <sz val="10"/>
        <color theme="1"/>
        <rFont val="ＭＳ 明朝"/>
        <family val="1"/>
        <charset val="128"/>
      </rPr>
      <t>　</t>
    </r>
    <r>
      <rPr>
        <sz val="10"/>
        <color theme="1"/>
        <rFont val="Century"/>
        <family val="1"/>
      </rPr>
      <t>(8)</t>
    </r>
    <r>
      <rPr>
        <sz val="10"/>
        <color theme="1"/>
        <rFont val="ＭＳ 明朝"/>
        <family val="1"/>
        <charset val="128"/>
      </rPr>
      <t>その他の団体･････････････････････････････････････</t>
    </r>
    <phoneticPr fontId="3"/>
  </si>
  <si>
    <r>
      <rPr>
        <sz val="10"/>
        <color theme="1"/>
        <rFont val="ＭＳ 明朝"/>
        <family val="1"/>
        <charset val="128"/>
      </rPr>
      <t>　</t>
    </r>
    <r>
      <rPr>
        <sz val="10"/>
        <color theme="1"/>
        <rFont val="Century"/>
        <family val="1"/>
      </rPr>
      <t>(5)</t>
    </r>
    <r>
      <rPr>
        <sz val="10"/>
        <color theme="1"/>
        <rFont val="ＭＳ 明朝"/>
        <family val="1"/>
        <charset val="128"/>
      </rPr>
      <t>日本漁船保険組合山形県支所･･････････････････････</t>
    </r>
    <rPh sb="4" eb="6">
      <t>ニホン</t>
    </rPh>
    <phoneticPr fontId="3"/>
  </si>
  <si>
    <t>令　　和　　６　　年　　度</t>
    <rPh sb="0" eb="1">
      <t>レイ</t>
    </rPh>
    <rPh sb="3" eb="4">
      <t>ワ</t>
    </rPh>
    <rPh sb="9" eb="10">
      <t>ネン</t>
    </rPh>
    <rPh sb="12" eb="13">
      <t>ド</t>
    </rPh>
    <phoneticPr fontId="3"/>
  </si>
  <si>
    <r>
      <rPr>
        <sz val="11"/>
        <rFont val="ＭＳ 明朝"/>
        <family val="1"/>
        <charset val="128"/>
      </rPr>
      <t>清川鮭増殖</t>
    </r>
  </si>
  <si>
    <r>
      <rPr>
        <sz val="11"/>
        <rFont val="ＭＳ 明朝"/>
        <family val="1"/>
        <charset val="128"/>
      </rPr>
      <t>東田川郡庄内町清川字花崎</t>
    </r>
    <r>
      <rPr>
        <sz val="11"/>
        <rFont val="Century"/>
        <family val="1"/>
      </rPr>
      <t xml:space="preserve">84
</t>
    </r>
    <r>
      <rPr>
        <sz val="11"/>
        <rFont val="ＭＳ 明朝"/>
        <family val="1"/>
        <charset val="128"/>
      </rPr>
      <t>　　鈴　木　春　男</t>
    </r>
  </si>
  <si>
    <t>(昭26. 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</si>
</sst>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Red]\(#,##0\)"/>
    <numFmt numFmtId="177" formatCode="0_);[Red]\(0\)"/>
    <numFmt numFmtId="178" formatCode="#,##0_ "/>
    <numFmt numFmtId="179" formatCode="#,##0\ "/>
    <numFmt numFmtId="180" formatCode="#,##0.00\ "/>
    <numFmt numFmtId="181" formatCode="#,##0.000;[Red]\-#,##0.000"/>
    <numFmt numFmtId="182" formatCode="#,##0.000\ "/>
    <numFmt numFmtId="183" formatCode="0_ "/>
    <numFmt numFmtId="184" formatCode="#,###;\-#,###;&quot;&quot;;@"/>
    <numFmt numFmtId="185" formatCode="0_);\(0\)"/>
    <numFmt numFmtId="186" formatCode="0.0\ "/>
    <numFmt numFmtId="187" formatCode="0.0_);[Red]\(0.0\)"/>
    <numFmt numFmtId="188" formatCode="#,##0.0\ "/>
    <numFmt numFmtId="189" formatCode="[$-411]ggge&quot;年&quot;mm&quot;月&quot;dd&quot;日&quot;;@"/>
    <numFmt numFmtId="190" formatCode="#,##0\ ;[Red]\(#,##0\)"/>
    <numFmt numFmtId="191" formatCode="0\ "/>
    <numFmt numFmtId="192" formatCode="#,##0.00_ ;[Red]\-#,##0.00\ "/>
    <numFmt numFmtId="193" formatCode="[$-411]ge\.m\.d;@"/>
    <numFmt numFmtId="194" formatCode="#,##0.0\ ;[Red]\(#,##0.0\)"/>
    <numFmt numFmtId="195" formatCode="[$]ggge&quot;年&quot;mm&quot;月&quot;d&quot;日&quot;;@" x16r2:formatCode16="[$-ja-JP-x-gannen]ggge&quot;年&quot;mm&quot;月&quot;d&quot;日&quot;;@"/>
  </numFmts>
  <fonts count="63">
    <font>
      <sz val="11"/>
      <color theme="1"/>
      <name val="Yu Gothic"/>
      <family val="2"/>
      <scheme val="minor"/>
    </font>
    <font>
      <sz val="11"/>
      <color theme="1"/>
      <name val="Yu Gothic"/>
      <family val="2"/>
      <scheme val="minor"/>
    </font>
    <font>
      <sz val="28"/>
      <color theme="1"/>
      <name val="Century"/>
      <family val="1"/>
    </font>
    <font>
      <sz val="6"/>
      <name val="Yu Gothic"/>
      <family val="3"/>
      <charset val="128"/>
      <scheme val="minor"/>
    </font>
    <font>
      <sz val="28"/>
      <color theme="1"/>
      <name val="ＭＳ 明朝"/>
      <family val="1"/>
      <charset val="128"/>
    </font>
    <font>
      <b/>
      <sz val="48"/>
      <color theme="1"/>
      <name val="ＭＳ 明朝"/>
      <family val="1"/>
      <charset val="128"/>
    </font>
    <font>
      <b/>
      <sz val="48"/>
      <color theme="1"/>
      <name val="Century"/>
      <family val="1"/>
    </font>
    <font>
      <sz val="9"/>
      <color theme="1"/>
      <name val="Century"/>
      <family val="1"/>
    </font>
    <font>
      <sz val="10"/>
      <color theme="1"/>
      <name val="Century"/>
      <family val="1"/>
    </font>
    <font>
      <sz val="16"/>
      <color theme="1"/>
      <name val="Century"/>
      <family val="1"/>
    </font>
    <font>
      <sz val="16"/>
      <color theme="1"/>
      <name val="ＭＳ 明朝"/>
      <family val="1"/>
      <charset val="128"/>
    </font>
    <font>
      <sz val="12"/>
      <color theme="1"/>
      <name val="Century"/>
      <family val="1"/>
    </font>
    <font>
      <sz val="12"/>
      <color theme="1"/>
      <name val="ＭＳ 明朝"/>
      <family val="1"/>
      <charset val="128"/>
    </font>
    <font>
      <sz val="10"/>
      <color theme="1"/>
      <name val="ＭＳ 明朝"/>
      <family val="1"/>
      <charset val="128"/>
    </font>
    <font>
      <sz val="10"/>
      <color theme="1"/>
      <name val="Century"/>
      <family val="1"/>
      <charset val="128"/>
    </font>
    <font>
      <sz val="12"/>
      <color theme="1"/>
      <name val="ＭＳ Ｐゴシック"/>
      <family val="2"/>
      <charset val="128"/>
    </font>
    <font>
      <sz val="12"/>
      <name val="Century"/>
      <family val="1"/>
    </font>
    <font>
      <sz val="12"/>
      <name val="ＭＳ 明朝"/>
      <family val="1"/>
      <charset val="128"/>
    </font>
    <font>
      <sz val="11"/>
      <name val="Century"/>
      <family val="1"/>
    </font>
    <font>
      <sz val="11"/>
      <name val="ＭＳ 明朝"/>
      <family val="1"/>
      <charset val="128"/>
    </font>
    <font>
      <sz val="6"/>
      <name val="ＭＳ Ｐゴシック"/>
      <family val="3"/>
      <charset val="128"/>
    </font>
    <font>
      <sz val="9"/>
      <name val="Century"/>
      <family val="1"/>
    </font>
    <font>
      <sz val="11"/>
      <name val="ＭＳ Ｐ明朝"/>
      <family val="1"/>
      <charset val="128"/>
    </font>
    <font>
      <sz val="11"/>
      <color theme="1"/>
      <name val="ＭＳ 明朝"/>
      <family val="1"/>
      <charset val="128"/>
    </font>
    <font>
      <sz val="11"/>
      <color theme="1"/>
      <name val="Century"/>
      <family val="1"/>
    </font>
    <font>
      <sz val="12"/>
      <color theme="1"/>
      <name val="ＭＳ Ｐ明朝"/>
      <family val="1"/>
      <charset val="128"/>
    </font>
    <font>
      <sz val="11"/>
      <name val="ＭＳ Ｐゴシック"/>
      <family val="3"/>
      <charset val="128"/>
    </font>
    <font>
      <sz val="11"/>
      <color indexed="8"/>
      <name val="Century"/>
      <family val="1"/>
    </font>
    <font>
      <sz val="11"/>
      <color indexed="8"/>
      <name val="ＭＳ 明朝"/>
      <family val="1"/>
      <charset val="128"/>
    </font>
    <font>
      <b/>
      <sz val="9"/>
      <color indexed="8"/>
      <name val="ＭＳ Ｐゴシック"/>
      <family val="3"/>
      <charset val="128"/>
    </font>
    <font>
      <sz val="12"/>
      <name val="Century"/>
      <family val="1"/>
      <charset val="128"/>
    </font>
    <font>
      <b/>
      <sz val="9"/>
      <color indexed="81"/>
      <name val="MS P ゴシック"/>
      <family val="3"/>
      <charset val="128"/>
    </font>
    <font>
      <sz val="9"/>
      <color indexed="81"/>
      <name val="MS P ゴシック"/>
      <family val="3"/>
      <charset val="128"/>
    </font>
    <font>
      <sz val="11"/>
      <name val="Century"/>
      <family val="1"/>
      <charset val="128"/>
    </font>
    <font>
      <sz val="10"/>
      <name val="Century"/>
      <family val="1"/>
    </font>
    <font>
      <sz val="14"/>
      <name val="Century"/>
      <family val="1"/>
    </font>
    <font>
      <sz val="10"/>
      <name val="ＭＳ 明朝"/>
      <family val="1"/>
      <charset val="128"/>
    </font>
    <font>
      <sz val="9"/>
      <name val="ＭＳ 明朝"/>
      <family val="1"/>
      <charset val="128"/>
    </font>
    <font>
      <sz val="9"/>
      <color indexed="81"/>
      <name val="ＭＳ Ｐゴシック"/>
      <family val="3"/>
      <charset val="128"/>
    </font>
    <font>
      <sz val="14"/>
      <name val="ＭＳ 明朝"/>
      <family val="1"/>
      <charset val="128"/>
    </font>
    <font>
      <b/>
      <sz val="16"/>
      <name val="Century"/>
      <family val="1"/>
    </font>
    <font>
      <sz val="11"/>
      <name val="游ゴシック"/>
      <family val="1"/>
      <charset val="128"/>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2"/>
      <color rgb="FF000000"/>
      <name val="Century"/>
      <family val="1"/>
    </font>
    <font>
      <sz val="12"/>
      <color rgb="FF000000"/>
      <name val="ＭＳ 明朝"/>
      <family val="1"/>
      <charset val="128"/>
    </font>
    <font>
      <sz val="11"/>
      <color rgb="FF000000"/>
      <name val="Century"/>
      <family val="1"/>
    </font>
    <font>
      <sz val="11"/>
      <color rgb="FF000000"/>
      <name val="ＭＳ 明朝"/>
      <family val="1"/>
      <charset val="128"/>
    </font>
    <font>
      <sz val="10.5"/>
      <color rgb="FF000000"/>
      <name val="Century"/>
      <family val="1"/>
    </font>
    <font>
      <sz val="10.5"/>
      <color theme="1"/>
      <name val="Century"/>
      <family val="1"/>
    </font>
    <font>
      <sz val="16"/>
      <name val="Century"/>
      <family val="1"/>
    </font>
    <font>
      <sz val="16"/>
      <name val="ＭＳ 明朝"/>
      <family val="1"/>
      <charset val="128"/>
    </font>
    <font>
      <sz val="13"/>
      <name val="Century"/>
      <family val="1"/>
    </font>
    <font>
      <sz val="13"/>
      <name val="Yu Gothic"/>
      <family val="1"/>
      <charset val="128"/>
    </font>
    <font>
      <sz val="13"/>
      <name val="ＭＳ 明朝"/>
      <family val="1"/>
      <charset val="128"/>
    </font>
    <font>
      <sz val="13"/>
      <name val="Century"/>
      <family val="1"/>
      <charset val="128"/>
    </font>
    <font>
      <sz val="11"/>
      <name val="Yu Gothic"/>
      <family val="1"/>
      <charset val="128"/>
    </font>
    <font>
      <sz val="6"/>
      <name val="Yu Gothic"/>
      <family val="2"/>
      <charset val="128"/>
      <scheme val="minor"/>
    </font>
    <font>
      <sz val="12"/>
      <name val="ＭＳ Ｐ明朝"/>
      <family val="1"/>
      <charset val="128"/>
    </font>
    <font>
      <b/>
      <sz val="9"/>
      <color indexed="81"/>
      <name val="ＭＳ Ｐゴシック"/>
      <family val="3"/>
      <charset val="128"/>
    </font>
    <font>
      <sz val="9"/>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hair">
        <color indexed="8"/>
      </diagonal>
    </border>
    <border>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8"/>
      </left>
      <right/>
      <top style="thin">
        <color indexed="8"/>
      </top>
      <bottom/>
      <diagonal style="thin">
        <color indexed="8"/>
      </diagonal>
    </border>
    <border>
      <left/>
      <right style="thin">
        <color indexed="64"/>
      </right>
      <top style="thin">
        <color indexed="8"/>
      </top>
      <bottom/>
      <diagonal/>
    </border>
    <border>
      <left style="thin">
        <color indexed="8"/>
      </left>
      <right/>
      <top/>
      <bottom style="thin">
        <color indexed="64"/>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64"/>
      </top>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top/>
      <bottom/>
      <diagonal/>
    </border>
    <border>
      <left style="hair">
        <color indexed="8"/>
      </left>
      <right/>
      <top/>
      <bottom style="thin">
        <color indexed="64"/>
      </bottom>
      <diagonal/>
    </border>
    <border>
      <left/>
      <right style="thin">
        <color indexed="8"/>
      </right>
      <top/>
      <bottom style="thin">
        <color indexed="64"/>
      </bottom>
      <diagonal/>
    </border>
    <border>
      <left style="thin">
        <color indexed="8"/>
      </left>
      <right/>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hair">
        <color indexed="8"/>
      </right>
      <top style="thin">
        <color indexed="8"/>
      </top>
      <bottom/>
      <diagonal/>
    </border>
    <border>
      <left style="hair">
        <color indexed="8"/>
      </left>
      <right style="hair">
        <color indexed="8"/>
      </right>
      <top style="thin">
        <color indexed="8"/>
      </top>
      <bottom/>
      <diagonal/>
    </border>
    <border>
      <left/>
      <right style="hair">
        <color indexed="8"/>
      </right>
      <top/>
      <bottom style="thin">
        <color indexed="64"/>
      </bottom>
      <diagonal/>
    </border>
    <border>
      <left style="hair">
        <color indexed="8"/>
      </left>
      <right style="hair">
        <color indexed="8"/>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7">
    <xf numFmtId="0" fontId="0" fillId="0" borderId="0"/>
    <xf numFmtId="0" fontId="15" fillId="0" borderId="0">
      <alignment vertical="center"/>
    </xf>
    <xf numFmtId="0" fontId="26" fillId="0" borderId="0">
      <alignment vertical="center"/>
    </xf>
    <xf numFmtId="38" fontId="26" fillId="0" borderId="0" applyFont="0" applyFill="0" applyBorder="0" applyAlignment="0" applyProtection="0">
      <alignment vertical="center"/>
    </xf>
    <xf numFmtId="0" fontId="1" fillId="0" borderId="0"/>
    <xf numFmtId="38" fontId="26" fillId="0" borderId="0" applyFill="0" applyBorder="0" applyProtection="0">
      <alignment vertical="center"/>
    </xf>
    <xf numFmtId="0" fontId="26" fillId="0" borderId="0">
      <alignment vertical="center"/>
    </xf>
  </cellStyleXfs>
  <cellXfs count="1037">
    <xf numFmtId="0" fontId="0" fillId="0" borderId="0" xfId="0"/>
    <xf numFmtId="0" fontId="2" fillId="0" borderId="0" xfId="0" applyFont="1" applyAlignment="1">
      <alignment vertical="center"/>
    </xf>
    <xf numFmtId="0" fontId="6" fillId="0" borderId="0" xfId="0" applyFont="1" applyAlignment="1">
      <alignment vertical="center"/>
    </xf>
    <xf numFmtId="49" fontId="7" fillId="0" borderId="0" xfId="0" applyNumberFormat="1" applyFont="1" applyAlignment="1">
      <alignment horizontal="right" vertical="center"/>
    </xf>
    <xf numFmtId="0" fontId="8" fillId="0" borderId="0" xfId="0" applyFont="1"/>
    <xf numFmtId="0" fontId="8" fillId="0" borderId="0" xfId="0" applyFont="1" applyAlignment="1">
      <alignment horizontal="center"/>
    </xf>
    <xf numFmtId="49" fontId="7" fillId="0" borderId="0" xfId="0" applyNumberFormat="1" applyFont="1" applyAlignment="1">
      <alignment vertical="center"/>
    </xf>
    <xf numFmtId="49" fontId="8" fillId="0" borderId="0" xfId="0" applyNumberFormat="1" applyFont="1" applyAlignment="1">
      <alignment horizontal="center" vertical="center"/>
    </xf>
    <xf numFmtId="0" fontId="11" fillId="0" borderId="0" xfId="0" applyFont="1" applyAlignment="1">
      <alignment horizontal="center"/>
    </xf>
    <xf numFmtId="0" fontId="11" fillId="0" borderId="0" xfId="0" applyFont="1"/>
    <xf numFmtId="0" fontId="8"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0" xfId="0" applyFont="1" applyAlignment="1">
      <alignment vertical="center" wrapText="1"/>
    </xf>
    <xf numFmtId="0" fontId="18" fillId="0" borderId="7" xfId="0" applyFont="1" applyBorder="1" applyAlignment="1">
      <alignment horizontal="right" vertical="center"/>
    </xf>
    <xf numFmtId="0" fontId="18" fillId="0" borderId="8" xfId="0" applyFont="1" applyBorder="1" applyAlignment="1">
      <alignment vertical="center"/>
    </xf>
    <xf numFmtId="0" fontId="18" fillId="0" borderId="9" xfId="0" applyFont="1" applyBorder="1" applyAlignment="1">
      <alignment vertical="center"/>
    </xf>
    <xf numFmtId="0" fontId="18" fillId="0" borderId="9" xfId="0"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vertical="top"/>
    </xf>
    <xf numFmtId="0" fontId="16" fillId="0" borderId="0" xfId="1" applyFont="1">
      <alignment vertical="center"/>
    </xf>
    <xf numFmtId="0" fontId="16" fillId="0" borderId="1" xfId="0" applyFont="1" applyBorder="1" applyAlignment="1">
      <alignment vertical="center"/>
    </xf>
    <xf numFmtId="0" fontId="16" fillId="0" borderId="1" xfId="0" applyFont="1" applyBorder="1" applyAlignment="1">
      <alignment horizontal="right" vertical="center"/>
    </xf>
    <xf numFmtId="0" fontId="18" fillId="0" borderId="10" xfId="0" applyFont="1" applyBorder="1" applyAlignment="1">
      <alignment horizontal="center" vertical="center"/>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18" fillId="0" borderId="13" xfId="0" applyFont="1" applyBorder="1" applyAlignment="1">
      <alignment horizontal="distributed"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vertical="center"/>
    </xf>
    <xf numFmtId="0" fontId="16" fillId="0" borderId="0" xfId="0" applyFont="1" applyAlignment="1">
      <alignment horizontal="right" vertical="center"/>
    </xf>
    <xf numFmtId="0" fontId="18" fillId="0" borderId="15" xfId="0" applyFont="1" applyBorder="1" applyAlignment="1">
      <alignment vertical="center"/>
    </xf>
    <xf numFmtId="176" fontId="18" fillId="0" borderId="13" xfId="0" applyNumberFormat="1" applyFont="1" applyBorder="1" applyAlignment="1">
      <alignment vertical="center"/>
    </xf>
    <xf numFmtId="176" fontId="18" fillId="0" borderId="10" xfId="0" applyNumberFormat="1" applyFont="1" applyBorder="1" applyAlignment="1">
      <alignment vertical="center"/>
    </xf>
    <xf numFmtId="3" fontId="18" fillId="0" borderId="11" xfId="0" applyNumberFormat="1"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177" fontId="18" fillId="0" borderId="10" xfId="0" applyNumberFormat="1" applyFont="1" applyBorder="1" applyAlignment="1">
      <alignment vertical="center"/>
    </xf>
    <xf numFmtId="178" fontId="18" fillId="0" borderId="10" xfId="0" applyNumberFormat="1" applyFont="1" applyBorder="1" applyAlignment="1">
      <alignment vertical="center"/>
    </xf>
    <xf numFmtId="49" fontId="16" fillId="0" borderId="0" xfId="0" applyNumberFormat="1" applyFont="1" applyAlignment="1">
      <alignment horizontal="center" vertical="center"/>
    </xf>
    <xf numFmtId="3" fontId="18" fillId="0" borderId="0" xfId="0" applyNumberFormat="1" applyFont="1" applyAlignment="1">
      <alignment horizontal="center" vertical="center"/>
    </xf>
    <xf numFmtId="0" fontId="16" fillId="0" borderId="0" xfId="2" applyFont="1">
      <alignment vertical="center"/>
    </xf>
    <xf numFmtId="0" fontId="16" fillId="0" borderId="0" xfId="2" applyFont="1" applyAlignment="1">
      <alignment horizontal="left" vertical="center"/>
    </xf>
    <xf numFmtId="0" fontId="16" fillId="0" borderId="0" xfId="2" applyFont="1" applyAlignment="1">
      <alignment horizontal="center" vertical="center"/>
    </xf>
    <xf numFmtId="0" fontId="18" fillId="0" borderId="10" xfId="2" applyFont="1" applyBorder="1" applyAlignment="1">
      <alignment horizontal="center" vertical="center"/>
    </xf>
    <xf numFmtId="0" fontId="18" fillId="0" borderId="0" xfId="2" applyFont="1">
      <alignment vertical="center"/>
    </xf>
    <xf numFmtId="0" fontId="18" fillId="0" borderId="10" xfId="2" applyFont="1" applyBorder="1" applyAlignment="1">
      <alignment horizontal="justify" vertical="center"/>
    </xf>
    <xf numFmtId="0" fontId="18" fillId="0" borderId="10" xfId="2" applyFont="1" applyBorder="1" applyAlignment="1">
      <alignment horizontal="left" vertical="center" shrinkToFit="1"/>
    </xf>
    <xf numFmtId="0" fontId="18" fillId="0" borderId="10" xfId="2" applyFont="1" applyBorder="1" applyAlignment="1">
      <alignment horizontal="center" vertical="center" wrapText="1"/>
    </xf>
    <xf numFmtId="0" fontId="18" fillId="0" borderId="0" xfId="2" applyFont="1" applyAlignment="1">
      <alignment horizontal="center" vertical="center"/>
    </xf>
    <xf numFmtId="0" fontId="18" fillId="0" borderId="0" xfId="2" applyFont="1" applyAlignment="1">
      <alignment horizontal="left" vertical="center"/>
    </xf>
    <xf numFmtId="0" fontId="18" fillId="0" borderId="0" xfId="2" applyFont="1" applyAlignment="1">
      <alignment horizontal="right" vertical="center"/>
    </xf>
    <xf numFmtId="0" fontId="19" fillId="0" borderId="10" xfId="2" applyFont="1" applyBorder="1" applyAlignment="1">
      <alignment horizontal="center" vertical="center"/>
    </xf>
    <xf numFmtId="0" fontId="18" fillId="0" borderId="10" xfId="2" applyFont="1" applyBorder="1" applyAlignment="1">
      <alignment horizontal="center" vertical="distributed" wrapText="1"/>
    </xf>
    <xf numFmtId="179" fontId="18" fillId="0" borderId="10" xfId="2" applyNumberFormat="1" applyFont="1" applyBorder="1" applyAlignment="1">
      <alignment horizontal="right" vertical="center"/>
    </xf>
    <xf numFmtId="180" fontId="18" fillId="0" borderId="10" xfId="2" applyNumberFormat="1" applyFont="1" applyBorder="1" applyAlignment="1">
      <alignment horizontal="right" vertical="center"/>
    </xf>
    <xf numFmtId="181" fontId="18" fillId="0" borderId="10" xfId="3" applyNumberFormat="1" applyFont="1" applyBorder="1" applyAlignment="1">
      <alignment horizontal="right" vertical="center"/>
    </xf>
    <xf numFmtId="182" fontId="18" fillId="0" borderId="10" xfId="2" applyNumberFormat="1" applyFont="1" applyBorder="1" applyAlignment="1">
      <alignment horizontal="right" vertical="center"/>
    </xf>
    <xf numFmtId="49" fontId="18" fillId="0" borderId="0" xfId="2" applyNumberFormat="1" applyFont="1">
      <alignment vertical="center"/>
    </xf>
    <xf numFmtId="49" fontId="18" fillId="0" borderId="10" xfId="2" applyNumberFormat="1" applyFont="1" applyBorder="1" applyAlignment="1">
      <alignment horizontal="center" vertical="center"/>
    </xf>
    <xf numFmtId="37" fontId="18" fillId="0" borderId="10" xfId="2" applyNumberFormat="1" applyFont="1" applyBorder="1">
      <alignment vertical="center"/>
    </xf>
    <xf numFmtId="9" fontId="18" fillId="0" borderId="10" xfId="2" applyNumberFormat="1" applyFont="1" applyBorder="1" applyAlignment="1">
      <alignment horizontal="right" vertical="center"/>
    </xf>
    <xf numFmtId="0" fontId="18" fillId="0" borderId="1" xfId="2" applyFont="1" applyBorder="1" applyAlignment="1">
      <alignment horizontal="right" vertical="center"/>
    </xf>
    <xf numFmtId="0" fontId="18" fillId="0" borderId="10" xfId="2" applyFont="1" applyBorder="1" applyAlignment="1">
      <alignment vertical="center" shrinkToFit="1"/>
    </xf>
    <xf numFmtId="0" fontId="18" fillId="0" borderId="11" xfId="2" applyFont="1" applyBorder="1" applyAlignment="1">
      <alignment horizontal="center" vertical="center"/>
    </xf>
    <xf numFmtId="9" fontId="18" fillId="0" borderId="10" xfId="2" applyNumberFormat="1" applyFont="1" applyBorder="1">
      <alignment vertical="center"/>
    </xf>
    <xf numFmtId="37" fontId="18" fillId="0" borderId="10" xfId="2" applyNumberFormat="1" applyFont="1" applyBorder="1" applyAlignment="1">
      <alignment horizontal="center" vertical="center"/>
    </xf>
    <xf numFmtId="0" fontId="18" fillId="0" borderId="10" xfId="2" applyFont="1" applyBorder="1">
      <alignment vertical="center"/>
    </xf>
    <xf numFmtId="0" fontId="34" fillId="0" borderId="0" xfId="0" applyFont="1" applyAlignment="1">
      <alignment vertical="center"/>
    </xf>
    <xf numFmtId="0" fontId="35" fillId="0" borderId="0" xfId="0" applyFont="1" applyAlignment="1">
      <alignment vertical="center"/>
    </xf>
    <xf numFmtId="0" fontId="34" fillId="0" borderId="0" xfId="0" applyFont="1" applyAlignment="1">
      <alignment horizontal="left" vertical="center"/>
    </xf>
    <xf numFmtId="0" fontId="34" fillId="0" borderId="0" xfId="0" applyFont="1" applyAlignment="1">
      <alignment vertical="center" wrapText="1"/>
    </xf>
    <xf numFmtId="0" fontId="34" fillId="0" borderId="0" xfId="0" applyFont="1" applyAlignment="1">
      <alignment horizontal="right" vertical="center"/>
    </xf>
    <xf numFmtId="0" fontId="34" fillId="0" borderId="11" xfId="0" applyFont="1" applyBorder="1" applyAlignment="1">
      <alignment vertical="center"/>
    </xf>
    <xf numFmtId="0" fontId="34" fillId="0" borderId="17" xfId="0" applyFont="1" applyBorder="1" applyAlignment="1">
      <alignment horizontal="distributed" vertical="center"/>
    </xf>
    <xf numFmtId="0" fontId="34" fillId="0" borderId="12" xfId="0" applyFont="1" applyBorder="1" applyAlignment="1">
      <alignment horizontal="distributed" vertical="center"/>
    </xf>
    <xf numFmtId="49" fontId="34" fillId="0" borderId="11" xfId="0" applyNumberFormat="1" applyFont="1" applyBorder="1" applyAlignment="1">
      <alignment horizontal="right" vertical="center"/>
    </xf>
    <xf numFmtId="49" fontId="34" fillId="0" borderId="17" xfId="0" applyNumberFormat="1" applyFont="1" applyBorder="1" applyAlignment="1">
      <alignment horizontal="right" vertical="center"/>
    </xf>
    <xf numFmtId="49" fontId="34" fillId="0" borderId="17" xfId="0" applyNumberFormat="1" applyFont="1" applyBorder="1" applyAlignment="1">
      <alignment horizontal="center" vertical="center"/>
    </xf>
    <xf numFmtId="49" fontId="34" fillId="0" borderId="12" xfId="0" applyNumberFormat="1" applyFont="1" applyBorder="1" applyAlignment="1">
      <alignment horizontal="right" vertical="center"/>
    </xf>
    <xf numFmtId="49" fontId="36" fillId="0" borderId="17" xfId="0" applyNumberFormat="1" applyFont="1" applyBorder="1" applyAlignment="1">
      <alignment horizontal="right" vertical="center"/>
    </xf>
    <xf numFmtId="0" fontId="21" fillId="0" borderId="17" xfId="0" applyFont="1" applyBorder="1" applyAlignment="1">
      <alignment horizontal="distributed" vertical="center"/>
    </xf>
    <xf numFmtId="49" fontId="36" fillId="0" borderId="12" xfId="0" applyNumberFormat="1" applyFont="1" applyBorder="1" applyAlignment="1">
      <alignment horizontal="right" vertical="center"/>
    </xf>
    <xf numFmtId="0" fontId="34" fillId="0" borderId="17" xfId="0" applyFont="1" applyBorder="1" applyAlignment="1">
      <alignment horizontal="center" vertical="center"/>
    </xf>
    <xf numFmtId="0" fontId="34" fillId="0" borderId="12" xfId="0" applyFont="1" applyBorder="1" applyAlignment="1">
      <alignment horizontal="center" vertical="center"/>
    </xf>
    <xf numFmtId="185" fontId="18" fillId="0" borderId="0" xfId="0" applyNumberFormat="1" applyFont="1"/>
    <xf numFmtId="185" fontId="18" fillId="0" borderId="0" xfId="0" applyNumberFormat="1" applyFont="1" applyAlignment="1">
      <alignment horizontal="center" vertical="center" wrapText="1"/>
    </xf>
    <xf numFmtId="185" fontId="18" fillId="0" borderId="0" xfId="0" applyNumberFormat="1" applyFont="1" applyAlignment="1">
      <alignment vertical="center"/>
    </xf>
    <xf numFmtId="185" fontId="18" fillId="0" borderId="0" xfId="0" applyNumberFormat="1" applyFont="1" applyAlignment="1">
      <alignment vertical="center" wrapText="1"/>
    </xf>
    <xf numFmtId="185" fontId="18" fillId="0" borderId="0" xfId="0" applyNumberFormat="1" applyFont="1" applyAlignment="1">
      <alignment horizontal="right" vertical="center"/>
    </xf>
    <xf numFmtId="185" fontId="18" fillId="0" borderId="10" xfId="0" applyNumberFormat="1" applyFont="1" applyBorder="1" applyAlignment="1">
      <alignment horizontal="center" vertical="center"/>
    </xf>
    <xf numFmtId="185" fontId="18" fillId="0" borderId="10" xfId="0" applyNumberFormat="1" applyFont="1" applyBorder="1" applyAlignment="1">
      <alignment horizontal="center" vertical="center" wrapText="1"/>
    </xf>
    <xf numFmtId="185" fontId="18" fillId="0" borderId="11" xfId="0" applyNumberFormat="1" applyFont="1" applyBorder="1" applyAlignment="1">
      <alignment horizontal="center" vertical="center" wrapText="1"/>
    </xf>
    <xf numFmtId="185" fontId="18" fillId="0" borderId="3" xfId="0" applyNumberFormat="1" applyFont="1" applyBorder="1" applyAlignment="1">
      <alignment horizontal="center" vertical="center"/>
    </xf>
    <xf numFmtId="49" fontId="18" fillId="0" borderId="6"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185" fontId="18" fillId="0" borderId="7" xfId="0" applyNumberFormat="1" applyFont="1" applyBorder="1" applyAlignment="1">
      <alignment vertical="center"/>
    </xf>
    <xf numFmtId="185" fontId="18" fillId="0" borderId="11" xfId="0" applyNumberFormat="1" applyFont="1" applyBorder="1" applyAlignment="1">
      <alignment horizontal="center" vertical="center"/>
    </xf>
    <xf numFmtId="185" fontId="18" fillId="0" borderId="17" xfId="0" applyNumberFormat="1" applyFont="1" applyBorder="1" applyAlignment="1">
      <alignment vertical="center"/>
    </xf>
    <xf numFmtId="185" fontId="18" fillId="0" borderId="12" xfId="0" applyNumberFormat="1" applyFont="1" applyBorder="1" applyAlignment="1">
      <alignment vertical="center"/>
    </xf>
    <xf numFmtId="49" fontId="18" fillId="0" borderId="2"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185" fontId="18" fillId="0" borderId="1" xfId="0" applyNumberFormat="1" applyFont="1" applyBorder="1" applyAlignment="1">
      <alignment vertical="center"/>
    </xf>
    <xf numFmtId="185" fontId="18" fillId="0" borderId="8" xfId="0" applyNumberFormat="1" applyFont="1" applyBorder="1" applyAlignment="1">
      <alignment vertical="center"/>
    </xf>
    <xf numFmtId="185" fontId="18" fillId="0" borderId="0" xfId="0" applyNumberFormat="1" applyFont="1" applyAlignment="1">
      <alignment horizontal="left" vertical="center"/>
    </xf>
    <xf numFmtId="185" fontId="16" fillId="0" borderId="0" xfId="0" applyNumberFormat="1" applyFont="1" applyAlignment="1">
      <alignment horizontal="left" vertical="center"/>
    </xf>
    <xf numFmtId="185" fontId="21" fillId="0" borderId="0" xfId="0" applyNumberFormat="1" applyFont="1" applyAlignment="1">
      <alignment horizontal="center" vertical="center"/>
    </xf>
    <xf numFmtId="185" fontId="16" fillId="0" borderId="0" xfId="0" applyNumberFormat="1" applyFont="1" applyAlignment="1">
      <alignment vertical="center"/>
    </xf>
    <xf numFmtId="185" fontId="16" fillId="0" borderId="0" xfId="0" applyNumberFormat="1" applyFont="1" applyAlignment="1">
      <alignment horizontal="right" vertical="center"/>
    </xf>
    <xf numFmtId="185" fontId="18" fillId="0" borderId="10" xfId="0" applyNumberFormat="1" applyFont="1" applyBorder="1" applyAlignment="1" applyProtection="1">
      <alignment horizontal="right" vertical="center"/>
      <protection locked="0"/>
    </xf>
    <xf numFmtId="185" fontId="18" fillId="0" borderId="11" xfId="0" applyNumberFormat="1" applyFont="1" applyBorder="1" applyAlignment="1" applyProtection="1">
      <alignment horizontal="right" vertical="center"/>
      <protection locked="0"/>
    </xf>
    <xf numFmtId="185" fontId="18" fillId="0" borderId="17" xfId="0" applyNumberFormat="1" applyFont="1" applyBorder="1" applyAlignment="1" applyProtection="1">
      <alignment horizontal="right" vertical="center"/>
      <protection locked="0"/>
    </xf>
    <xf numFmtId="185" fontId="18" fillId="0" borderId="12" xfId="0" applyNumberFormat="1" applyFont="1" applyBorder="1" applyAlignment="1" applyProtection="1">
      <alignment horizontal="right" vertical="center"/>
      <protection locked="0"/>
    </xf>
    <xf numFmtId="0" fontId="18" fillId="0" borderId="17" xfId="0" applyFont="1" applyBorder="1" applyAlignment="1">
      <alignment vertical="center"/>
    </xf>
    <xf numFmtId="0" fontId="18" fillId="0" borderId="0" xfId="0" applyFont="1" applyAlignment="1">
      <alignment horizontal="distributed" vertical="center"/>
    </xf>
    <xf numFmtId="0" fontId="35" fillId="0" borderId="0" xfId="2" applyFont="1">
      <alignment vertical="center"/>
    </xf>
    <xf numFmtId="0" fontId="40" fillId="0" borderId="0" xfId="2" applyFont="1">
      <alignment vertical="center"/>
    </xf>
    <xf numFmtId="0" fontId="33" fillId="0" borderId="0" xfId="2" applyFont="1">
      <alignment vertical="center"/>
    </xf>
    <xf numFmtId="0" fontId="18" fillId="0" borderId="11" xfId="2" applyFont="1" applyBorder="1">
      <alignment vertical="center"/>
    </xf>
    <xf numFmtId="0" fontId="18" fillId="0" borderId="17" xfId="2" applyFont="1" applyBorder="1">
      <alignment vertical="center"/>
    </xf>
    <xf numFmtId="0" fontId="18" fillId="0" borderId="4" xfId="2" applyFont="1" applyBorder="1" applyAlignment="1">
      <alignment horizontal="right" vertical="center"/>
    </xf>
    <xf numFmtId="0" fontId="18" fillId="0" borderId="4" xfId="2" applyFont="1" applyBorder="1">
      <alignment vertical="center"/>
    </xf>
    <xf numFmtId="0" fontId="18" fillId="0" borderId="5" xfId="2" applyFont="1" applyBorder="1">
      <alignment vertical="center"/>
    </xf>
    <xf numFmtId="0" fontId="18" fillId="0" borderId="2" xfId="2" applyFont="1" applyBorder="1">
      <alignment vertical="center"/>
    </xf>
    <xf numFmtId="0" fontId="18" fillId="0" borderId="2" xfId="2" applyFont="1" applyBorder="1" applyAlignment="1">
      <alignment horizontal="center" vertical="center"/>
    </xf>
    <xf numFmtId="0" fontId="18" fillId="0" borderId="5" xfId="2" applyFont="1" applyBorder="1" applyAlignment="1">
      <alignment horizontal="right" vertical="center"/>
    </xf>
    <xf numFmtId="0" fontId="18" fillId="0" borderId="6" xfId="2" applyFont="1" applyBorder="1">
      <alignment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8" fillId="0" borderId="1" xfId="2" applyFont="1" applyBorder="1">
      <alignment vertical="center"/>
    </xf>
    <xf numFmtId="0" fontId="18" fillId="0" borderId="3" xfId="2" applyFont="1" applyBorder="1">
      <alignment vertical="center"/>
    </xf>
    <xf numFmtId="0" fontId="18" fillId="0" borderId="8" xfId="2" applyFont="1" applyBorder="1">
      <alignment vertical="center"/>
    </xf>
    <xf numFmtId="0" fontId="18" fillId="0" borderId="8" xfId="2" applyFont="1" applyBorder="1" applyAlignment="1">
      <alignment horizontal="center" vertical="center"/>
    </xf>
    <xf numFmtId="0" fontId="18" fillId="0" borderId="17" xfId="2" applyFont="1" applyBorder="1" applyAlignment="1">
      <alignment horizontal="right" vertical="center"/>
    </xf>
    <xf numFmtId="0" fontId="18" fillId="0" borderId="24" xfId="2" applyFont="1" applyBorder="1">
      <alignment vertical="center"/>
    </xf>
    <xf numFmtId="0" fontId="18" fillId="0" borderId="25" xfId="2" applyFont="1" applyBorder="1">
      <alignment vertical="center"/>
    </xf>
    <xf numFmtId="0" fontId="18" fillId="0" borderId="26" xfId="2" applyFont="1" applyBorder="1">
      <alignment vertical="center"/>
    </xf>
    <xf numFmtId="0" fontId="18" fillId="0" borderId="26" xfId="2" applyFont="1" applyBorder="1" applyAlignment="1">
      <alignment horizontal="center" vertical="center"/>
    </xf>
    <xf numFmtId="0" fontId="18" fillId="0" borderId="12" xfId="2" applyFont="1" applyBorder="1">
      <alignment vertical="center"/>
    </xf>
    <xf numFmtId="0" fontId="18" fillId="0" borderId="3" xfId="2" applyFont="1" applyBorder="1" applyAlignment="1">
      <alignment horizontal="center" vertical="center"/>
    </xf>
    <xf numFmtId="0" fontId="42" fillId="0" borderId="0" xfId="2" applyFont="1">
      <alignment vertical="center"/>
    </xf>
    <xf numFmtId="0" fontId="18" fillId="0" borderId="0" xfId="2" applyFont="1" applyAlignment="1">
      <alignment horizontal="distributed" vertical="center"/>
    </xf>
    <xf numFmtId="0" fontId="19" fillId="0" borderId="0" xfId="2" applyFont="1">
      <alignment vertical="center"/>
    </xf>
    <xf numFmtId="0" fontId="18" fillId="0" borderId="7" xfId="2" applyFont="1" applyBorder="1" applyAlignment="1">
      <alignment horizontal="right" vertical="center"/>
    </xf>
    <xf numFmtId="49" fontId="44" fillId="0" borderId="0" xfId="0" applyNumberFormat="1" applyFont="1" applyAlignment="1">
      <alignment vertical="center"/>
    </xf>
    <xf numFmtId="49" fontId="46" fillId="0" borderId="0" xfId="0" applyNumberFormat="1" applyFont="1" applyAlignment="1">
      <alignment vertical="center"/>
    </xf>
    <xf numFmtId="49" fontId="11" fillId="0" borderId="0" xfId="0" applyNumberFormat="1" applyFont="1" applyAlignment="1">
      <alignment vertical="center"/>
    </xf>
    <xf numFmtId="49" fontId="47" fillId="0" borderId="0" xfId="0" applyNumberFormat="1" applyFont="1" applyAlignment="1">
      <alignment vertical="center"/>
    </xf>
    <xf numFmtId="49" fontId="11" fillId="0" borderId="12" xfId="0" applyNumberFormat="1" applyFont="1" applyBorder="1" applyAlignment="1">
      <alignment vertical="center"/>
    </xf>
    <xf numFmtId="0" fontId="24" fillId="0" borderId="0" xfId="0" applyFont="1" applyAlignment="1">
      <alignment vertical="center"/>
    </xf>
    <xf numFmtId="0" fontId="48" fillId="0" borderId="0" xfId="0" applyFont="1" applyAlignment="1">
      <alignment vertical="center"/>
    </xf>
    <xf numFmtId="0" fontId="50" fillId="0" borderId="0" xfId="0" applyFont="1" applyAlignment="1">
      <alignment vertical="center"/>
    </xf>
    <xf numFmtId="0" fontId="24" fillId="0" borderId="11" xfId="0" applyFont="1" applyBorder="1" applyAlignment="1">
      <alignment vertical="center"/>
    </xf>
    <xf numFmtId="0" fontId="24" fillId="0" borderId="17"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7" xfId="0" applyFont="1" applyBorder="1" applyAlignment="1">
      <alignment horizontal="distributed" vertical="center" wrapText="1"/>
    </xf>
    <xf numFmtId="58" fontId="24" fillId="0" borderId="10" xfId="0" applyNumberFormat="1" applyFont="1" applyBorder="1" applyAlignment="1">
      <alignment horizontal="center" vertical="center" wrapText="1"/>
    </xf>
    <xf numFmtId="0" fontId="51" fillId="0" borderId="10" xfId="0" applyFont="1" applyBorder="1" applyAlignment="1">
      <alignment horizontal="center" vertical="center" wrapText="1"/>
    </xf>
    <xf numFmtId="0" fontId="24" fillId="0" borderId="2" xfId="0" applyFont="1" applyBorder="1" applyAlignment="1">
      <alignment vertical="center"/>
    </xf>
    <xf numFmtId="0" fontId="24" fillId="0" borderId="5" xfId="0" applyFont="1" applyBorder="1" applyAlignment="1">
      <alignment vertical="center" wrapText="1"/>
    </xf>
    <xf numFmtId="0" fontId="24" fillId="0" borderId="3" xfId="0" applyFont="1" applyBorder="1" applyAlignment="1">
      <alignment vertical="center"/>
    </xf>
    <xf numFmtId="0" fontId="24" fillId="0" borderId="8" xfId="0" applyFont="1" applyBorder="1" applyAlignment="1">
      <alignment vertical="center" wrapText="1"/>
    </xf>
    <xf numFmtId="0" fontId="24" fillId="0" borderId="0" xfId="0" applyFont="1" applyAlignment="1">
      <alignment horizontal="center" vertical="center"/>
    </xf>
    <xf numFmtId="0" fontId="24" fillId="0" borderId="11" xfId="0" applyFont="1" applyBorder="1" applyAlignment="1">
      <alignment vertical="center" wrapText="1"/>
    </xf>
    <xf numFmtId="0" fontId="24" fillId="0" borderId="12" xfId="0" applyFont="1" applyBorder="1" applyAlignment="1">
      <alignment vertical="center" wrapText="1"/>
    </xf>
    <xf numFmtId="3" fontId="24" fillId="0" borderId="11" xfId="0" applyNumberFormat="1" applyFont="1" applyBorder="1" applyAlignment="1">
      <alignment vertical="center" wrapText="1"/>
    </xf>
    <xf numFmtId="0" fontId="18" fillId="0" borderId="1" xfId="2" applyFont="1" applyBorder="1" applyAlignment="1">
      <alignment vertical="center" wrapText="1"/>
    </xf>
    <xf numFmtId="0" fontId="18" fillId="0" borderId="0" xfId="2" applyFont="1" applyAlignment="1"/>
    <xf numFmtId="0" fontId="18" fillId="0" borderId="8" xfId="2" applyFont="1" applyBorder="1" applyAlignment="1">
      <alignment vertical="center" wrapText="1"/>
    </xf>
    <xf numFmtId="0" fontId="18" fillId="0" borderId="6" xfId="2" applyFont="1" applyBorder="1" applyAlignment="1">
      <alignment horizontal="left" vertical="center"/>
    </xf>
    <xf numFmtId="0" fontId="52" fillId="0" borderId="0" xfId="2" applyFont="1">
      <alignment vertical="center"/>
    </xf>
    <xf numFmtId="0" fontId="54" fillId="0" borderId="0" xfId="2" applyFont="1">
      <alignment vertical="center"/>
    </xf>
    <xf numFmtId="0" fontId="19" fillId="2" borderId="10" xfId="2" applyFont="1" applyFill="1" applyBorder="1" applyAlignment="1">
      <alignment horizontal="distributed" vertical="center"/>
    </xf>
    <xf numFmtId="178" fontId="18" fillId="2" borderId="10" xfId="2" applyNumberFormat="1" applyFont="1" applyFill="1" applyBorder="1">
      <alignment vertical="center"/>
    </xf>
    <xf numFmtId="0" fontId="18" fillId="2" borderId="10" xfId="2" applyFont="1" applyFill="1" applyBorder="1" applyAlignment="1">
      <alignment horizontal="distributed" vertical="center"/>
    </xf>
    <xf numFmtId="0" fontId="18" fillId="2" borderId="10" xfId="2" applyFont="1" applyFill="1" applyBorder="1" applyAlignment="1">
      <alignment vertical="center" wrapText="1"/>
    </xf>
    <xf numFmtId="0" fontId="18" fillId="3" borderId="0" xfId="2" applyFont="1" applyFill="1">
      <alignment vertical="center"/>
    </xf>
    <xf numFmtId="178" fontId="18" fillId="2" borderId="10" xfId="2" applyNumberFormat="1" applyFont="1" applyFill="1" applyBorder="1" applyAlignment="1">
      <alignment horizontal="right" vertical="center"/>
    </xf>
    <xf numFmtId="178" fontId="18" fillId="0" borderId="10" xfId="2" applyNumberFormat="1" applyFont="1" applyBorder="1">
      <alignment vertical="center"/>
    </xf>
    <xf numFmtId="0" fontId="18" fillId="0" borderId="0" xfId="2" applyFont="1" applyAlignment="1">
      <alignment horizontal="left" vertical="center" indent="1"/>
    </xf>
    <xf numFmtId="0" fontId="18" fillId="0" borderId="10" xfId="2" applyFont="1" applyBorder="1" applyAlignment="1">
      <alignment horizontal="distributed" vertical="center"/>
    </xf>
    <xf numFmtId="0" fontId="18" fillId="0" borderId="10" xfId="2" applyFont="1" applyBorder="1" applyAlignment="1">
      <alignment horizontal="left" vertical="center"/>
    </xf>
    <xf numFmtId="0" fontId="15" fillId="0" borderId="0" xfId="1">
      <alignment vertical="center"/>
    </xf>
    <xf numFmtId="49" fontId="16" fillId="0" borderId="0" xfId="2" applyNumberFormat="1" applyFont="1">
      <alignment vertical="center"/>
    </xf>
    <xf numFmtId="0" fontId="16" fillId="0" borderId="0" xfId="2" applyFont="1" applyAlignment="1">
      <alignment horizontal="right"/>
    </xf>
    <xf numFmtId="0" fontId="18" fillId="0" borderId="27" xfId="2" applyFont="1" applyBorder="1">
      <alignment vertical="center"/>
    </xf>
    <xf numFmtId="0" fontId="34" fillId="0" borderId="28" xfId="2" applyFont="1" applyBorder="1" applyAlignment="1">
      <alignment horizontal="right" vertical="center"/>
    </xf>
    <xf numFmtId="0" fontId="18" fillId="0" borderId="29" xfId="2" applyFont="1" applyBorder="1" applyAlignment="1">
      <alignment horizontal="left" vertical="center"/>
    </xf>
    <xf numFmtId="0" fontId="18" fillId="0" borderId="23" xfId="2" applyFont="1" applyBorder="1">
      <alignment vertical="center"/>
    </xf>
    <xf numFmtId="187" fontId="18" fillId="0" borderId="4" xfId="2" applyNumberFormat="1" applyFont="1" applyBorder="1">
      <alignment vertical="center"/>
    </xf>
    <xf numFmtId="187" fontId="18" fillId="0" borderId="0" xfId="2" applyNumberFormat="1" applyFont="1">
      <alignment vertical="center"/>
    </xf>
    <xf numFmtId="0" fontId="18" fillId="0" borderId="7" xfId="2" applyFont="1" applyBorder="1">
      <alignment vertical="center"/>
    </xf>
    <xf numFmtId="187" fontId="18" fillId="0" borderId="1" xfId="2" applyNumberFormat="1" applyFont="1" applyBorder="1">
      <alignment vertical="center"/>
    </xf>
    <xf numFmtId="186" fontId="18" fillId="0" borderId="0" xfId="2" applyNumberFormat="1" applyFont="1">
      <alignment vertical="center"/>
    </xf>
    <xf numFmtId="186" fontId="18" fillId="0" borderId="0" xfId="2" applyNumberFormat="1" applyFont="1" applyAlignment="1">
      <alignment horizontal="right" vertical="center"/>
    </xf>
    <xf numFmtId="49" fontId="34" fillId="0" borderId="18" xfId="2" applyNumberFormat="1" applyFont="1" applyBorder="1">
      <alignment vertical="center"/>
    </xf>
    <xf numFmtId="49" fontId="34" fillId="0" borderId="5" xfId="2" applyNumberFormat="1" applyFont="1" applyBorder="1" applyAlignment="1">
      <alignment horizontal="right" vertical="center"/>
    </xf>
    <xf numFmtId="0" fontId="34" fillId="0" borderId="3" xfId="2" applyFont="1" applyBorder="1" applyAlignment="1">
      <alignment vertical="center" shrinkToFit="1"/>
    </xf>
    <xf numFmtId="0" fontId="34" fillId="0" borderId="23" xfId="2" applyFont="1" applyBorder="1" applyAlignment="1">
      <alignment vertical="center" shrinkToFit="1"/>
    </xf>
    <xf numFmtId="187" fontId="18" fillId="0" borderId="3" xfId="2" applyNumberFormat="1" applyFont="1" applyBorder="1" applyAlignment="1">
      <alignment horizontal="center" vertical="center"/>
    </xf>
    <xf numFmtId="187" fontId="18" fillId="0" borderId="0" xfId="2" applyNumberFormat="1" applyFont="1" applyAlignment="1">
      <alignment horizontal="center" vertical="center"/>
    </xf>
    <xf numFmtId="188" fontId="18" fillId="0" borderId="0" xfId="2" applyNumberFormat="1" applyFont="1" applyAlignment="1">
      <alignment horizontal="center" vertical="center"/>
    </xf>
    <xf numFmtId="49" fontId="36" fillId="0" borderId="5" xfId="2" applyNumberFormat="1" applyFont="1" applyBorder="1" applyAlignment="1">
      <alignment horizontal="right" vertical="center"/>
    </xf>
    <xf numFmtId="0" fontId="18" fillId="2" borderId="0" xfId="2" applyFont="1" applyFill="1">
      <alignment vertical="center"/>
    </xf>
    <xf numFmtId="0" fontId="18" fillId="2" borderId="0" xfId="2" applyFont="1" applyFill="1" applyAlignment="1">
      <alignment horizontal="left" vertical="center"/>
    </xf>
    <xf numFmtId="0" fontId="18" fillId="2" borderId="0" xfId="2" applyFont="1" applyFill="1" applyAlignment="1">
      <alignment horizontal="center" vertical="center"/>
    </xf>
    <xf numFmtId="0" fontId="18" fillId="2" borderId="0" xfId="2" applyFont="1" applyFill="1" applyAlignment="1">
      <alignment horizontal="justify" vertical="center"/>
    </xf>
    <xf numFmtId="0" fontId="18" fillId="2" borderId="0" xfId="2" applyFont="1" applyFill="1" applyAlignment="1">
      <alignment horizontal="right" vertical="center"/>
    </xf>
    <xf numFmtId="0" fontId="18" fillId="2" borderId="10" xfId="2" applyFont="1" applyFill="1" applyBorder="1" applyAlignment="1">
      <alignment horizontal="center" vertical="center"/>
    </xf>
    <xf numFmtId="0" fontId="19" fillId="2" borderId="10" xfId="2" applyFont="1" applyFill="1" applyBorder="1" applyAlignment="1">
      <alignment horizontal="center" vertical="center"/>
    </xf>
    <xf numFmtId="189" fontId="18" fillId="2" borderId="10" xfId="2" applyNumberFormat="1" applyFont="1" applyFill="1" applyBorder="1" applyAlignment="1">
      <alignment horizontal="center" vertical="center"/>
    </xf>
    <xf numFmtId="0" fontId="18" fillId="2" borderId="10" xfId="2" applyFont="1" applyFill="1" applyBorder="1" applyAlignment="1">
      <alignment vertical="center" shrinkToFit="1"/>
    </xf>
    <xf numFmtId="0" fontId="18" fillId="2" borderId="10" xfId="2" applyFont="1" applyFill="1" applyBorder="1" applyAlignment="1">
      <alignment vertical="center" wrapText="1" shrinkToFit="1"/>
    </xf>
    <xf numFmtId="0" fontId="18" fillId="2" borderId="11" xfId="2" applyFont="1" applyFill="1" applyBorder="1" applyAlignment="1">
      <alignment vertical="center" shrinkToFit="1"/>
    </xf>
    <xf numFmtId="0" fontId="18" fillId="2" borderId="12" xfId="2" applyFont="1" applyFill="1" applyBorder="1" applyAlignment="1">
      <alignment vertical="center" shrinkToFit="1"/>
    </xf>
    <xf numFmtId="0" fontId="19" fillId="0" borderId="10" xfId="2" applyFont="1" applyBorder="1" applyAlignment="1">
      <alignment vertical="center" wrapText="1" shrinkToFit="1"/>
    </xf>
    <xf numFmtId="0" fontId="18" fillId="2" borderId="10" xfId="2" applyFont="1" applyFill="1" applyBorder="1" applyAlignment="1">
      <alignment horizontal="left" vertical="center" shrinkToFit="1"/>
    </xf>
    <xf numFmtId="0" fontId="19" fillId="2" borderId="10" xfId="2" applyFont="1" applyFill="1" applyBorder="1" applyAlignment="1">
      <alignment horizontal="left" vertical="center" wrapText="1" shrinkToFit="1"/>
    </xf>
    <xf numFmtId="0" fontId="34" fillId="2" borderId="10" xfId="2" applyFont="1" applyFill="1" applyBorder="1" applyAlignment="1">
      <alignment vertical="center" shrinkToFit="1"/>
    </xf>
    <xf numFmtId="0" fontId="18" fillId="2" borderId="11" xfId="2" applyFont="1" applyFill="1" applyBorder="1" applyAlignment="1">
      <alignment horizontal="center" vertical="center"/>
    </xf>
    <xf numFmtId="189" fontId="18" fillId="2" borderId="10" xfId="2" applyNumberFormat="1" applyFont="1" applyFill="1" applyBorder="1" applyAlignment="1">
      <alignment horizontal="right" vertical="center"/>
    </xf>
    <xf numFmtId="0" fontId="18" fillId="2" borderId="10" xfId="2" applyFont="1" applyFill="1" applyBorder="1">
      <alignment vertical="center"/>
    </xf>
    <xf numFmtId="0" fontId="19" fillId="2" borderId="10" xfId="2" applyFont="1" applyFill="1" applyBorder="1" applyAlignment="1">
      <alignment horizontal="left" vertical="center" wrapText="1"/>
    </xf>
    <xf numFmtId="183" fontId="18" fillId="2" borderId="11" xfId="2" applyNumberFormat="1" applyFont="1" applyFill="1" applyBorder="1">
      <alignment vertical="center"/>
    </xf>
    <xf numFmtId="0" fontId="18" fillId="2" borderId="10" xfId="2" applyFont="1" applyFill="1" applyBorder="1" applyAlignment="1">
      <alignment horizontal="left" vertical="center" wrapText="1"/>
    </xf>
    <xf numFmtId="183" fontId="18" fillId="2" borderId="11" xfId="2" applyNumberFormat="1" applyFont="1" applyFill="1" applyBorder="1" applyAlignment="1">
      <alignment vertical="center" shrinkToFit="1"/>
    </xf>
    <xf numFmtId="0" fontId="18" fillId="2" borderId="10" xfId="2" applyFont="1" applyFill="1" applyBorder="1" applyAlignment="1">
      <alignment horizontal="distributed" vertical="center" wrapText="1" shrinkToFit="1"/>
    </xf>
    <xf numFmtId="0" fontId="18" fillId="2" borderId="10" xfId="2" applyFont="1" applyFill="1" applyBorder="1" applyAlignment="1">
      <alignment horizontal="left" vertical="center" wrapText="1" shrinkToFit="1"/>
    </xf>
    <xf numFmtId="0" fontId="18" fillId="0" borderId="10" xfId="2" applyFont="1" applyBorder="1" applyAlignment="1">
      <alignment vertical="center" wrapText="1" shrinkToFit="1"/>
    </xf>
    <xf numFmtId="0" fontId="18" fillId="2" borderId="10" xfId="2" applyFont="1" applyFill="1" applyBorder="1" applyAlignment="1">
      <alignment horizontal="distributed" vertical="center" shrinkToFit="1"/>
    </xf>
    <xf numFmtId="0" fontId="18" fillId="0" borderId="0" xfId="4" applyFont="1" applyAlignment="1" applyProtection="1">
      <alignment vertical="center"/>
      <protection locked="0"/>
    </xf>
    <xf numFmtId="0" fontId="18" fillId="0" borderId="0" xfId="4" applyFont="1" applyAlignment="1" applyProtection="1">
      <alignment horizontal="right" vertical="center"/>
      <protection locked="0"/>
    </xf>
    <xf numFmtId="0" fontId="18" fillId="0" borderId="0" xfId="4" applyFont="1" applyAlignment="1" applyProtection="1">
      <alignment horizontal="center" vertical="center"/>
      <protection locked="0"/>
    </xf>
    <xf numFmtId="183" fontId="18" fillId="0" borderId="0" xfId="4" applyNumberFormat="1" applyFont="1" applyAlignment="1" applyProtection="1">
      <alignment vertical="center"/>
      <protection locked="0"/>
    </xf>
    <xf numFmtId="183" fontId="18" fillId="0" borderId="0" xfId="4" applyNumberFormat="1" applyFont="1" applyAlignment="1" applyProtection="1">
      <alignment horizontal="center" vertical="center"/>
      <protection locked="0"/>
    </xf>
    <xf numFmtId="179" fontId="18" fillId="0" borderId="0" xfId="2" applyNumberFormat="1" applyFont="1">
      <alignment vertical="center"/>
    </xf>
    <xf numFmtId="179" fontId="18" fillId="0" borderId="31" xfId="2" applyNumberFormat="1" applyFont="1" applyBorder="1">
      <alignment vertical="center"/>
    </xf>
    <xf numFmtId="0" fontId="21" fillId="0" borderId="12" xfId="2" applyFont="1" applyBorder="1" applyAlignment="1">
      <alignment vertical="top"/>
    </xf>
    <xf numFmtId="179" fontId="18" fillId="0" borderId="30" xfId="2" applyNumberFormat="1" applyFont="1" applyBorder="1">
      <alignment vertical="center"/>
    </xf>
    <xf numFmtId="0" fontId="18" fillId="0" borderId="10" xfId="2" applyFont="1" applyBorder="1" applyAlignment="1">
      <alignment horizontal="right" vertical="center"/>
    </xf>
    <xf numFmtId="0" fontId="18" fillId="0" borderId="11" xfId="2" applyFont="1" applyBorder="1" applyAlignment="1">
      <alignment horizontal="right" vertical="center"/>
    </xf>
    <xf numFmtId="179" fontId="18" fillId="0" borderId="12" xfId="2" applyNumberFormat="1" applyFont="1" applyBorder="1">
      <alignment vertical="center"/>
    </xf>
    <xf numFmtId="3" fontId="18" fillId="0" borderId="10" xfId="2" applyNumberFormat="1" applyFont="1" applyBorder="1" applyAlignment="1">
      <alignment horizontal="right" vertical="center"/>
    </xf>
    <xf numFmtId="179" fontId="18" fillId="0" borderId="44" xfId="2" applyNumberFormat="1" applyFont="1" applyBorder="1">
      <alignment vertical="center"/>
    </xf>
    <xf numFmtId="0" fontId="18" fillId="0" borderId="2" xfId="2" applyFont="1" applyBorder="1" applyAlignment="1">
      <alignment horizontal="right" vertical="center"/>
    </xf>
    <xf numFmtId="178" fontId="18" fillId="0" borderId="0" xfId="5" applyNumberFormat="1" applyFont="1" applyFill="1" applyBorder="1" applyAlignment="1">
      <alignment horizontal="right" vertical="center"/>
    </xf>
    <xf numFmtId="0" fontId="18" fillId="0" borderId="57" xfId="2" applyFont="1" applyBorder="1" applyAlignment="1">
      <alignment horizontal="center" vertical="center" wrapText="1"/>
    </xf>
    <xf numFmtId="0" fontId="19" fillId="0" borderId="57" xfId="2" applyFont="1" applyBorder="1" applyAlignment="1">
      <alignment horizontal="center" vertical="center" wrapText="1"/>
    </xf>
    <xf numFmtId="0" fontId="18" fillId="0" borderId="58" xfId="2" applyFont="1" applyBorder="1" applyAlignment="1">
      <alignment horizontal="center" vertical="center" wrapText="1"/>
    </xf>
    <xf numFmtId="0" fontId="34" fillId="0" borderId="1" xfId="2" applyFont="1" applyBorder="1" applyAlignment="1">
      <alignment horizontal="left" vertical="center" wrapText="1"/>
    </xf>
    <xf numFmtId="0" fontId="36" fillId="0" borderId="0" xfId="2" applyFont="1" applyAlignment="1">
      <alignment horizontal="right" vertical="center"/>
    </xf>
    <xf numFmtId="0" fontId="22" fillId="0" borderId="10" xfId="2" applyFont="1" applyBorder="1" applyAlignment="1">
      <alignment horizontal="right" vertical="center"/>
    </xf>
    <xf numFmtId="0" fontId="18" fillId="0" borderId="61" xfId="2" applyFont="1" applyBorder="1">
      <alignment vertical="center"/>
    </xf>
    <xf numFmtId="0" fontId="18" fillId="0" borderId="66" xfId="2" applyFont="1" applyBorder="1" applyAlignment="1">
      <alignment horizontal="right" vertical="center"/>
    </xf>
    <xf numFmtId="0" fontId="18" fillId="0" borderId="64" xfId="2" applyFont="1" applyBorder="1" applyAlignment="1">
      <alignment horizontal="right" vertical="center"/>
    </xf>
    <xf numFmtId="0" fontId="18" fillId="0" borderId="67" xfId="2" applyFont="1" applyBorder="1">
      <alignment vertical="center"/>
    </xf>
    <xf numFmtId="0" fontId="18" fillId="0" borderId="57" xfId="2" applyFont="1" applyBorder="1" applyAlignment="1">
      <alignment horizontal="right" vertical="center"/>
    </xf>
    <xf numFmtId="0" fontId="18" fillId="0" borderId="58" xfId="2" applyFont="1" applyBorder="1" applyAlignment="1">
      <alignment horizontal="right" vertical="center"/>
    </xf>
    <xf numFmtId="0" fontId="18" fillId="0" borderId="59" xfId="2" applyFont="1" applyBorder="1">
      <alignment vertical="center"/>
    </xf>
    <xf numFmtId="0" fontId="18" fillId="0" borderId="13" xfId="2" applyFont="1" applyBorder="1" applyAlignment="1">
      <alignment horizontal="right" vertical="center"/>
    </xf>
    <xf numFmtId="0" fontId="18" fillId="0" borderId="71" xfId="2" applyFont="1" applyBorder="1">
      <alignment vertical="center"/>
    </xf>
    <xf numFmtId="0" fontId="18" fillId="0" borderId="74" xfId="2" applyFont="1" applyBorder="1" applyAlignment="1">
      <alignment horizontal="right" vertical="center"/>
    </xf>
    <xf numFmtId="0" fontId="18" fillId="0" borderId="75" xfId="2" applyFont="1" applyBorder="1" applyAlignment="1">
      <alignment horizontal="right" vertical="center"/>
    </xf>
    <xf numFmtId="0" fontId="18" fillId="0" borderId="76" xfId="2" applyFont="1" applyBorder="1">
      <alignment vertical="center"/>
    </xf>
    <xf numFmtId="0" fontId="18" fillId="0" borderId="77" xfId="2" applyFont="1" applyBorder="1" applyAlignment="1">
      <alignment horizontal="left" vertical="center"/>
    </xf>
    <xf numFmtId="0" fontId="18" fillId="0" borderId="45" xfId="2" applyFont="1" applyBorder="1" applyAlignment="1">
      <alignment horizontal="left" vertical="center"/>
    </xf>
    <xf numFmtId="38" fontId="18" fillId="0" borderId="10" xfId="3" applyFont="1" applyBorder="1" applyAlignment="1">
      <alignment horizontal="right" vertical="center"/>
    </xf>
    <xf numFmtId="38" fontId="18" fillId="0" borderId="10" xfId="2" applyNumberFormat="1" applyFont="1" applyBorder="1">
      <alignment vertical="center"/>
    </xf>
    <xf numFmtId="3" fontId="18" fillId="0" borderId="10" xfId="2" applyNumberFormat="1" applyFont="1" applyBorder="1">
      <alignment vertical="center"/>
    </xf>
    <xf numFmtId="0" fontId="18" fillId="0" borderId="45" xfId="2" applyFont="1" applyBorder="1">
      <alignment vertical="center"/>
    </xf>
    <xf numFmtId="176" fontId="18" fillId="0" borderId="10" xfId="2" applyNumberFormat="1" applyFont="1" applyBorder="1" applyAlignment="1">
      <alignment horizontal="right" vertical="center"/>
    </xf>
    <xf numFmtId="178" fontId="18" fillId="0" borderId="10" xfId="2" applyNumberFormat="1" applyFont="1" applyBorder="1" applyAlignment="1">
      <alignment horizontal="right" vertical="center"/>
    </xf>
    <xf numFmtId="0" fontId="16" fillId="0" borderId="0" xfId="6" applyFont="1">
      <alignment vertical="center"/>
    </xf>
    <xf numFmtId="0" fontId="18" fillId="0" borderId="10" xfId="6" applyFont="1" applyBorder="1" applyAlignment="1">
      <alignment horizontal="center" vertical="center"/>
    </xf>
    <xf numFmtId="0" fontId="18" fillId="0" borderId="0" xfId="6" applyFont="1">
      <alignment vertical="center"/>
    </xf>
    <xf numFmtId="0" fontId="18" fillId="0" borderId="13" xfId="6" applyFont="1" applyBorder="1">
      <alignment vertical="center"/>
    </xf>
    <xf numFmtId="0" fontId="18" fillId="0" borderId="13" xfId="6" applyFont="1" applyBorder="1" applyAlignment="1">
      <alignment horizontal="right" vertical="center"/>
    </xf>
    <xf numFmtId="0" fontId="18" fillId="0" borderId="14" xfId="6" applyFont="1" applyBorder="1" applyAlignment="1">
      <alignment horizontal="justify" vertical="center" wrapText="1"/>
    </xf>
    <xf numFmtId="194" fontId="18" fillId="0" borderId="14" xfId="6" applyNumberFormat="1" applyFont="1" applyBorder="1" applyAlignment="1">
      <alignment horizontal="right" vertical="center"/>
    </xf>
    <xf numFmtId="194" fontId="18" fillId="0" borderId="14" xfId="6" applyNumberFormat="1" applyFont="1" applyBorder="1" applyAlignment="1">
      <alignment horizontal="right" vertical="center" wrapText="1"/>
    </xf>
    <xf numFmtId="179" fontId="18" fillId="0" borderId="14" xfId="6" applyNumberFormat="1" applyFont="1" applyBorder="1" applyAlignment="1">
      <alignment horizontal="right" vertical="center"/>
    </xf>
    <xf numFmtId="188" fontId="18" fillId="0" borderId="14" xfId="6" applyNumberFormat="1" applyFont="1" applyBorder="1" applyAlignment="1">
      <alignment horizontal="right" vertical="center"/>
    </xf>
    <xf numFmtId="0" fontId="18" fillId="0" borderId="10" xfId="6" applyFont="1" applyBorder="1" applyAlignment="1">
      <alignment horizontal="justify" vertical="center" wrapText="1"/>
    </xf>
    <xf numFmtId="194" fontId="18" fillId="0" borderId="10" xfId="6" applyNumberFormat="1" applyFont="1" applyBorder="1" applyAlignment="1">
      <alignment horizontal="right" vertical="center"/>
    </xf>
    <xf numFmtId="194" fontId="18" fillId="0" borderId="10" xfId="6" applyNumberFormat="1" applyFont="1" applyBorder="1" applyAlignment="1">
      <alignment horizontal="right" vertical="center" wrapText="1"/>
    </xf>
    <xf numFmtId="179" fontId="18" fillId="0" borderId="10" xfId="6" applyNumberFormat="1" applyFont="1" applyBorder="1" applyAlignment="1">
      <alignment horizontal="right" vertical="center"/>
    </xf>
    <xf numFmtId="188" fontId="18" fillId="0" borderId="10" xfId="6" applyNumberFormat="1" applyFont="1" applyBorder="1" applyAlignment="1">
      <alignment horizontal="right" vertical="center"/>
    </xf>
    <xf numFmtId="0" fontId="18" fillId="0" borderId="10" xfId="6" applyFont="1" applyBorder="1" applyAlignment="1">
      <alignment horizontal="justify" vertical="center"/>
    </xf>
    <xf numFmtId="57" fontId="18" fillId="0" borderId="10" xfId="6" applyNumberFormat="1" applyFont="1" applyBorder="1" applyAlignment="1">
      <alignment horizontal="center" vertical="center"/>
    </xf>
    <xf numFmtId="0" fontId="18" fillId="0" borderId="10" xfId="6" applyFont="1" applyBorder="1" applyAlignment="1">
      <alignment horizontal="center" vertical="center" wrapText="1" shrinkToFit="1"/>
    </xf>
    <xf numFmtId="49" fontId="16" fillId="0" borderId="0" xfId="0" applyNumberFormat="1" applyFont="1" applyAlignment="1">
      <alignment vertical="center"/>
    </xf>
    <xf numFmtId="49" fontId="16" fillId="0" borderId="0" xfId="0" applyNumberFormat="1" applyFont="1" applyAlignment="1">
      <alignment vertical="center" wrapText="1"/>
    </xf>
    <xf numFmtId="49" fontId="16" fillId="0" borderId="11" xfId="0" applyNumberFormat="1" applyFont="1" applyBorder="1" applyAlignment="1">
      <alignment vertical="center"/>
    </xf>
    <xf numFmtId="49" fontId="16" fillId="0" borderId="17" xfId="0" applyNumberFormat="1" applyFont="1" applyBorder="1" applyAlignment="1">
      <alignment horizontal="distributed" vertical="center"/>
    </xf>
    <xf numFmtId="49" fontId="16" fillId="0" borderId="12" xfId="0" applyNumberFormat="1" applyFont="1" applyBorder="1" applyAlignment="1">
      <alignment vertical="center"/>
    </xf>
    <xf numFmtId="49" fontId="16" fillId="0" borderId="11" xfId="0" applyNumberFormat="1" applyFont="1" applyBorder="1" applyAlignment="1">
      <alignment horizontal="distributed" vertical="center"/>
    </xf>
    <xf numFmtId="49" fontId="16" fillId="0" borderId="12" xfId="0" applyNumberFormat="1" applyFont="1" applyBorder="1" applyAlignment="1">
      <alignment horizontal="distributed" vertical="center"/>
    </xf>
    <xf numFmtId="195" fontId="16" fillId="0" borderId="11" xfId="0" applyNumberFormat="1" applyFont="1" applyBorder="1" applyAlignment="1">
      <alignment vertical="center"/>
    </xf>
    <xf numFmtId="195" fontId="16" fillId="0" borderId="17" xfId="0" applyNumberFormat="1" applyFont="1" applyBorder="1" applyAlignment="1">
      <alignment horizontal="distributed" vertical="center"/>
    </xf>
    <xf numFmtId="195" fontId="16" fillId="0" borderId="12" xfId="0" applyNumberFormat="1" applyFont="1" applyBorder="1" applyAlignment="1">
      <alignment vertical="center"/>
    </xf>
    <xf numFmtId="0" fontId="11" fillId="0" borderId="0" xfId="0" applyFont="1" applyAlignment="1">
      <alignment vertical="center" wrapText="1"/>
    </xf>
    <xf numFmtId="49" fontId="18" fillId="0" borderId="0" xfId="0" applyNumberFormat="1" applyFont="1" applyAlignment="1">
      <alignment vertical="center"/>
    </xf>
    <xf numFmtId="49" fontId="18" fillId="0" borderId="10" xfId="0" applyNumberFormat="1" applyFont="1" applyBorder="1" applyAlignment="1">
      <alignment horizontal="center" vertical="center"/>
    </xf>
    <xf numFmtId="177" fontId="18" fillId="0" borderId="10" xfId="0" applyNumberFormat="1" applyFont="1" applyBorder="1" applyAlignment="1">
      <alignment horizontal="right" vertical="center"/>
    </xf>
    <xf numFmtId="0" fontId="18" fillId="0" borderId="13" xfId="6" applyFont="1" applyBorder="1" applyAlignment="1">
      <alignment horizontal="center" vertical="center" shrinkToFit="1"/>
    </xf>
    <xf numFmtId="0" fontId="18" fillId="0" borderId="15" xfId="6" applyFont="1" applyBorder="1" applyAlignment="1">
      <alignment horizontal="center" vertical="center" shrinkToFit="1"/>
    </xf>
    <xf numFmtId="0" fontId="18" fillId="0" borderId="14" xfId="6" applyFont="1" applyBorder="1" applyAlignment="1">
      <alignment horizontal="center" vertical="center" shrinkToFit="1"/>
    </xf>
    <xf numFmtId="0" fontId="18" fillId="0" borderId="45" xfId="6" applyFont="1" applyBorder="1" applyAlignment="1">
      <alignment horizontal="center" vertical="center"/>
    </xf>
    <xf numFmtId="3" fontId="16" fillId="0" borderId="14" xfId="6" applyNumberFormat="1" applyFont="1" applyBorder="1" applyAlignment="1">
      <alignment horizontal="right" vertical="center"/>
    </xf>
    <xf numFmtId="0" fontId="18" fillId="0" borderId="13" xfId="6" applyFont="1" applyBorder="1" applyAlignment="1">
      <alignment horizontal="center" vertical="center"/>
    </xf>
    <xf numFmtId="3" fontId="21" fillId="0" borderId="13" xfId="6" applyNumberFormat="1" applyFont="1" applyBorder="1" applyAlignment="1">
      <alignment horizontal="right" vertical="center" wrapText="1"/>
    </xf>
    <xf numFmtId="3" fontId="16" fillId="0" borderId="13" xfId="6" applyNumberFormat="1" applyFont="1" applyBorder="1" applyAlignment="1">
      <alignment horizontal="right" vertical="center"/>
    </xf>
    <xf numFmtId="3" fontId="18" fillId="0" borderId="13" xfId="6" applyNumberFormat="1" applyFont="1" applyBorder="1" applyAlignment="1">
      <alignment horizontal="right" wrapText="1"/>
    </xf>
    <xf numFmtId="0" fontId="18" fillId="0" borderId="14" xfId="6" applyFont="1" applyBorder="1" applyAlignment="1">
      <alignment horizontal="center" vertical="center"/>
    </xf>
    <xf numFmtId="3" fontId="16" fillId="0" borderId="14" xfId="6" applyNumberFormat="1" applyFont="1" applyBorder="1" applyAlignment="1">
      <alignment horizontal="right" vertical="top"/>
    </xf>
    <xf numFmtId="3" fontId="16" fillId="0" borderId="15" xfId="6" applyNumberFormat="1" applyFont="1" applyBorder="1" applyAlignment="1">
      <alignment horizontal="right" vertical="center"/>
    </xf>
    <xf numFmtId="3" fontId="18" fillId="0" borderId="15" xfId="6" applyNumberFormat="1" applyFont="1" applyBorder="1" applyAlignment="1">
      <alignment horizontal="right" wrapText="1"/>
    </xf>
    <xf numFmtId="3" fontId="21" fillId="0" borderId="15" xfId="6" applyNumberFormat="1" applyFont="1" applyBorder="1" applyAlignment="1">
      <alignment horizontal="right" vertical="center" wrapText="1"/>
    </xf>
    <xf numFmtId="3" fontId="18" fillId="0" borderId="14" xfId="6" applyNumberFormat="1" applyFont="1" applyBorder="1" applyAlignment="1">
      <alignment horizontal="right" vertical="top"/>
    </xf>
    <xf numFmtId="3" fontId="18" fillId="0" borderId="13" xfId="6" applyNumberFormat="1" applyFont="1" applyBorder="1" applyAlignment="1">
      <alignment horizontal="right"/>
    </xf>
    <xf numFmtId="3" fontId="16" fillId="0" borderId="15" xfId="6" applyNumberFormat="1" applyFont="1" applyBorder="1" applyAlignment="1">
      <alignment horizontal="right" vertical="top"/>
    </xf>
    <xf numFmtId="3" fontId="21" fillId="0" borderId="13" xfId="6" applyNumberFormat="1" applyFont="1" applyBorder="1" applyAlignment="1">
      <alignment horizontal="right" wrapText="1"/>
    </xf>
    <xf numFmtId="3" fontId="34" fillId="0" borderId="13" xfId="6" applyNumberFormat="1" applyFont="1" applyBorder="1" applyAlignment="1">
      <alignment horizontal="right"/>
    </xf>
    <xf numFmtId="3" fontId="34" fillId="0" borderId="15" xfId="6" applyNumberFormat="1" applyFont="1" applyBorder="1" applyAlignment="1">
      <alignment horizontal="right" wrapText="1"/>
    </xf>
    <xf numFmtId="0" fontId="18" fillId="0" borderId="13" xfId="6" applyFont="1" applyBorder="1" applyAlignment="1">
      <alignment horizontal="center"/>
    </xf>
    <xf numFmtId="0" fontId="18" fillId="0" borderId="14" xfId="6" applyFont="1" applyBorder="1" applyAlignment="1">
      <alignment horizontal="center" vertical="top"/>
    </xf>
    <xf numFmtId="0" fontId="18" fillId="0" borderId="45" xfId="0" applyFont="1" applyBorder="1" applyAlignment="1">
      <alignment horizontal="center" vertical="center"/>
    </xf>
    <xf numFmtId="0" fontId="18" fillId="0" borderId="6" xfId="0" applyFont="1" applyBorder="1" applyAlignment="1">
      <alignment vertical="center" wrapText="1"/>
    </xf>
    <xf numFmtId="0" fontId="27"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right" vertical="center"/>
    </xf>
    <xf numFmtId="0" fontId="27" fillId="0" borderId="10" xfId="0" applyFont="1" applyBorder="1" applyAlignment="1">
      <alignment horizontal="center" vertical="center"/>
    </xf>
    <xf numFmtId="0" fontId="27" fillId="0" borderId="10" xfId="0" applyFont="1" applyBorder="1" applyAlignment="1">
      <alignment horizontal="distributed" vertical="center"/>
    </xf>
    <xf numFmtId="0" fontId="27" fillId="0" borderId="10" xfId="0" applyFont="1" applyBorder="1" applyAlignment="1">
      <alignment horizontal="center" vertical="center" shrinkToFit="1"/>
    </xf>
    <xf numFmtId="0" fontId="27" fillId="0" borderId="10" xfId="0" applyFont="1" applyBorder="1" applyAlignment="1">
      <alignment horizontal="justify" vertical="center" indent="1"/>
    </xf>
    <xf numFmtId="183" fontId="27" fillId="0" borderId="10" xfId="0" applyNumberFormat="1" applyFont="1" applyBorder="1" applyAlignment="1">
      <alignment vertical="center"/>
    </xf>
    <xf numFmtId="183" fontId="27" fillId="0" borderId="10" xfId="0" applyNumberFormat="1" applyFont="1" applyBorder="1" applyAlignment="1">
      <alignment horizontal="right" vertical="center"/>
    </xf>
    <xf numFmtId="0" fontId="27" fillId="0" borderId="1" xfId="0" applyFont="1" applyBorder="1" applyAlignment="1">
      <alignment vertical="center"/>
    </xf>
    <xf numFmtId="0" fontId="27" fillId="0" borderId="13" xfId="0" applyFont="1" applyBorder="1" applyAlignment="1">
      <alignment horizontal="left" vertical="center"/>
    </xf>
    <xf numFmtId="0" fontId="27" fillId="0" borderId="15" xfId="0" applyFont="1" applyBorder="1" applyAlignment="1">
      <alignment horizontal="left" vertical="center"/>
    </xf>
    <xf numFmtId="0" fontId="27" fillId="0" borderId="14" xfId="0" applyFont="1" applyBorder="1" applyAlignment="1">
      <alignment horizontal="left" vertical="center" wrapText="1"/>
    </xf>
    <xf numFmtId="3" fontId="18" fillId="0" borderId="0" xfId="0" applyNumberFormat="1" applyFont="1" applyAlignment="1">
      <alignment vertical="center"/>
    </xf>
    <xf numFmtId="3" fontId="33" fillId="0" borderId="0" xfId="0" applyNumberFormat="1" applyFont="1" applyAlignment="1">
      <alignment horizontal="right" vertical="center"/>
    </xf>
    <xf numFmtId="3" fontId="18" fillId="0" borderId="10" xfId="0" applyNumberFormat="1" applyFont="1" applyBorder="1" applyAlignment="1">
      <alignment horizontal="center" vertical="center"/>
    </xf>
    <xf numFmtId="3" fontId="33" fillId="0" borderId="16" xfId="0" applyNumberFormat="1" applyFont="1" applyBorder="1" applyAlignment="1">
      <alignment horizontal="left" vertical="center" wrapText="1"/>
    </xf>
    <xf numFmtId="3" fontId="18" fillId="0" borderId="10" xfId="0" applyNumberFormat="1" applyFont="1" applyBorder="1" applyAlignment="1">
      <alignment horizontal="center" vertical="center" wrapText="1" shrinkToFit="1"/>
    </xf>
    <xf numFmtId="3" fontId="19" fillId="0" borderId="10" xfId="0" applyNumberFormat="1" applyFont="1" applyBorder="1" applyAlignment="1">
      <alignment horizontal="center" vertical="center" wrapText="1"/>
    </xf>
    <xf numFmtId="3" fontId="18" fillId="0" borderId="10" xfId="0" applyNumberFormat="1" applyFont="1" applyBorder="1" applyAlignment="1">
      <alignment horizontal="center" vertical="center" wrapText="1"/>
    </xf>
    <xf numFmtId="184" fontId="16" fillId="0" borderId="10" xfId="0" applyNumberFormat="1" applyFont="1" applyBorder="1" applyAlignment="1">
      <alignment vertical="center"/>
    </xf>
    <xf numFmtId="3" fontId="16" fillId="0" borderId="10" xfId="0" applyNumberFormat="1" applyFont="1" applyBorder="1" applyAlignment="1">
      <alignment vertical="center"/>
    </xf>
    <xf numFmtId="3" fontId="19" fillId="0" borderId="10" xfId="0" applyNumberFormat="1" applyFont="1" applyBorder="1" applyAlignment="1">
      <alignment horizontal="center" vertical="center"/>
    </xf>
    <xf numFmtId="3" fontId="18" fillId="0" borderId="10" xfId="0" applyNumberFormat="1" applyFont="1" applyBorder="1" applyAlignment="1">
      <alignment horizontal="center" vertical="center" shrinkToFit="1"/>
    </xf>
    <xf numFmtId="3" fontId="18" fillId="0" borderId="0" xfId="0" applyNumberFormat="1" applyFont="1" applyAlignment="1">
      <alignment horizontal="right" vertical="center"/>
    </xf>
    <xf numFmtId="3" fontId="18" fillId="0" borderId="16" xfId="0" applyNumberFormat="1" applyFont="1" applyBorder="1" applyAlignment="1">
      <alignment horizontal="left" vertical="center" wrapText="1"/>
    </xf>
    <xf numFmtId="0" fontId="17" fillId="0" borderId="0" xfId="0" applyFont="1" applyAlignment="1">
      <alignment vertical="center"/>
    </xf>
    <xf numFmtId="0" fontId="30" fillId="0" borderId="0" xfId="0" applyFont="1" applyAlignment="1">
      <alignment vertical="center"/>
    </xf>
    <xf numFmtId="49" fontId="18" fillId="0" borderId="0" xfId="0" applyNumberFormat="1" applyFont="1" applyAlignment="1">
      <alignment horizontal="left" vertical="center"/>
    </xf>
    <xf numFmtId="183" fontId="18" fillId="0" borderId="10" xfId="0" applyNumberFormat="1" applyFont="1" applyBorder="1" applyAlignment="1">
      <alignment vertical="center"/>
    </xf>
    <xf numFmtId="183" fontId="18" fillId="0" borderId="10" xfId="0" quotePrefix="1" applyNumberFormat="1" applyFont="1" applyBorder="1" applyAlignment="1">
      <alignment vertical="center"/>
    </xf>
    <xf numFmtId="0" fontId="18" fillId="0" borderId="47" xfId="0" applyFont="1" applyBorder="1" applyAlignment="1">
      <alignment horizontal="center" vertical="center"/>
    </xf>
    <xf numFmtId="0" fontId="18" fillId="0" borderId="0" xfId="0" applyFont="1"/>
    <xf numFmtId="0" fontId="18" fillId="0" borderId="12" xfId="0" applyFont="1" applyBorder="1" applyAlignment="1">
      <alignment vertical="center" shrinkToFit="1"/>
    </xf>
    <xf numFmtId="0" fontId="34" fillId="0" borderId="1" xfId="0" applyFont="1" applyBorder="1" applyAlignment="1">
      <alignment vertical="center"/>
    </xf>
    <xf numFmtId="178" fontId="18" fillId="0" borderId="0" xfId="0" applyNumberFormat="1" applyFont="1" applyAlignment="1">
      <alignment horizontal="right" vertical="center"/>
    </xf>
    <xf numFmtId="0" fontId="16" fillId="0" borderId="31" xfId="0" applyFont="1" applyBorder="1" applyAlignment="1">
      <alignment vertical="center"/>
    </xf>
    <xf numFmtId="0" fontId="18" fillId="0" borderId="3" xfId="0" applyFont="1" applyBorder="1" applyAlignment="1">
      <alignment vertical="center" wrapText="1"/>
    </xf>
    <xf numFmtId="0" fontId="18" fillId="0" borderId="6" xfId="0" applyFont="1" applyBorder="1" applyAlignment="1">
      <alignment horizontal="right" vertical="center"/>
    </xf>
    <xf numFmtId="0" fontId="14" fillId="0" borderId="0" xfId="0" applyFont="1" applyAlignment="1">
      <alignment horizontal="left"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5" fillId="0" borderId="0" xfId="0" applyFont="1" applyAlignment="1">
      <alignment horizontal="distributed" vertical="center"/>
    </xf>
    <xf numFmtId="0" fontId="4" fillId="0" borderId="0" xfId="0" applyFont="1" applyAlignment="1">
      <alignment horizontal="distributed" vertical="center"/>
    </xf>
    <xf numFmtId="0" fontId="2" fillId="0" borderId="0" xfId="0" applyFont="1" applyAlignment="1">
      <alignment horizontal="distributed" vertical="center"/>
    </xf>
    <xf numFmtId="0" fontId="4" fillId="0" borderId="0" xfId="0" applyFont="1" applyAlignment="1">
      <alignment horizontal="center" vertical="center"/>
    </xf>
    <xf numFmtId="0" fontId="9" fillId="0" borderId="0" xfId="0" applyFont="1" applyAlignment="1">
      <alignment horizontal="center" vertical="center"/>
    </xf>
    <xf numFmtId="0" fontId="18" fillId="0" borderId="0" xfId="0" applyFont="1" applyAlignment="1">
      <alignment vertical="center"/>
    </xf>
    <xf numFmtId="0" fontId="18" fillId="0" borderId="7" xfId="0" applyFont="1" applyBorder="1" applyAlignment="1">
      <alignment vertical="center"/>
    </xf>
    <xf numFmtId="0" fontId="18" fillId="0" borderId="0" xfId="0" applyFont="1" applyAlignment="1">
      <alignment horizontal="right" vertical="center"/>
    </xf>
    <xf numFmtId="0" fontId="18" fillId="0" borderId="0" xfId="0" applyFont="1" applyAlignment="1">
      <alignment vertical="center" wrapText="1"/>
    </xf>
    <xf numFmtId="0" fontId="18" fillId="0" borderId="6" xfId="0" applyFont="1" applyBorder="1" applyAlignment="1">
      <alignment vertical="center"/>
    </xf>
    <xf numFmtId="0" fontId="18" fillId="0" borderId="7" xfId="0" applyFont="1" applyBorder="1" applyAlignment="1">
      <alignment horizontal="right" vertical="center"/>
    </xf>
    <xf numFmtId="0" fontId="18" fillId="0" borderId="1" xfId="0" applyFont="1" applyBorder="1" applyAlignment="1">
      <alignment vertical="center"/>
    </xf>
    <xf numFmtId="0" fontId="18" fillId="0" borderId="8" xfId="0" applyFont="1" applyBorder="1" applyAlignment="1">
      <alignment vertical="center"/>
    </xf>
    <xf numFmtId="0" fontId="18" fillId="0" borderId="2" xfId="0" applyFont="1" applyBorder="1" applyAlignment="1">
      <alignment vertical="center"/>
    </xf>
    <xf numFmtId="0" fontId="18" fillId="0" borderId="4" xfId="0" applyFont="1" applyBorder="1" applyAlignment="1">
      <alignment vertical="center"/>
    </xf>
    <xf numFmtId="0" fontId="18" fillId="0" borderId="4" xfId="0" applyFont="1" applyBorder="1" applyAlignment="1">
      <alignment horizontal="right" vertical="center"/>
    </xf>
    <xf numFmtId="0" fontId="18" fillId="0" borderId="5" xfId="0" applyFont="1" applyBorder="1" applyAlignment="1">
      <alignment horizontal="right" vertical="center"/>
    </xf>
    <xf numFmtId="0" fontId="18" fillId="0" borderId="3" xfId="0" applyFont="1" applyBorder="1" applyAlignment="1">
      <alignment vertical="center"/>
    </xf>
    <xf numFmtId="0" fontId="18" fillId="0" borderId="1" xfId="0" applyFont="1" applyBorder="1" applyAlignment="1">
      <alignment horizontal="right" vertical="center"/>
    </xf>
    <xf numFmtId="0" fontId="18" fillId="0" borderId="8" xfId="0" applyFont="1" applyBorder="1" applyAlignment="1">
      <alignment horizontal="righ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6" xfId="0" applyFont="1" applyBorder="1" applyAlignment="1">
      <alignment horizontal="left" vertical="center"/>
    </xf>
    <xf numFmtId="0" fontId="18" fillId="0" borderId="0" xfId="0" applyFont="1" applyAlignment="1">
      <alignment horizontal="left" vertical="center"/>
    </xf>
    <xf numFmtId="0" fontId="18" fillId="0" borderId="6" xfId="0" applyFont="1" applyBorder="1" applyAlignment="1">
      <alignment vertical="center" wrapText="1"/>
    </xf>
    <xf numFmtId="0" fontId="16" fillId="0" borderId="0" xfId="0" applyFont="1" applyAlignment="1">
      <alignment vertical="center"/>
    </xf>
    <xf numFmtId="0" fontId="16" fillId="0" borderId="1" xfId="0" applyFont="1" applyBorder="1" applyAlignment="1">
      <alignment vertical="center"/>
    </xf>
    <xf numFmtId="0" fontId="16" fillId="0" borderId="1" xfId="0" applyFont="1" applyBorder="1" applyAlignment="1">
      <alignment horizontal="right"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0" xfId="0" applyFont="1" applyBorder="1" applyAlignment="1">
      <alignment vertical="center"/>
    </xf>
    <xf numFmtId="0" fontId="18" fillId="0" borderId="2" xfId="0" applyFont="1" applyBorder="1" applyAlignment="1">
      <alignment horizontal="distributed" vertical="center"/>
    </xf>
    <xf numFmtId="0" fontId="18" fillId="0" borderId="5" xfId="0" applyFont="1" applyBorder="1" applyAlignment="1">
      <alignment horizontal="distributed" vertical="center"/>
    </xf>
    <xf numFmtId="0" fontId="18" fillId="0" borderId="3" xfId="0" applyFont="1" applyBorder="1" applyAlignment="1">
      <alignment horizontal="distributed" vertical="center"/>
    </xf>
    <xf numFmtId="0" fontId="18" fillId="0" borderId="8" xfId="0" applyFont="1" applyBorder="1" applyAlignment="1">
      <alignment horizontal="distributed"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3" xfId="0" applyFont="1" applyBorder="1" applyAlignment="1">
      <alignment horizontal="left" vertical="center"/>
    </xf>
    <xf numFmtId="0" fontId="18" fillId="0" borderId="8" xfId="0" applyFont="1" applyBorder="1" applyAlignment="1">
      <alignment horizontal="left" vertical="center"/>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16" fillId="0" borderId="0" xfId="0" applyFont="1" applyAlignment="1">
      <alignment horizontal="right" vertical="center"/>
    </xf>
    <xf numFmtId="0" fontId="18" fillId="0" borderId="13" xfId="0" applyFont="1" applyBorder="1" applyAlignment="1">
      <alignment vertical="center"/>
    </xf>
    <xf numFmtId="0" fontId="24" fillId="0" borderId="13" xfId="0" applyFont="1" applyBorder="1" applyAlignment="1">
      <alignment horizontal="center" vertical="center" textRotation="255" wrapText="1"/>
    </xf>
    <xf numFmtId="0" fontId="24" fillId="0" borderId="15" xfId="0" applyFont="1" applyBorder="1" applyAlignment="1">
      <alignment horizontal="center" vertical="center" textRotation="255" wrapText="1"/>
    </xf>
    <xf numFmtId="0" fontId="24" fillId="0" borderId="14" xfId="0" applyFont="1" applyBorder="1" applyAlignment="1">
      <alignment horizontal="center" vertical="center" textRotation="255" wrapText="1"/>
    </xf>
    <xf numFmtId="0" fontId="18" fillId="0" borderId="15" xfId="0" applyFont="1" applyBorder="1" applyAlignment="1">
      <alignment horizontal="center" vertical="center"/>
    </xf>
    <xf numFmtId="3" fontId="18" fillId="0" borderId="2" xfId="0" applyNumberFormat="1" applyFont="1" applyBorder="1" applyAlignment="1">
      <alignment vertical="center"/>
    </xf>
    <xf numFmtId="3" fontId="18" fillId="0" borderId="6" xfId="0" applyNumberFormat="1" applyFont="1" applyBorder="1" applyAlignment="1">
      <alignment vertical="center"/>
    </xf>
    <xf numFmtId="0" fontId="18" fillId="0" borderId="14" xfId="0" applyFont="1" applyBorder="1" applyAlignment="1">
      <alignment vertical="center"/>
    </xf>
    <xf numFmtId="3" fontId="18" fillId="0" borderId="13" xfId="0" applyNumberFormat="1" applyFont="1" applyBorder="1" applyAlignment="1">
      <alignment vertical="center"/>
    </xf>
    <xf numFmtId="3" fontId="18" fillId="0" borderId="15" xfId="0" applyNumberFormat="1" applyFont="1" applyBorder="1" applyAlignment="1">
      <alignment vertical="center"/>
    </xf>
    <xf numFmtId="0" fontId="18" fillId="0" borderId="5" xfId="0" applyFont="1" applyBorder="1" applyAlignment="1">
      <alignment vertical="center"/>
    </xf>
    <xf numFmtId="3" fontId="18" fillId="0" borderId="3" xfId="0" applyNumberFormat="1" applyFont="1" applyBorder="1" applyAlignment="1">
      <alignment vertical="center"/>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3" fontId="18" fillId="0" borderId="10" xfId="0" applyNumberFormat="1" applyFont="1" applyBorder="1" applyAlignment="1">
      <alignment vertical="center"/>
    </xf>
    <xf numFmtId="0" fontId="18" fillId="0" borderId="12" xfId="0" applyFont="1" applyBorder="1" applyAlignment="1">
      <alignment vertical="center"/>
    </xf>
    <xf numFmtId="0" fontId="18" fillId="0" borderId="11" xfId="0" applyFont="1" applyBorder="1" applyAlignment="1">
      <alignment vertical="center"/>
    </xf>
    <xf numFmtId="3" fontId="18" fillId="0" borderId="14" xfId="0" applyNumberFormat="1" applyFont="1" applyBorder="1" applyAlignment="1">
      <alignment vertical="center"/>
    </xf>
    <xf numFmtId="0" fontId="16" fillId="0" borderId="0" xfId="0" applyFont="1" applyAlignment="1">
      <alignment horizontal="left" vertical="center"/>
    </xf>
    <xf numFmtId="0" fontId="16" fillId="0" borderId="1" xfId="0" applyFont="1" applyBorder="1" applyAlignment="1">
      <alignment horizontal="left" vertical="center"/>
    </xf>
    <xf numFmtId="0" fontId="18" fillId="0" borderId="10" xfId="2" applyFont="1" applyBorder="1" applyAlignment="1">
      <alignment horizontal="justify" vertical="center"/>
    </xf>
    <xf numFmtId="0" fontId="18" fillId="0" borderId="13" xfId="2" applyFont="1" applyBorder="1">
      <alignment vertical="center"/>
    </xf>
    <xf numFmtId="0" fontId="18" fillId="0" borderId="14" xfId="2" applyFont="1" applyBorder="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27" fillId="0" borderId="10" xfId="0" applyFont="1" applyBorder="1" applyAlignment="1">
      <alignment horizontal="distributed" vertical="center"/>
    </xf>
    <xf numFmtId="0" fontId="27" fillId="0" borderId="10" xfId="0" applyFont="1" applyBorder="1" applyAlignment="1">
      <alignment horizontal="distributed" vertical="center" wrapText="1"/>
    </xf>
    <xf numFmtId="0" fontId="27" fillId="0" borderId="10" xfId="0" applyFont="1" applyBorder="1" applyAlignment="1">
      <alignment horizontal="center" vertical="center" shrinkToFit="1"/>
    </xf>
    <xf numFmtId="183" fontId="27" fillId="0" borderId="10" xfId="0" applyNumberFormat="1" applyFont="1" applyBorder="1" applyAlignment="1">
      <alignment vertical="center"/>
    </xf>
    <xf numFmtId="0" fontId="27" fillId="0" borderId="4" xfId="0" applyFont="1" applyBorder="1" applyAlignment="1">
      <alignment horizontal="center" vertical="center" shrinkToFit="1"/>
    </xf>
    <xf numFmtId="0" fontId="18" fillId="0" borderId="0" xfId="2" applyFont="1">
      <alignment vertical="center"/>
    </xf>
    <xf numFmtId="0" fontId="18" fillId="0" borderId="0" xfId="2" applyFont="1" applyAlignment="1">
      <alignment horizontal="left" vertical="center"/>
    </xf>
    <xf numFmtId="0" fontId="19" fillId="0" borderId="10" xfId="2" applyFont="1" applyBorder="1" applyAlignment="1">
      <alignment horizontal="center" vertical="center"/>
    </xf>
    <xf numFmtId="0" fontId="18" fillId="0" borderId="10" xfId="2" applyFont="1" applyBorder="1" applyAlignment="1">
      <alignment horizontal="center" vertical="center"/>
    </xf>
    <xf numFmtId="0" fontId="18" fillId="0" borderId="0" xfId="2" applyFont="1" applyAlignment="1">
      <alignment horizontal="right" vertical="center"/>
    </xf>
    <xf numFmtId="0" fontId="30" fillId="0" borderId="1" xfId="2" applyFont="1" applyBorder="1" applyAlignment="1">
      <alignment horizontal="center" vertical="center"/>
    </xf>
    <xf numFmtId="0" fontId="16" fillId="0" borderId="1" xfId="2" applyFont="1" applyBorder="1" applyAlignment="1">
      <alignment horizontal="center" vertical="center"/>
    </xf>
    <xf numFmtId="49" fontId="18" fillId="0" borderId="11" xfId="2" applyNumberFormat="1" applyFont="1" applyBorder="1" applyAlignment="1">
      <alignment horizontal="center" vertical="center"/>
    </xf>
    <xf numFmtId="49" fontId="18" fillId="0" borderId="12" xfId="2" applyNumberFormat="1" applyFont="1" applyBorder="1" applyAlignment="1">
      <alignment horizontal="center" vertical="center"/>
    </xf>
    <xf numFmtId="0" fontId="18" fillId="0" borderId="1" xfId="2" applyFont="1" applyBorder="1" applyAlignment="1">
      <alignment horizontal="right"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37" fontId="18" fillId="0" borderId="2" xfId="2" applyNumberFormat="1" applyFont="1" applyBorder="1" applyAlignment="1">
      <alignment horizontal="center" vertical="center"/>
    </xf>
    <xf numFmtId="37" fontId="18" fillId="0" borderId="5" xfId="2" applyNumberFormat="1" applyFont="1" applyBorder="1" applyAlignment="1">
      <alignment horizontal="center" vertical="center"/>
    </xf>
    <xf numFmtId="37" fontId="18" fillId="0" borderId="3" xfId="2" applyNumberFormat="1" applyFont="1" applyBorder="1" applyAlignment="1">
      <alignment horizontal="center" vertical="center"/>
    </xf>
    <xf numFmtId="37" fontId="18" fillId="0" borderId="8" xfId="2" applyNumberFormat="1" applyFont="1" applyBorder="1" applyAlignment="1">
      <alignment horizontal="center" vertical="center"/>
    </xf>
    <xf numFmtId="0" fontId="16" fillId="0" borderId="0" xfId="2" applyFont="1" applyAlignment="1">
      <alignment horizontal="right" vertical="center"/>
    </xf>
    <xf numFmtId="0" fontId="16" fillId="0" borderId="1" xfId="2" applyFont="1" applyBorder="1" applyAlignment="1">
      <alignment horizontal="right" vertical="center"/>
    </xf>
    <xf numFmtId="3" fontId="18" fillId="0" borderId="13" xfId="0" applyNumberFormat="1" applyFont="1" applyBorder="1" applyAlignment="1">
      <alignment horizontal="center" vertical="center"/>
    </xf>
    <xf numFmtId="3" fontId="18" fillId="0" borderId="10" xfId="0" applyNumberFormat="1" applyFont="1" applyBorder="1" applyAlignment="1">
      <alignment horizontal="center" vertical="center"/>
    </xf>
    <xf numFmtId="0" fontId="0" fillId="0" borderId="15" xfId="0" applyBorder="1" applyAlignment="1">
      <alignment horizontal="center" vertical="center"/>
    </xf>
    <xf numFmtId="3" fontId="18" fillId="0" borderId="0" xfId="0" applyNumberFormat="1" applyFont="1" applyAlignment="1">
      <alignment vertical="center"/>
    </xf>
    <xf numFmtId="3" fontId="22" fillId="0" borderId="10" xfId="0" applyNumberFormat="1"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distributed" vertical="center"/>
    </xf>
    <xf numFmtId="0" fontId="36" fillId="0" borderId="17" xfId="0" applyFont="1" applyBorder="1" applyAlignment="1">
      <alignment horizontal="distributed" vertical="center"/>
    </xf>
    <xf numFmtId="0" fontId="36" fillId="0" borderId="12" xfId="0" applyFont="1" applyBorder="1" applyAlignment="1">
      <alignment horizontal="distributed" vertical="center"/>
    </xf>
    <xf numFmtId="0" fontId="36" fillId="0" borderId="2" xfId="0" applyFont="1" applyBorder="1" applyAlignment="1">
      <alignment horizontal="distributed" vertical="center"/>
    </xf>
    <xf numFmtId="0" fontId="36" fillId="0" borderId="4" xfId="0" applyFont="1" applyBorder="1" applyAlignment="1">
      <alignment horizontal="distributed" vertical="center"/>
    </xf>
    <xf numFmtId="0" fontId="36" fillId="0" borderId="5" xfId="0" applyFont="1" applyBorder="1" applyAlignment="1">
      <alignment horizontal="distributed" vertical="center"/>
    </xf>
    <xf numFmtId="0" fontId="36" fillId="0" borderId="6" xfId="0" applyFont="1" applyBorder="1" applyAlignment="1">
      <alignment horizontal="distributed" vertical="center"/>
    </xf>
    <xf numFmtId="0" fontId="36" fillId="0" borderId="0" xfId="0" applyFont="1" applyAlignment="1">
      <alignment horizontal="distributed" vertical="center"/>
    </xf>
    <xf numFmtId="0" fontId="36" fillId="0" borderId="7" xfId="0" applyFont="1" applyBorder="1" applyAlignment="1">
      <alignment horizontal="distributed" vertical="center"/>
    </xf>
    <xf numFmtId="0" fontId="36" fillId="0" borderId="3" xfId="0" applyFont="1" applyBorder="1" applyAlignment="1">
      <alignment horizontal="distributed" vertical="center"/>
    </xf>
    <xf numFmtId="0" fontId="36" fillId="0" borderId="1" xfId="0" applyFont="1" applyBorder="1" applyAlignment="1">
      <alignment horizontal="distributed" vertical="center"/>
    </xf>
    <xf numFmtId="0" fontId="36" fillId="0" borderId="8" xfId="0" applyFont="1" applyBorder="1" applyAlignment="1">
      <alignment horizontal="distributed" vertical="center"/>
    </xf>
    <xf numFmtId="0" fontId="36" fillId="0" borderId="10" xfId="0" applyFont="1" applyBorder="1" applyAlignment="1">
      <alignment horizontal="distributed" vertical="center"/>
    </xf>
    <xf numFmtId="183" fontId="34" fillId="0" borderId="10" xfId="0" applyNumberFormat="1" applyFont="1" applyBorder="1" applyAlignment="1">
      <alignment vertical="center"/>
    </xf>
    <xf numFmtId="0" fontId="36" fillId="0" borderId="2"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3" xfId="0" applyFont="1" applyBorder="1" applyAlignment="1">
      <alignment horizontal="center" vertical="center"/>
    </xf>
    <xf numFmtId="0" fontId="36" fillId="0" borderId="1" xfId="0" applyFont="1" applyBorder="1" applyAlignment="1">
      <alignment horizontal="center" vertical="center"/>
    </xf>
    <xf numFmtId="0" fontId="36" fillId="0" borderId="8" xfId="0" applyFont="1" applyBorder="1" applyAlignment="1">
      <alignment horizontal="center" vertical="center"/>
    </xf>
    <xf numFmtId="0" fontId="36" fillId="0" borderId="11" xfId="0" applyFont="1" applyBorder="1" applyAlignment="1">
      <alignment horizontal="center" vertical="center"/>
    </xf>
    <xf numFmtId="0" fontId="36" fillId="0" borderId="17" xfId="0" applyFont="1" applyBorder="1" applyAlignment="1">
      <alignment horizontal="center" vertical="center"/>
    </xf>
    <xf numFmtId="0" fontId="36" fillId="0" borderId="12" xfId="0" applyFont="1" applyBorder="1" applyAlignment="1">
      <alignment horizontal="center" vertical="center"/>
    </xf>
    <xf numFmtId="183" fontId="34" fillId="0" borderId="11" xfId="0" applyNumberFormat="1" applyFont="1" applyBorder="1" applyAlignment="1">
      <alignment vertical="center"/>
    </xf>
    <xf numFmtId="183" fontId="34" fillId="0" borderId="17" xfId="0" applyNumberFormat="1" applyFont="1" applyBorder="1" applyAlignment="1">
      <alignment vertical="center"/>
    </xf>
    <xf numFmtId="183" fontId="34" fillId="0" borderId="12" xfId="0" applyNumberFormat="1" applyFont="1" applyBorder="1" applyAlignment="1">
      <alignment vertical="center"/>
    </xf>
    <xf numFmtId="0" fontId="34" fillId="0" borderId="10" xfId="0" applyFont="1" applyBorder="1" applyAlignment="1">
      <alignment horizontal="center" vertical="center"/>
    </xf>
    <xf numFmtId="0" fontId="36" fillId="0" borderId="10" xfId="0" applyFont="1" applyBorder="1" applyAlignment="1">
      <alignment horizontal="left" vertical="center"/>
    </xf>
    <xf numFmtId="0" fontId="34" fillId="0" borderId="10" xfId="0" applyFont="1" applyBorder="1" applyAlignment="1">
      <alignment vertical="center"/>
    </xf>
    <xf numFmtId="0" fontId="34" fillId="0" borderId="11" xfId="0" applyFont="1" applyBorder="1" applyAlignment="1">
      <alignment horizontal="center" vertical="center"/>
    </xf>
    <xf numFmtId="0" fontId="34" fillId="0" borderId="17" xfId="0" applyFont="1" applyBorder="1" applyAlignment="1">
      <alignment horizontal="center" vertical="center"/>
    </xf>
    <xf numFmtId="0" fontId="34" fillId="0" borderId="12" xfId="0" applyFont="1" applyBorder="1" applyAlignment="1">
      <alignment horizontal="center" vertical="center"/>
    </xf>
    <xf numFmtId="185" fontId="18" fillId="0" borderId="10" xfId="0" applyNumberFormat="1" applyFont="1" applyBorder="1" applyAlignment="1">
      <alignment horizontal="center" vertical="center" wrapText="1"/>
    </xf>
    <xf numFmtId="185" fontId="18" fillId="0" borderId="11" xfId="0" applyNumberFormat="1" applyFont="1" applyBorder="1" applyAlignment="1">
      <alignment horizontal="center" vertical="center" wrapText="1"/>
    </xf>
    <xf numFmtId="185" fontId="18" fillId="0" borderId="17" xfId="0" applyNumberFormat="1" applyFont="1" applyBorder="1" applyAlignment="1">
      <alignment horizontal="center" vertical="center" wrapText="1"/>
    </xf>
    <xf numFmtId="185" fontId="18" fillId="0" borderId="12"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185" fontId="18" fillId="0" borderId="2" xfId="0" applyNumberFormat="1" applyFont="1" applyBorder="1" applyAlignment="1">
      <alignment horizontal="center" vertical="center"/>
    </xf>
    <xf numFmtId="185" fontId="18" fillId="0" borderId="4" xfId="0" applyNumberFormat="1" applyFont="1" applyBorder="1" applyAlignment="1">
      <alignment horizontal="center" vertical="center"/>
    </xf>
    <xf numFmtId="185" fontId="18" fillId="0" borderId="10" xfId="0" applyNumberFormat="1" applyFont="1" applyBorder="1" applyAlignment="1">
      <alignment horizontal="center" vertical="center"/>
    </xf>
    <xf numFmtId="185" fontId="18" fillId="0" borderId="6" xfId="0" applyNumberFormat="1" applyFont="1" applyBorder="1" applyAlignment="1">
      <alignment horizontal="center" vertical="center"/>
    </xf>
    <xf numFmtId="185" fontId="18" fillId="0" borderId="0" xfId="0" applyNumberFormat="1" applyFont="1" applyAlignment="1">
      <alignment horizontal="center" vertical="center"/>
    </xf>
    <xf numFmtId="185" fontId="18" fillId="0" borderId="11" xfId="0" applyNumberFormat="1" applyFont="1" applyBorder="1" applyAlignment="1">
      <alignment horizontal="center" vertical="center"/>
    </xf>
    <xf numFmtId="185" fontId="18" fillId="0" borderId="17" xfId="0" applyNumberFormat="1" applyFont="1" applyBorder="1" applyAlignment="1">
      <alignment horizontal="center" vertical="center"/>
    </xf>
    <xf numFmtId="185" fontId="18" fillId="0" borderId="3" xfId="0" applyNumberFormat="1" applyFont="1" applyBorder="1" applyAlignment="1">
      <alignment horizontal="center" vertical="center"/>
    </xf>
    <xf numFmtId="185" fontId="18" fillId="0" borderId="1" xfId="0" applyNumberFormat="1" applyFont="1" applyBorder="1" applyAlignment="1">
      <alignment horizontal="center" vertical="center"/>
    </xf>
    <xf numFmtId="185" fontId="18" fillId="0" borderId="11" xfId="0" applyNumberFormat="1" applyFont="1" applyBorder="1" applyAlignment="1" applyProtection="1">
      <alignment horizontal="right" vertical="center"/>
      <protection locked="0"/>
    </xf>
    <xf numFmtId="185" fontId="18" fillId="0" borderId="12" xfId="0" applyNumberFormat="1" applyFont="1" applyBorder="1" applyAlignment="1" applyProtection="1">
      <alignment horizontal="right" vertical="center"/>
      <protection locked="0"/>
    </xf>
    <xf numFmtId="185" fontId="18" fillId="0" borderId="11" xfId="0" applyNumberFormat="1" applyFont="1" applyBorder="1" applyAlignment="1">
      <alignment horizontal="right" vertical="center" wrapText="1"/>
    </xf>
    <xf numFmtId="185" fontId="18" fillId="0" borderId="12" xfId="0" applyNumberFormat="1" applyFont="1" applyBorder="1" applyAlignment="1">
      <alignment horizontal="right" vertical="center" wrapText="1"/>
    </xf>
    <xf numFmtId="185" fontId="18" fillId="0" borderId="2" xfId="0" applyNumberFormat="1" applyFont="1" applyBorder="1" applyAlignment="1">
      <alignment horizontal="center" vertical="center" wrapText="1"/>
    </xf>
    <xf numFmtId="185" fontId="18" fillId="0" borderId="4" xfId="0" applyNumberFormat="1" applyFont="1" applyBorder="1" applyAlignment="1">
      <alignment horizontal="center" vertical="center" wrapText="1"/>
    </xf>
    <xf numFmtId="185" fontId="18" fillId="0" borderId="5" xfId="0" applyNumberFormat="1" applyFont="1" applyBorder="1" applyAlignment="1">
      <alignment horizontal="center" vertical="center" wrapText="1"/>
    </xf>
    <xf numFmtId="0" fontId="18" fillId="0" borderId="11" xfId="0" applyFont="1" applyBorder="1" applyAlignment="1">
      <alignment horizontal="left" vertical="center"/>
    </xf>
    <xf numFmtId="0" fontId="18" fillId="0" borderId="17" xfId="0" applyFont="1" applyBorder="1" applyAlignment="1">
      <alignment horizontal="left" vertical="center"/>
    </xf>
    <xf numFmtId="0" fontId="18" fillId="0" borderId="12" xfId="0" applyFont="1" applyBorder="1" applyAlignment="1">
      <alignment horizontal="left" vertical="center"/>
    </xf>
    <xf numFmtId="0" fontId="18" fillId="0" borderId="17" xfId="0" applyFont="1" applyBorder="1" applyAlignment="1">
      <alignment horizontal="center" vertical="center"/>
    </xf>
    <xf numFmtId="0" fontId="18" fillId="0" borderId="17" xfId="0" applyFont="1" applyBorder="1" applyAlignment="1">
      <alignment horizontal="distributed" vertical="center"/>
    </xf>
    <xf numFmtId="183" fontId="18" fillId="0" borderId="11" xfId="0" applyNumberFormat="1" applyFont="1" applyBorder="1" applyAlignment="1">
      <alignment horizontal="right" vertical="center"/>
    </xf>
    <xf numFmtId="183" fontId="18" fillId="0" borderId="17" xfId="0" applyNumberFormat="1" applyFont="1" applyBorder="1" applyAlignment="1">
      <alignment horizontal="right" vertical="center"/>
    </xf>
    <xf numFmtId="0" fontId="18" fillId="0" borderId="17" xfId="0" applyFont="1" applyBorder="1" applyAlignment="1">
      <alignment vertical="center"/>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183" fontId="18" fillId="0" borderId="11" xfId="0" applyNumberFormat="1" applyFont="1" applyBorder="1" applyAlignment="1">
      <alignment vertical="center"/>
    </xf>
    <xf numFmtId="183" fontId="18" fillId="0" borderId="17" xfId="0" applyNumberFormat="1" applyFont="1" applyBorder="1" applyAlignment="1">
      <alignment vertical="center"/>
    </xf>
    <xf numFmtId="183" fontId="18" fillId="0" borderId="12" xfId="0" applyNumberFormat="1" applyFont="1" applyBorder="1" applyAlignment="1">
      <alignment vertical="center"/>
    </xf>
    <xf numFmtId="0" fontId="19" fillId="0" borderId="18" xfId="0" applyFont="1" applyBorder="1" applyAlignment="1">
      <alignment horizontal="left" vertical="center" wrapText="1"/>
    </xf>
    <xf numFmtId="183" fontId="18" fillId="0" borderId="11" xfId="0" applyNumberFormat="1" applyFont="1" applyBorder="1" applyAlignment="1">
      <alignment horizontal="center" vertical="center"/>
    </xf>
    <xf numFmtId="183" fontId="18" fillId="0" borderId="17" xfId="0" applyNumberFormat="1" applyFont="1" applyBorder="1" applyAlignment="1">
      <alignment horizontal="center" vertical="center"/>
    </xf>
    <xf numFmtId="183" fontId="18" fillId="0" borderId="12" xfId="0" applyNumberFormat="1" applyFont="1" applyBorder="1" applyAlignment="1">
      <alignment horizontal="center" vertical="center"/>
    </xf>
    <xf numFmtId="183" fontId="18" fillId="0" borderId="12" xfId="0" applyNumberFormat="1" applyFont="1" applyBorder="1" applyAlignment="1">
      <alignment horizontal="right" vertical="center"/>
    </xf>
    <xf numFmtId="183" fontId="18" fillId="0" borderId="10" xfId="0" applyNumberFormat="1" applyFont="1" applyBorder="1" applyAlignment="1">
      <alignment horizontal="right" vertical="center"/>
    </xf>
    <xf numFmtId="0" fontId="18" fillId="0" borderId="17" xfId="0" applyFont="1" applyBorder="1" applyAlignment="1">
      <alignment horizontal="distributed" vertical="center" wrapText="1"/>
    </xf>
    <xf numFmtId="0" fontId="18" fillId="0" borderId="0" xfId="2" applyFont="1" applyAlignment="1">
      <alignment horizontal="distributed" vertical="center"/>
    </xf>
    <xf numFmtId="0" fontId="18" fillId="0" borderId="13" xfId="2" applyFont="1" applyBorder="1" applyAlignment="1">
      <alignment horizontal="center" vertical="center"/>
    </xf>
    <xf numFmtId="0" fontId="18" fillId="0" borderId="15" xfId="2" applyFont="1" applyBorder="1" applyAlignment="1">
      <alignment horizontal="center" vertical="center"/>
    </xf>
    <xf numFmtId="0" fontId="18" fillId="0" borderId="14" xfId="2" applyFont="1" applyBorder="1" applyAlignment="1">
      <alignment horizontal="center" vertical="center"/>
    </xf>
    <xf numFmtId="0" fontId="18" fillId="0" borderId="17" xfId="2" applyFont="1" applyBorder="1" applyAlignment="1">
      <alignment horizontal="center" vertical="center"/>
    </xf>
    <xf numFmtId="49" fontId="46" fillId="0" borderId="10"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10" xfId="0" applyNumberFormat="1" applyFont="1" applyBorder="1" applyAlignment="1">
      <alignment horizontal="center" vertical="center"/>
    </xf>
    <xf numFmtId="49" fontId="11" fillId="0" borderId="10" xfId="0" applyNumberFormat="1" applyFont="1" applyBorder="1" applyAlignment="1">
      <alignment horizontal="center" vertical="center" wrapText="1"/>
    </xf>
    <xf numFmtId="49" fontId="11" fillId="0" borderId="10" xfId="0" applyNumberFormat="1" applyFont="1" applyBorder="1" applyAlignment="1">
      <alignment horizontal="distributed" vertical="center"/>
    </xf>
    <xf numFmtId="178" fontId="11" fillId="0" borderId="10" xfId="0" applyNumberFormat="1" applyFont="1" applyBorder="1" applyAlignment="1">
      <alignment vertical="center"/>
    </xf>
    <xf numFmtId="178" fontId="11" fillId="0" borderId="11" xfId="0" applyNumberFormat="1" applyFont="1" applyBorder="1" applyAlignment="1">
      <alignment vertical="center"/>
    </xf>
    <xf numFmtId="178" fontId="11" fillId="0" borderId="10" xfId="0" applyNumberFormat="1" applyFont="1" applyBorder="1" applyAlignment="1">
      <alignment horizontal="right" vertical="center"/>
    </xf>
    <xf numFmtId="178" fontId="11" fillId="0" borderId="11" xfId="0" applyNumberFormat="1" applyFont="1" applyBorder="1" applyAlignment="1">
      <alignment horizontal="right" vertical="center"/>
    </xf>
    <xf numFmtId="178" fontId="11" fillId="0" borderId="12" xfId="0" applyNumberFormat="1" applyFont="1" applyBorder="1" applyAlignment="1">
      <alignment horizontal="center" vertical="center"/>
    </xf>
    <xf numFmtId="178" fontId="11" fillId="0" borderId="10" xfId="0" applyNumberFormat="1" applyFont="1" applyBorder="1" applyAlignment="1">
      <alignment horizontal="center" vertical="center"/>
    </xf>
    <xf numFmtId="178" fontId="11" fillId="0" borderId="11" xfId="0" applyNumberFormat="1" applyFont="1" applyBorder="1" applyAlignment="1">
      <alignment horizontal="center" vertical="center"/>
    </xf>
    <xf numFmtId="49" fontId="11" fillId="0" borderId="12" xfId="0" applyNumberFormat="1" applyFont="1" applyBorder="1" applyAlignment="1">
      <alignment horizontal="center" vertical="center"/>
    </xf>
    <xf numFmtId="178" fontId="11" fillId="0" borderId="12" xfId="0" applyNumberFormat="1" applyFont="1" applyBorder="1" applyAlignment="1">
      <alignment horizontal="right"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58" fontId="24" fillId="0" borderId="11" xfId="0" applyNumberFormat="1" applyFont="1" applyBorder="1" applyAlignment="1">
      <alignment horizontal="center" vertical="center" wrapText="1"/>
    </xf>
    <xf numFmtId="58" fontId="24" fillId="0" borderId="12" xfId="0" applyNumberFormat="1" applyFont="1" applyBorder="1" applyAlignment="1">
      <alignment horizontal="center" vertical="center" wrapText="1"/>
    </xf>
    <xf numFmtId="0" fontId="24" fillId="0" borderId="13" xfId="0" applyFont="1" applyBorder="1" applyAlignment="1">
      <alignment vertical="center" wrapText="1"/>
    </xf>
    <xf numFmtId="0" fontId="24" fillId="0" borderId="14" xfId="0" applyFont="1" applyBorder="1" applyAlignment="1">
      <alignment vertical="center" wrapText="1"/>
    </xf>
    <xf numFmtId="0" fontId="51" fillId="0" borderId="11" xfId="0" applyFont="1" applyBorder="1" applyAlignment="1">
      <alignment horizontal="center" vertical="center" wrapText="1"/>
    </xf>
    <xf numFmtId="0" fontId="51" fillId="0" borderId="12" xfId="0" applyFont="1" applyBorder="1" applyAlignment="1">
      <alignment horizontal="center" vertical="center" wrapText="1"/>
    </xf>
    <xf numFmtId="0" fontId="24" fillId="0" borderId="17" xfId="0" applyFont="1" applyBorder="1" applyAlignment="1">
      <alignment horizontal="distributed" vertical="center" wrapText="1"/>
    </xf>
    <xf numFmtId="0" fontId="24" fillId="0" borderId="2" xfId="0" applyFont="1" applyBorder="1" applyAlignment="1">
      <alignment vertical="center" wrapText="1"/>
    </xf>
    <xf numFmtId="0" fontId="24" fillId="0" borderId="5" xfId="0" applyFont="1" applyBorder="1" applyAlignment="1">
      <alignment vertical="center" wrapText="1"/>
    </xf>
    <xf numFmtId="0" fontId="24" fillId="0" borderId="3" xfId="0" applyFont="1" applyBorder="1" applyAlignment="1">
      <alignment vertical="center" wrapText="1"/>
    </xf>
    <xf numFmtId="0" fontId="24" fillId="0" borderId="8" xfId="0" applyFont="1" applyBorder="1" applyAlignment="1">
      <alignment vertical="center" wrapText="1"/>
    </xf>
    <xf numFmtId="0" fontId="16" fillId="0" borderId="0" xfId="2" applyFont="1" applyAlignment="1">
      <alignment horizontal="left" vertical="center" wrapText="1"/>
    </xf>
    <xf numFmtId="0" fontId="18" fillId="0" borderId="13" xfId="2" applyFont="1" applyBorder="1" applyAlignment="1">
      <alignment horizontal="center" vertical="center" wrapText="1"/>
    </xf>
    <xf numFmtId="0" fontId="18" fillId="0" borderId="15" xfId="2" applyFont="1" applyBorder="1" applyAlignment="1">
      <alignment horizontal="center" vertical="center" wrapText="1"/>
    </xf>
    <xf numFmtId="0" fontId="18" fillId="0" borderId="14" xfId="2" applyFont="1" applyBorder="1" applyAlignment="1">
      <alignment horizontal="center" vertical="center" wrapText="1"/>
    </xf>
    <xf numFmtId="0" fontId="18" fillId="0" borderId="2"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18" fillId="0" borderId="6" xfId="2" applyFont="1" applyBorder="1" applyAlignment="1">
      <alignment horizontal="center" vertical="center"/>
    </xf>
    <xf numFmtId="0" fontId="18" fillId="0" borderId="0" xfId="2" applyFont="1" applyAlignment="1">
      <alignment horizontal="center" vertical="center"/>
    </xf>
    <xf numFmtId="0" fontId="18" fillId="0" borderId="7" xfId="2" applyFont="1" applyBorder="1" applyAlignment="1">
      <alignment horizontal="center" vertical="center"/>
    </xf>
    <xf numFmtId="0" fontId="18" fillId="0" borderId="3" xfId="2" applyFont="1" applyBorder="1" applyAlignment="1">
      <alignment horizontal="center" vertical="center"/>
    </xf>
    <xf numFmtId="0" fontId="18" fillId="0" borderId="1" xfId="2" applyFont="1" applyBorder="1" applyAlignment="1">
      <alignment horizontal="center" vertical="center"/>
    </xf>
    <xf numFmtId="0" fontId="18" fillId="0" borderId="8" xfId="2" applyFont="1" applyBorder="1" applyAlignment="1">
      <alignment horizontal="center" vertical="center"/>
    </xf>
    <xf numFmtId="0" fontId="18" fillId="0" borderId="2" xfId="2" applyFont="1" applyBorder="1" applyAlignment="1">
      <alignment horizontal="center" vertical="center" wrapText="1" shrinkToFit="1"/>
    </xf>
    <xf numFmtId="0" fontId="18" fillId="0" borderId="5" xfId="2" applyFont="1" applyBorder="1" applyAlignment="1">
      <alignment horizontal="center" vertical="center" wrapText="1" shrinkToFit="1"/>
    </xf>
    <xf numFmtId="0" fontId="18" fillId="0" borderId="3" xfId="2" applyFont="1" applyBorder="1" applyAlignment="1">
      <alignment horizontal="center" vertical="center" wrapText="1" shrinkToFit="1"/>
    </xf>
    <xf numFmtId="0" fontId="18" fillId="0" borderId="8" xfId="2" applyFont="1" applyBorder="1" applyAlignment="1">
      <alignment horizontal="center" vertical="center" wrapText="1" shrinkToFit="1"/>
    </xf>
    <xf numFmtId="0" fontId="18" fillId="0" borderId="4" xfId="2" applyFont="1" applyBorder="1" applyAlignment="1">
      <alignment horizontal="left" vertical="center" wrapText="1"/>
    </xf>
    <xf numFmtId="0" fontId="18" fillId="0" borderId="5" xfId="2" applyFont="1" applyBorder="1" applyAlignment="1">
      <alignment horizontal="left" vertical="center" wrapText="1"/>
    </xf>
    <xf numFmtId="3" fontId="18" fillId="0" borderId="13" xfId="2" applyNumberFormat="1" applyFont="1" applyBorder="1">
      <alignment vertical="center"/>
    </xf>
    <xf numFmtId="3" fontId="18" fillId="0" borderId="14" xfId="2" applyNumberFormat="1" applyFont="1" applyBorder="1">
      <alignment vertical="center"/>
    </xf>
    <xf numFmtId="3" fontId="18" fillId="0" borderId="2" xfId="2" applyNumberFormat="1" applyFont="1" applyBorder="1" applyAlignment="1">
      <alignment vertical="center" shrinkToFit="1"/>
    </xf>
    <xf numFmtId="3" fontId="18" fillId="0" borderId="3" xfId="2" applyNumberFormat="1" applyFont="1" applyBorder="1" applyAlignment="1">
      <alignment vertical="center" shrinkToFit="1"/>
    </xf>
    <xf numFmtId="0" fontId="18" fillId="0" borderId="1" xfId="2" applyFont="1" applyBorder="1" applyAlignment="1">
      <alignment vertical="center" wrapText="1"/>
    </xf>
    <xf numFmtId="0" fontId="18" fillId="0" borderId="5" xfId="2" applyFont="1" applyBorder="1" applyAlignment="1">
      <alignment horizontal="right" vertical="center" shrinkToFit="1"/>
    </xf>
    <xf numFmtId="0" fontId="18" fillId="0" borderId="8" xfId="2" applyFont="1" applyBorder="1" applyAlignment="1">
      <alignment horizontal="right" vertical="center" shrinkToFit="1"/>
    </xf>
    <xf numFmtId="0" fontId="18" fillId="0" borderId="2" xfId="2" applyFont="1" applyBorder="1" applyAlignment="1">
      <alignment vertical="center" wrapText="1"/>
    </xf>
    <xf numFmtId="0" fontId="18" fillId="0" borderId="5" xfId="2" applyFont="1" applyBorder="1" applyAlignment="1">
      <alignment vertical="center" wrapText="1"/>
    </xf>
    <xf numFmtId="0" fontId="18" fillId="0" borderId="3" xfId="2" applyFont="1" applyBorder="1" applyAlignment="1">
      <alignment vertical="center" wrapText="1"/>
    </xf>
    <xf numFmtId="0" fontId="18" fillId="0" borderId="8" xfId="2" applyFont="1" applyBorder="1" applyAlignment="1">
      <alignment vertical="center" wrapText="1"/>
    </xf>
    <xf numFmtId="0" fontId="18" fillId="0" borderId="2" xfId="2" applyFont="1" applyBorder="1" applyAlignment="1">
      <alignment horizontal="left" vertical="center"/>
    </xf>
    <xf numFmtId="0" fontId="18" fillId="0" borderId="5" xfId="2" applyFont="1" applyBorder="1" applyAlignment="1">
      <alignment horizontal="left" vertical="center"/>
    </xf>
    <xf numFmtId="0" fontId="18" fillId="0" borderId="3" xfId="2" applyFont="1" applyBorder="1" applyAlignment="1">
      <alignment horizontal="left" vertical="center"/>
    </xf>
    <xf numFmtId="0" fontId="18" fillId="0" borderId="8" xfId="2" applyFont="1" applyBorder="1" applyAlignment="1">
      <alignment horizontal="left" vertical="center"/>
    </xf>
    <xf numFmtId="0" fontId="18" fillId="0" borderId="4" xfId="2" applyFont="1" applyBorder="1" applyAlignment="1">
      <alignment vertical="center" wrapText="1"/>
    </xf>
    <xf numFmtId="49" fontId="18" fillId="0" borderId="2" xfId="2" applyNumberFormat="1" applyFont="1" applyBorder="1" applyAlignment="1">
      <alignment horizontal="center" vertical="center" wrapText="1"/>
    </xf>
    <xf numFmtId="49" fontId="18" fillId="0" borderId="5" xfId="2" applyNumberFormat="1" applyFont="1" applyBorder="1" applyAlignment="1">
      <alignment horizontal="center" vertical="center" wrapText="1"/>
    </xf>
    <xf numFmtId="49" fontId="18" fillId="0" borderId="3" xfId="2" applyNumberFormat="1" applyFont="1" applyBorder="1" applyAlignment="1">
      <alignment horizontal="center" vertical="center" wrapText="1"/>
    </xf>
    <xf numFmtId="49" fontId="18" fillId="0" borderId="8" xfId="2" applyNumberFormat="1" applyFont="1" applyBorder="1" applyAlignment="1">
      <alignment horizontal="center" vertical="center" wrapText="1"/>
    </xf>
    <xf numFmtId="0" fontId="52" fillId="0" borderId="0" xfId="2" applyFont="1">
      <alignment vertical="center"/>
    </xf>
    <xf numFmtId="49" fontId="54" fillId="0" borderId="0" xfId="2" applyNumberFormat="1" applyFont="1" applyAlignment="1">
      <alignment horizontal="left" vertical="center"/>
    </xf>
    <xf numFmtId="0" fontId="57" fillId="0" borderId="0" xfId="2" applyFont="1">
      <alignment vertical="center"/>
    </xf>
    <xf numFmtId="0" fontId="54" fillId="0" borderId="0" xfId="2" applyFont="1">
      <alignment vertical="center"/>
    </xf>
    <xf numFmtId="0" fontId="18" fillId="0" borderId="10" xfId="2" applyFont="1" applyBorder="1" applyAlignment="1">
      <alignment horizontal="center" vertical="center" wrapText="1"/>
    </xf>
    <xf numFmtId="0" fontId="19" fillId="2" borderId="10" xfId="2" applyFont="1" applyFill="1" applyBorder="1" applyAlignment="1">
      <alignment horizontal="center" vertical="center" wrapText="1"/>
    </xf>
    <xf numFmtId="179" fontId="19" fillId="2" borderId="10" xfId="2" applyNumberFormat="1" applyFont="1" applyFill="1" applyBorder="1" applyAlignment="1">
      <alignment horizontal="distributed" vertical="center"/>
    </xf>
    <xf numFmtId="0" fontId="19" fillId="2" borderId="10" xfId="2" applyFont="1" applyFill="1" applyBorder="1" applyAlignment="1">
      <alignment horizontal="distributed" vertical="center" shrinkToFit="1"/>
    </xf>
    <xf numFmtId="0" fontId="18" fillId="2" borderId="10" xfId="2" applyFont="1" applyFill="1" applyBorder="1" applyAlignment="1">
      <alignment horizontal="distributed" vertical="center"/>
    </xf>
    <xf numFmtId="178" fontId="18" fillId="2" borderId="10" xfId="2" applyNumberFormat="1" applyFont="1" applyFill="1" applyBorder="1">
      <alignment vertical="center"/>
    </xf>
    <xf numFmtId="178" fontId="18" fillId="0" borderId="13" xfId="2" applyNumberFormat="1" applyFont="1" applyBorder="1">
      <alignment vertical="center"/>
    </xf>
    <xf numFmtId="178" fontId="18" fillId="0" borderId="15" xfId="2" applyNumberFormat="1" applyFont="1" applyBorder="1">
      <alignment vertical="center"/>
    </xf>
    <xf numFmtId="178" fontId="18" fillId="0" borderId="14" xfId="2" applyNumberFormat="1" applyFont="1" applyBorder="1">
      <alignment vertical="center"/>
    </xf>
    <xf numFmtId="0" fontId="19" fillId="2" borderId="10" xfId="2" applyFont="1" applyFill="1" applyBorder="1" applyAlignment="1">
      <alignment horizontal="distributed" vertical="center"/>
    </xf>
    <xf numFmtId="178" fontId="18" fillId="2" borderId="13" xfId="2" applyNumberFormat="1" applyFont="1" applyFill="1" applyBorder="1" applyAlignment="1">
      <alignment horizontal="right" vertical="center"/>
    </xf>
    <xf numFmtId="178" fontId="18" fillId="2" borderId="14" xfId="2" applyNumberFormat="1" applyFont="1" applyFill="1" applyBorder="1" applyAlignment="1">
      <alignment horizontal="right" vertical="center"/>
    </xf>
    <xf numFmtId="179" fontId="18" fillId="2" borderId="10" xfId="2" applyNumberFormat="1" applyFont="1" applyFill="1" applyBorder="1" applyAlignment="1">
      <alignment vertical="center" wrapText="1"/>
    </xf>
    <xf numFmtId="186" fontId="18" fillId="0" borderId="2" xfId="2" applyNumberFormat="1" applyFont="1" applyBorder="1" applyAlignment="1">
      <alignment horizontal="center" vertical="center"/>
    </xf>
    <xf numFmtId="186" fontId="18" fillId="0" borderId="6" xfId="2" applyNumberFormat="1" applyFont="1" applyBorder="1" applyAlignment="1">
      <alignment horizontal="center" vertical="center"/>
    </xf>
    <xf numFmtId="186" fontId="18" fillId="0" borderId="3" xfId="2" applyNumberFormat="1" applyFont="1" applyBorder="1" applyAlignment="1">
      <alignment horizontal="center" vertical="center"/>
    </xf>
    <xf numFmtId="186" fontId="18" fillId="0" borderId="13" xfId="2" applyNumberFormat="1" applyFont="1" applyBorder="1" applyAlignment="1">
      <alignment horizontal="center" vertical="center"/>
    </xf>
    <xf numFmtId="186" fontId="18" fillId="0" borderId="15" xfId="2" applyNumberFormat="1" applyFont="1" applyBorder="1" applyAlignment="1">
      <alignment horizontal="center" vertical="center"/>
    </xf>
    <xf numFmtId="186" fontId="18" fillId="0" borderId="14" xfId="2" applyNumberFormat="1" applyFont="1" applyBorder="1" applyAlignment="1">
      <alignment horizontal="center" vertical="center"/>
    </xf>
    <xf numFmtId="186" fontId="18" fillId="0" borderId="5" xfId="2" applyNumberFormat="1" applyFont="1" applyBorder="1" applyAlignment="1">
      <alignment horizontal="center" vertical="center"/>
    </xf>
    <xf numFmtId="186" fontId="18" fillId="0" borderId="7" xfId="2" applyNumberFormat="1" applyFont="1" applyBorder="1" applyAlignment="1">
      <alignment horizontal="center" vertical="center"/>
    </xf>
    <xf numFmtId="186" fontId="18" fillId="0" borderId="8" xfId="2" applyNumberFormat="1" applyFont="1" applyBorder="1" applyAlignment="1">
      <alignment horizontal="center" vertical="center"/>
    </xf>
    <xf numFmtId="187" fontId="18" fillId="0" borderId="2" xfId="2" applyNumberFormat="1" applyFont="1" applyBorder="1" applyAlignment="1">
      <alignment horizontal="center" vertical="center"/>
    </xf>
    <xf numFmtId="187" fontId="18" fillId="0" borderId="5" xfId="2" applyNumberFormat="1" applyFont="1" applyBorder="1" applyAlignment="1">
      <alignment horizontal="center" vertical="center"/>
    </xf>
    <xf numFmtId="187" fontId="18" fillId="0" borderId="6" xfId="2" applyNumberFormat="1" applyFont="1" applyBorder="1" applyAlignment="1">
      <alignment horizontal="center" vertical="center"/>
    </xf>
    <xf numFmtId="187" fontId="18" fillId="0" borderId="7" xfId="2" applyNumberFormat="1" applyFont="1" applyBorder="1" applyAlignment="1">
      <alignment horizontal="center" vertical="center"/>
    </xf>
    <xf numFmtId="187" fontId="18" fillId="0" borderId="3" xfId="2" applyNumberFormat="1" applyFont="1" applyBorder="1" applyAlignment="1">
      <alignment horizontal="center" vertical="center"/>
    </xf>
    <xf numFmtId="187" fontId="18" fillId="0" borderId="8" xfId="2" applyNumberFormat="1" applyFont="1" applyBorder="1" applyAlignment="1">
      <alignment horizontal="center" vertical="center"/>
    </xf>
    <xf numFmtId="188" fontId="18" fillId="0" borderId="2" xfId="2" applyNumberFormat="1" applyFont="1" applyBorder="1" applyAlignment="1">
      <alignment horizontal="center" vertical="center"/>
    </xf>
    <xf numFmtId="188" fontId="18" fillId="0" borderId="5" xfId="2" applyNumberFormat="1" applyFont="1" applyBorder="1" applyAlignment="1">
      <alignment horizontal="center" vertical="center"/>
    </xf>
    <xf numFmtId="188" fontId="18" fillId="0" borderId="6" xfId="2" applyNumberFormat="1" applyFont="1" applyBorder="1" applyAlignment="1">
      <alignment horizontal="center" vertical="center"/>
    </xf>
    <xf numFmtId="188" fontId="18" fillId="0" borderId="7" xfId="2" applyNumberFormat="1" applyFont="1" applyBorder="1" applyAlignment="1">
      <alignment horizontal="center" vertical="center"/>
    </xf>
    <xf numFmtId="188" fontId="18" fillId="0" borderId="3" xfId="2" applyNumberFormat="1" applyFont="1" applyBorder="1" applyAlignment="1">
      <alignment horizontal="center" vertical="center"/>
    </xf>
    <xf numFmtId="188" fontId="18" fillId="0" borderId="8" xfId="2" applyNumberFormat="1" applyFont="1" applyBorder="1" applyAlignment="1">
      <alignment horizontal="center" vertical="center"/>
    </xf>
    <xf numFmtId="0" fontId="34" fillId="0" borderId="0" xfId="0" applyFont="1" applyAlignment="1">
      <alignment horizontal="center" vertical="center" shrinkToFit="1"/>
    </xf>
    <xf numFmtId="49" fontId="18" fillId="0" borderId="0" xfId="0" applyNumberFormat="1" applyFont="1" applyAlignment="1">
      <alignment horizontal="left" vertical="center"/>
    </xf>
    <xf numFmtId="56" fontId="18" fillId="0" borderId="10" xfId="0" applyNumberFormat="1" applyFont="1" applyBorder="1" applyAlignment="1">
      <alignment horizontal="center" vertical="center"/>
    </xf>
    <xf numFmtId="0" fontId="18" fillId="0" borderId="4" xfId="0" applyFont="1" applyBorder="1" applyAlignment="1">
      <alignment horizontal="center" vertical="center"/>
    </xf>
    <xf numFmtId="0" fontId="21" fillId="0" borderId="10" xfId="0" applyFont="1" applyBorder="1" applyAlignment="1">
      <alignment horizontal="center" vertical="center"/>
    </xf>
    <xf numFmtId="0" fontId="18" fillId="2" borderId="11" xfId="2" applyFont="1" applyFill="1" applyBorder="1" applyAlignment="1">
      <alignment horizontal="center" vertical="center" wrapText="1"/>
    </xf>
    <xf numFmtId="0" fontId="18" fillId="2" borderId="12" xfId="2" applyFont="1" applyFill="1" applyBorder="1" applyAlignment="1">
      <alignment horizontal="center" vertical="center" wrapText="1"/>
    </xf>
    <xf numFmtId="0" fontId="18" fillId="0" borderId="11" xfId="4" applyFont="1" applyBorder="1" applyAlignment="1" applyProtection="1">
      <alignment horizontal="center" vertical="center"/>
      <protection locked="0"/>
    </xf>
    <xf numFmtId="0" fontId="18" fillId="0" borderId="17" xfId="4" applyFont="1" applyBorder="1" applyAlignment="1" applyProtection="1">
      <alignment horizontal="center" vertical="center"/>
      <protection locked="0"/>
    </xf>
    <xf numFmtId="0" fontId="18" fillId="0" borderId="12" xfId="4" applyFont="1" applyBorder="1" applyAlignment="1" applyProtection="1">
      <alignment horizontal="center" vertical="center"/>
      <protection locked="0"/>
    </xf>
    <xf numFmtId="0" fontId="18" fillId="0" borderId="10" xfId="4" applyFont="1" applyBorder="1" applyAlignment="1" applyProtection="1">
      <alignment horizontal="center" vertical="center"/>
      <protection locked="0"/>
    </xf>
    <xf numFmtId="0" fontId="18" fillId="0" borderId="2" xfId="4" applyFont="1" applyBorder="1" applyAlignment="1" applyProtection="1">
      <alignment vertical="center"/>
      <protection locked="0"/>
    </xf>
    <xf numFmtId="0" fontId="18" fillId="0" borderId="4" xfId="4" applyFont="1" applyBorder="1" applyAlignment="1" applyProtection="1">
      <alignment vertical="center"/>
      <protection locked="0"/>
    </xf>
    <xf numFmtId="0" fontId="18" fillId="0" borderId="5" xfId="4" applyFont="1" applyBorder="1" applyAlignment="1" applyProtection="1">
      <alignment vertical="center"/>
      <protection locked="0"/>
    </xf>
    <xf numFmtId="49" fontId="18" fillId="0" borderId="2" xfId="4" applyNumberFormat="1" applyFont="1" applyBorder="1" applyAlignment="1" applyProtection="1">
      <alignment horizontal="center" vertical="center"/>
      <protection locked="0"/>
    </xf>
    <xf numFmtId="49" fontId="18" fillId="0" borderId="4" xfId="4" applyNumberFormat="1" applyFont="1" applyBorder="1" applyAlignment="1" applyProtection="1">
      <alignment horizontal="center" vertical="center"/>
      <protection locked="0"/>
    </xf>
    <xf numFmtId="49" fontId="18" fillId="0" borderId="4" xfId="4" applyNumberFormat="1" applyFont="1" applyBorder="1" applyAlignment="1" applyProtection="1">
      <alignment horizontal="right" vertical="center"/>
      <protection locked="0"/>
    </xf>
    <xf numFmtId="49" fontId="18" fillId="0" borderId="5" xfId="4" applyNumberFormat="1" applyFont="1" applyBorder="1" applyAlignment="1" applyProtection="1">
      <alignment horizontal="right" vertical="center"/>
      <protection locked="0"/>
    </xf>
    <xf numFmtId="0" fontId="18" fillId="0" borderId="10" xfId="4" applyFont="1" applyBorder="1" applyAlignment="1" applyProtection="1">
      <alignment vertical="center"/>
      <protection locked="0"/>
    </xf>
    <xf numFmtId="0" fontId="18" fillId="0" borderId="3" xfId="4" applyFont="1" applyBorder="1" applyAlignment="1" applyProtection="1">
      <alignment vertical="center"/>
      <protection locked="0"/>
    </xf>
    <xf numFmtId="0" fontId="18" fillId="0" borderId="1" xfId="4" applyFont="1" applyBorder="1" applyAlignment="1" applyProtection="1">
      <alignment vertical="center"/>
      <protection locked="0"/>
    </xf>
    <xf numFmtId="0" fontId="18" fillId="0" borderId="8" xfId="4" applyFont="1" applyBorder="1" applyAlignment="1" applyProtection="1">
      <alignment vertical="center"/>
      <protection locked="0"/>
    </xf>
    <xf numFmtId="49" fontId="18" fillId="0" borderId="3" xfId="4" applyNumberFormat="1" applyFont="1" applyBorder="1" applyAlignment="1" applyProtection="1">
      <alignment horizontal="center" vertical="center"/>
      <protection locked="0"/>
    </xf>
    <xf numFmtId="49" fontId="18" fillId="0" borderId="1" xfId="4" applyNumberFormat="1" applyFont="1" applyBorder="1" applyAlignment="1" applyProtection="1">
      <alignment horizontal="center" vertical="center"/>
      <protection locked="0"/>
    </xf>
    <xf numFmtId="49" fontId="18" fillId="0" borderId="1" xfId="4" applyNumberFormat="1" applyFont="1" applyBorder="1" applyAlignment="1" applyProtection="1">
      <alignment horizontal="right" vertical="center"/>
      <protection locked="0"/>
    </xf>
    <xf numFmtId="49" fontId="18" fillId="0" borderId="8" xfId="4" applyNumberFormat="1" applyFont="1" applyBorder="1" applyAlignment="1" applyProtection="1">
      <alignment horizontal="right" vertical="center"/>
      <protection locked="0"/>
    </xf>
    <xf numFmtId="0" fontId="18" fillId="0" borderId="6" xfId="4" applyFont="1" applyBorder="1" applyAlignment="1" applyProtection="1">
      <alignment vertical="center"/>
      <protection locked="0"/>
    </xf>
    <xf numFmtId="0" fontId="18" fillId="0" borderId="0" xfId="4" applyFont="1" applyAlignment="1" applyProtection="1">
      <alignment vertical="center"/>
      <protection locked="0"/>
    </xf>
    <xf numFmtId="0" fontId="18" fillId="0" borderId="7" xfId="4" applyFont="1" applyBorder="1" applyAlignment="1" applyProtection="1">
      <alignment vertical="center"/>
      <protection locked="0"/>
    </xf>
    <xf numFmtId="0" fontId="18" fillId="0" borderId="2" xfId="4" applyFont="1" applyBorder="1" applyAlignment="1" applyProtection="1">
      <alignment horizontal="center" vertical="center" wrapText="1"/>
      <protection locked="0"/>
    </xf>
    <xf numFmtId="0" fontId="18" fillId="0" borderId="4" xfId="4" applyFont="1" applyBorder="1" applyAlignment="1" applyProtection="1">
      <alignment horizontal="center" vertical="center" wrapText="1"/>
      <protection locked="0"/>
    </xf>
    <xf numFmtId="0" fontId="18" fillId="0" borderId="5" xfId="4" applyFont="1" applyBorder="1" applyAlignment="1" applyProtection="1">
      <alignment horizontal="center" vertical="center" wrapText="1"/>
      <protection locked="0"/>
    </xf>
    <xf numFmtId="0" fontId="18" fillId="0" borderId="3" xfId="4" applyFont="1" applyBorder="1" applyAlignment="1" applyProtection="1">
      <alignment horizontal="center" vertical="center" wrapText="1"/>
      <protection locked="0"/>
    </xf>
    <xf numFmtId="0" fontId="18" fillId="0" borderId="1" xfId="4" applyFont="1" applyBorder="1" applyAlignment="1" applyProtection="1">
      <alignment horizontal="center" vertical="center" wrapText="1"/>
      <protection locked="0"/>
    </xf>
    <xf numFmtId="0" fontId="18" fillId="0" borderId="8" xfId="4" applyFont="1" applyBorder="1" applyAlignment="1" applyProtection="1">
      <alignment horizontal="center" vertical="center" wrapText="1"/>
      <protection locked="0"/>
    </xf>
    <xf numFmtId="183" fontId="18" fillId="0" borderId="11" xfId="4" applyNumberFormat="1" applyFont="1" applyBorder="1" applyAlignment="1" applyProtection="1">
      <alignment vertical="center"/>
      <protection locked="0"/>
    </xf>
    <xf numFmtId="183" fontId="18" fillId="0" borderId="17" xfId="4" applyNumberFormat="1" applyFont="1" applyBorder="1" applyAlignment="1" applyProtection="1">
      <alignment vertical="center"/>
      <protection locked="0"/>
    </xf>
    <xf numFmtId="183" fontId="18" fillId="0" borderId="12" xfId="4" applyNumberFormat="1" applyFont="1" applyBorder="1" applyAlignment="1" applyProtection="1">
      <alignment vertical="center"/>
      <protection locked="0"/>
    </xf>
    <xf numFmtId="0" fontId="18" fillId="0" borderId="0" xfId="4" applyFont="1" applyAlignment="1" applyProtection="1">
      <alignment vertical="center" wrapText="1"/>
      <protection locked="0"/>
    </xf>
    <xf numFmtId="0" fontId="18" fillId="0" borderId="2" xfId="4" applyFont="1" applyBorder="1" applyAlignment="1" applyProtection="1">
      <alignment horizontal="center" vertical="center"/>
      <protection locked="0"/>
    </xf>
    <xf numFmtId="0" fontId="18" fillId="0" borderId="4" xfId="4" applyFont="1" applyBorder="1" applyAlignment="1" applyProtection="1">
      <alignment horizontal="center" vertical="center"/>
      <protection locked="0"/>
    </xf>
    <xf numFmtId="0" fontId="18" fillId="0" borderId="5" xfId="4" applyFont="1" applyBorder="1" applyAlignment="1" applyProtection="1">
      <alignment horizontal="center" vertical="center"/>
      <protection locked="0"/>
    </xf>
    <xf numFmtId="0" fontId="18" fillId="0" borderId="3" xfId="4" applyFont="1" applyBorder="1" applyAlignment="1" applyProtection="1">
      <alignment horizontal="center" vertical="center"/>
      <protection locked="0"/>
    </xf>
    <xf numFmtId="0" fontId="18" fillId="0" borderId="1" xfId="4" applyFont="1" applyBorder="1" applyAlignment="1" applyProtection="1">
      <alignment horizontal="center" vertical="center"/>
      <protection locked="0"/>
    </xf>
    <xf numFmtId="0" fontId="18" fillId="0" borderId="8" xfId="4" applyFont="1" applyBorder="1" applyAlignment="1" applyProtection="1">
      <alignment horizontal="center" vertical="center"/>
      <protection locked="0"/>
    </xf>
    <xf numFmtId="0" fontId="18" fillId="0" borderId="10" xfId="4" applyFont="1" applyBorder="1" applyAlignment="1" applyProtection="1">
      <alignment vertical="center" wrapText="1"/>
      <protection locked="0"/>
    </xf>
    <xf numFmtId="49" fontId="21" fillId="0" borderId="3" xfId="4" applyNumberFormat="1" applyFont="1" applyBorder="1" applyAlignment="1" applyProtection="1">
      <alignment horizontal="right" vertical="center"/>
      <protection locked="0"/>
    </xf>
    <xf numFmtId="49" fontId="21" fillId="0" borderId="1" xfId="4" applyNumberFormat="1" applyFont="1" applyBorder="1" applyAlignment="1" applyProtection="1">
      <alignment horizontal="right" vertical="center"/>
      <protection locked="0"/>
    </xf>
    <xf numFmtId="0" fontId="18" fillId="0" borderId="14" xfId="4" applyFont="1" applyBorder="1" applyAlignment="1" applyProtection="1">
      <alignment vertical="center"/>
      <protection locked="0"/>
    </xf>
    <xf numFmtId="49" fontId="21" fillId="0" borderId="11" xfId="4" applyNumberFormat="1" applyFont="1" applyBorder="1" applyAlignment="1" applyProtection="1">
      <alignment horizontal="right" vertical="center"/>
      <protection locked="0"/>
    </xf>
    <xf numFmtId="49" fontId="21" fillId="0" borderId="17" xfId="4" applyNumberFormat="1" applyFont="1" applyBorder="1" applyAlignment="1" applyProtection="1">
      <alignment horizontal="right" vertical="center"/>
      <protection locked="0"/>
    </xf>
    <xf numFmtId="49" fontId="21" fillId="0" borderId="2" xfId="4" applyNumberFormat="1" applyFont="1" applyBorder="1" applyAlignment="1" applyProtection="1">
      <alignment horizontal="right" vertical="center"/>
      <protection locked="0"/>
    </xf>
    <xf numFmtId="49" fontId="21" fillId="0" borderId="4" xfId="4" applyNumberFormat="1" applyFont="1" applyBorder="1" applyAlignment="1" applyProtection="1">
      <alignment horizontal="right" vertical="center"/>
      <protection locked="0"/>
    </xf>
    <xf numFmtId="0" fontId="34" fillId="0" borderId="2" xfId="4" applyFont="1" applyBorder="1" applyAlignment="1" applyProtection="1">
      <alignment horizontal="left" vertical="center"/>
      <protection locked="0"/>
    </xf>
    <xf numFmtId="0" fontId="34" fillId="0" borderId="4" xfId="4" applyFont="1" applyBorder="1" applyAlignment="1" applyProtection="1">
      <alignment horizontal="left" vertical="center"/>
      <protection locked="0"/>
    </xf>
    <xf numFmtId="0" fontId="34" fillId="0" borderId="5" xfId="4" applyFont="1" applyBorder="1" applyAlignment="1" applyProtection="1">
      <alignment horizontal="left" vertical="center"/>
      <protection locked="0"/>
    </xf>
    <xf numFmtId="0" fontId="34" fillId="0" borderId="3" xfId="4" applyFont="1" applyBorder="1" applyAlignment="1" applyProtection="1">
      <alignment horizontal="left" vertical="center"/>
      <protection locked="0"/>
    </xf>
    <xf numFmtId="0" fontId="34" fillId="0" borderId="1" xfId="4" applyFont="1" applyBorder="1" applyAlignment="1" applyProtection="1">
      <alignment horizontal="left" vertical="center"/>
      <protection locked="0"/>
    </xf>
    <xf numFmtId="0" fontId="34" fillId="0" borderId="8" xfId="4" applyFont="1" applyBorder="1" applyAlignment="1" applyProtection="1">
      <alignment horizontal="left" vertical="center"/>
      <protection locked="0"/>
    </xf>
    <xf numFmtId="0" fontId="18" fillId="0" borderId="2" xfId="4" applyFont="1" applyBorder="1" applyAlignment="1" applyProtection="1">
      <alignment horizontal="left" vertical="center" wrapText="1"/>
      <protection locked="0"/>
    </xf>
    <xf numFmtId="0" fontId="18" fillId="0" borderId="4" xfId="4" applyFont="1" applyBorder="1" applyAlignment="1" applyProtection="1">
      <alignment horizontal="left" vertical="center" wrapText="1"/>
      <protection locked="0"/>
    </xf>
    <xf numFmtId="0" fontId="18" fillId="0" borderId="5" xfId="4" applyFont="1" applyBorder="1" applyAlignment="1" applyProtection="1">
      <alignment horizontal="left" vertical="center" wrapText="1"/>
      <protection locked="0"/>
    </xf>
    <xf numFmtId="0" fontId="18" fillId="0" borderId="3" xfId="4" applyFont="1" applyBorder="1" applyAlignment="1" applyProtection="1">
      <alignment horizontal="left" vertical="center" wrapText="1"/>
      <protection locked="0"/>
    </xf>
    <xf numFmtId="0" fontId="18" fillId="0" borderId="1" xfId="4" applyFont="1" applyBorder="1" applyAlignment="1" applyProtection="1">
      <alignment horizontal="left" vertical="center" wrapText="1"/>
      <protection locked="0"/>
    </xf>
    <xf numFmtId="0" fontId="18" fillId="0" borderId="8" xfId="4" applyFont="1" applyBorder="1" applyAlignment="1" applyProtection="1">
      <alignment horizontal="left" vertical="center" wrapText="1"/>
      <protection locked="0"/>
    </xf>
    <xf numFmtId="0" fontId="18" fillId="0" borderId="13" xfId="4" applyFont="1" applyBorder="1" applyAlignment="1" applyProtection="1">
      <alignment vertical="center" wrapText="1"/>
      <protection locked="0"/>
    </xf>
    <xf numFmtId="49" fontId="21" fillId="0" borderId="12" xfId="4" applyNumberFormat="1" applyFont="1" applyBorder="1" applyAlignment="1" applyProtection="1">
      <alignment horizontal="right" vertical="center"/>
      <protection locked="0"/>
    </xf>
    <xf numFmtId="0" fontId="18" fillId="0" borderId="11" xfId="4" applyFont="1" applyBorder="1" applyAlignment="1" applyProtection="1">
      <alignment horizontal="left" vertical="center"/>
      <protection locked="0"/>
    </xf>
    <xf numFmtId="0" fontId="18" fillId="0" borderId="17" xfId="4" applyFont="1" applyBorder="1" applyAlignment="1" applyProtection="1">
      <alignment horizontal="left" vertical="center"/>
      <protection locked="0"/>
    </xf>
    <xf numFmtId="0" fontId="18" fillId="0" borderId="12" xfId="4" applyFont="1" applyBorder="1" applyAlignment="1" applyProtection="1">
      <alignment horizontal="left" vertical="center"/>
      <protection locked="0"/>
    </xf>
    <xf numFmtId="49" fontId="21" fillId="0" borderId="11" xfId="4" applyNumberFormat="1" applyFont="1" applyBorder="1" applyAlignment="1" applyProtection="1">
      <alignment horizontal="center" vertical="center"/>
      <protection locked="0"/>
    </xf>
    <xf numFmtId="49" fontId="21" fillId="0" borderId="17" xfId="4" applyNumberFormat="1" applyFont="1" applyBorder="1" applyAlignment="1" applyProtection="1">
      <alignment horizontal="center" vertical="center"/>
      <protection locked="0"/>
    </xf>
    <xf numFmtId="0" fontId="18" fillId="0" borderId="11" xfId="4" applyFont="1" applyBorder="1" applyAlignment="1" applyProtection="1">
      <alignment horizontal="left" vertical="center" wrapText="1"/>
      <protection locked="0"/>
    </xf>
    <xf numFmtId="0" fontId="18" fillId="0" borderId="17" xfId="4" applyFont="1" applyBorder="1" applyAlignment="1" applyProtection="1">
      <alignment horizontal="left" vertical="center" wrapText="1"/>
      <protection locked="0"/>
    </xf>
    <xf numFmtId="0" fontId="18" fillId="0" borderId="12" xfId="4" applyFont="1" applyBorder="1" applyAlignment="1" applyProtection="1">
      <alignment horizontal="left" vertical="center" wrapText="1"/>
      <protection locked="0"/>
    </xf>
    <xf numFmtId="49" fontId="21" fillId="0" borderId="0" xfId="4" applyNumberFormat="1" applyFont="1" applyAlignment="1" applyProtection="1">
      <alignment horizontal="right" vertical="center"/>
      <protection locked="0"/>
    </xf>
    <xf numFmtId="49" fontId="21" fillId="0" borderId="1" xfId="4" applyNumberFormat="1" applyFont="1" applyBorder="1" applyAlignment="1" applyProtection="1">
      <alignment horizontal="center" vertical="center"/>
      <protection locked="0"/>
    </xf>
    <xf numFmtId="49" fontId="21" fillId="0" borderId="8" xfId="4" applyNumberFormat="1" applyFont="1" applyBorder="1" applyAlignment="1" applyProtection="1">
      <alignment horizontal="center" vertical="center"/>
      <protection locked="0"/>
    </xf>
    <xf numFmtId="0" fontId="18" fillId="0" borderId="13" xfId="4" applyFont="1" applyBorder="1" applyAlignment="1" applyProtection="1">
      <alignment vertical="center"/>
      <protection locked="0"/>
    </xf>
    <xf numFmtId="49" fontId="21" fillId="0" borderId="6" xfId="4" applyNumberFormat="1" applyFont="1" applyBorder="1" applyAlignment="1" applyProtection="1">
      <alignment horizontal="right" vertical="center"/>
      <protection locked="0"/>
    </xf>
    <xf numFmtId="0" fontId="34" fillId="0" borderId="10" xfId="4" applyFont="1" applyBorder="1" applyAlignment="1" applyProtection="1">
      <alignment vertical="center"/>
      <protection locked="0"/>
    </xf>
    <xf numFmtId="49" fontId="21" fillId="0" borderId="2" xfId="4" applyNumberFormat="1" applyFont="1" applyBorder="1" applyAlignment="1" applyProtection="1">
      <alignment horizontal="center" vertical="center"/>
      <protection locked="0"/>
    </xf>
    <xf numFmtId="49" fontId="21" fillId="0" borderId="4" xfId="4" applyNumberFormat="1" applyFont="1" applyBorder="1" applyAlignment="1" applyProtection="1">
      <alignment horizontal="center" vertical="center"/>
      <protection locked="0"/>
    </xf>
    <xf numFmtId="49" fontId="21" fillId="0" borderId="6" xfId="4" applyNumberFormat="1" applyFont="1" applyBorder="1" applyAlignment="1" applyProtection="1">
      <alignment horizontal="center" vertical="center"/>
      <protection locked="0"/>
    </xf>
    <xf numFmtId="49" fontId="21" fillId="0" borderId="0" xfId="4" applyNumberFormat="1" applyFont="1" applyAlignment="1" applyProtection="1">
      <alignment horizontal="center" vertical="center"/>
      <protection locked="0"/>
    </xf>
    <xf numFmtId="49" fontId="21" fillId="0" borderId="3" xfId="4" applyNumberFormat="1" applyFont="1" applyBorder="1" applyAlignment="1" applyProtection="1">
      <alignment horizontal="center" vertical="center"/>
      <protection locked="0"/>
    </xf>
    <xf numFmtId="49" fontId="21" fillId="0" borderId="5" xfId="4" applyNumberFormat="1" applyFont="1" applyBorder="1" applyAlignment="1" applyProtection="1">
      <alignment horizontal="center" vertical="center"/>
      <protection locked="0"/>
    </xf>
    <xf numFmtId="49" fontId="21" fillId="0" borderId="7" xfId="4" applyNumberFormat="1" applyFont="1" applyBorder="1" applyAlignment="1" applyProtection="1">
      <alignment horizontal="center" vertical="center"/>
      <protection locked="0"/>
    </xf>
    <xf numFmtId="0" fontId="18" fillId="0" borderId="2" xfId="4" applyFont="1" applyBorder="1" applyAlignment="1" applyProtection="1">
      <alignment horizontal="left" vertical="center"/>
      <protection locked="0"/>
    </xf>
    <xf numFmtId="0" fontId="18" fillId="0" borderId="4" xfId="4" applyFont="1" applyBorder="1" applyAlignment="1" applyProtection="1">
      <alignment horizontal="left" vertical="center"/>
      <protection locked="0"/>
    </xf>
    <xf numFmtId="0" fontId="18" fillId="0" borderId="5" xfId="4" applyFont="1" applyBorder="1" applyAlignment="1" applyProtection="1">
      <alignment horizontal="left" vertical="center"/>
      <protection locked="0"/>
    </xf>
    <xf numFmtId="0" fontId="18" fillId="0" borderId="6" xfId="4" applyFont="1" applyBorder="1" applyAlignment="1" applyProtection="1">
      <alignment horizontal="left" vertical="center"/>
      <protection locked="0"/>
    </xf>
    <xf numFmtId="0" fontId="18" fillId="0" borderId="0" xfId="4" applyFont="1" applyAlignment="1" applyProtection="1">
      <alignment horizontal="left" vertical="center"/>
      <protection locked="0"/>
    </xf>
    <xf numFmtId="0" fontId="18" fillId="0" borderId="7" xfId="4" applyFont="1" applyBorder="1" applyAlignment="1" applyProtection="1">
      <alignment horizontal="left" vertical="center"/>
      <protection locked="0"/>
    </xf>
    <xf numFmtId="0" fontId="18" fillId="0" borderId="3" xfId="4" applyFont="1" applyBorder="1" applyAlignment="1" applyProtection="1">
      <alignment horizontal="left" vertical="center"/>
      <protection locked="0"/>
    </xf>
    <xf numFmtId="0" fontId="18" fillId="0" borderId="1" xfId="4" applyFont="1" applyBorder="1" applyAlignment="1" applyProtection="1">
      <alignment horizontal="left" vertical="center"/>
      <protection locked="0"/>
    </xf>
    <xf numFmtId="0" fontId="18" fillId="0" borderId="8" xfId="4" applyFont="1" applyBorder="1" applyAlignment="1" applyProtection="1">
      <alignment horizontal="left" vertical="center"/>
      <protection locked="0"/>
    </xf>
    <xf numFmtId="0" fontId="21" fillId="0" borderId="11" xfId="4" applyFont="1" applyBorder="1" applyAlignment="1" applyProtection="1">
      <alignment vertical="center" wrapText="1"/>
      <protection locked="0"/>
    </xf>
    <xf numFmtId="0" fontId="21" fillId="0" borderId="17" xfId="4" applyFont="1" applyBorder="1" applyAlignment="1" applyProtection="1">
      <alignment vertical="center"/>
      <protection locked="0"/>
    </xf>
    <xf numFmtId="0" fontId="21" fillId="0" borderId="12" xfId="4" applyFont="1" applyBorder="1" applyAlignment="1" applyProtection="1">
      <alignment vertical="center"/>
      <protection locked="0"/>
    </xf>
    <xf numFmtId="49" fontId="21" fillId="0" borderId="12" xfId="4" applyNumberFormat="1" applyFont="1" applyBorder="1" applyAlignment="1" applyProtection="1">
      <alignment horizontal="center" vertical="center"/>
      <protection locked="0"/>
    </xf>
    <xf numFmtId="0" fontId="34" fillId="0" borderId="11" xfId="4" applyFont="1" applyBorder="1" applyAlignment="1" applyProtection="1">
      <alignment vertical="center"/>
      <protection locked="0"/>
    </xf>
    <xf numFmtId="0" fontId="34" fillId="0" borderId="17" xfId="4" applyFont="1" applyBorder="1" applyAlignment="1" applyProtection="1">
      <alignment vertical="center"/>
      <protection locked="0"/>
    </xf>
    <xf numFmtId="0" fontId="34" fillId="0" borderId="12" xfId="4" applyFont="1" applyBorder="1" applyAlignment="1" applyProtection="1">
      <alignment vertical="center"/>
      <protection locked="0"/>
    </xf>
    <xf numFmtId="0" fontId="18" fillId="0" borderId="11" xfId="4" applyFont="1" applyBorder="1" applyAlignment="1" applyProtection="1">
      <alignment vertical="center" wrapText="1"/>
      <protection locked="0"/>
    </xf>
    <xf numFmtId="0" fontId="18" fillId="0" borderId="17" xfId="4" applyFont="1" applyBorder="1" applyAlignment="1" applyProtection="1">
      <alignment vertical="center" wrapText="1"/>
      <protection locked="0"/>
    </xf>
    <xf numFmtId="0" fontId="18" fillId="0" borderId="12" xfId="4" applyFont="1" applyBorder="1" applyAlignment="1" applyProtection="1">
      <alignment vertical="center" wrapText="1"/>
      <protection locked="0"/>
    </xf>
    <xf numFmtId="0" fontId="18" fillId="0" borderId="2" xfId="2" applyFont="1" applyBorder="1" applyAlignment="1">
      <alignment horizontal="center" vertical="center" wrapText="1"/>
    </xf>
    <xf numFmtId="0" fontId="18" fillId="0" borderId="4"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6" xfId="2" applyFont="1" applyBorder="1" applyAlignment="1">
      <alignment horizontal="center" vertical="center" wrapText="1"/>
    </xf>
    <xf numFmtId="0" fontId="18" fillId="0" borderId="0" xfId="2" applyFont="1" applyAlignment="1">
      <alignment horizontal="center" vertical="center" wrapText="1"/>
    </xf>
    <xf numFmtId="0" fontId="18" fillId="0" borderId="7"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1" xfId="2" applyFont="1" applyBorder="1" applyAlignment="1">
      <alignment horizontal="center" vertical="center" wrapText="1"/>
    </xf>
    <xf numFmtId="0" fontId="18" fillId="0" borderId="8" xfId="2" applyFont="1" applyBorder="1" applyAlignment="1">
      <alignment horizontal="center" vertical="center" wrapText="1"/>
    </xf>
    <xf numFmtId="190" fontId="18" fillId="0" borderId="10" xfId="2" applyNumberFormat="1" applyFont="1" applyBorder="1" applyAlignment="1">
      <alignment horizontal="right" vertical="center"/>
    </xf>
    <xf numFmtId="190" fontId="18" fillId="0" borderId="10" xfId="2" applyNumberFormat="1" applyFont="1" applyBorder="1">
      <alignment vertical="center"/>
    </xf>
    <xf numFmtId="179" fontId="18" fillId="0" borderId="10" xfId="2" applyNumberFormat="1" applyFont="1" applyBorder="1" applyAlignment="1">
      <alignment horizontal="right" vertical="center"/>
    </xf>
    <xf numFmtId="179" fontId="18" fillId="0" borderId="30" xfId="2" applyNumberFormat="1" applyFont="1" applyBorder="1" applyAlignment="1">
      <alignment horizontal="left" vertical="center"/>
    </xf>
    <xf numFmtId="0" fontId="18" fillId="0" borderId="30" xfId="2" applyFont="1" applyBorder="1" applyAlignment="1">
      <alignment horizontal="left" vertical="center" shrinkToFit="1"/>
    </xf>
    <xf numFmtId="0" fontId="21" fillId="0" borderId="10" xfId="2" applyFont="1" applyBorder="1" applyAlignment="1">
      <alignment horizontal="center" vertical="center" wrapText="1"/>
    </xf>
    <xf numFmtId="0" fontId="18" fillId="0" borderId="30" xfId="2" applyFont="1" applyBorder="1" applyAlignment="1">
      <alignment horizontal="left" vertical="center"/>
    </xf>
    <xf numFmtId="179" fontId="18" fillId="0" borderId="32" xfId="2" applyNumberFormat="1" applyFont="1" applyBorder="1" applyAlignment="1">
      <alignment horizontal="left" vertical="center"/>
    </xf>
    <xf numFmtId="179" fontId="18" fillId="0" borderId="10" xfId="2" applyNumberFormat="1" applyFont="1" applyBorder="1">
      <alignment vertical="center"/>
    </xf>
    <xf numFmtId="0" fontId="16" fillId="0" borderId="0" xfId="2" applyFont="1" applyAlignment="1">
      <alignment horizontal="left" vertical="center"/>
    </xf>
    <xf numFmtId="58" fontId="18" fillId="0" borderId="11" xfId="2" applyNumberFormat="1" applyFont="1" applyBorder="1" applyAlignment="1">
      <alignment horizontal="center" vertical="center"/>
    </xf>
    <xf numFmtId="58" fontId="18" fillId="0" borderId="17" xfId="2" applyNumberFormat="1" applyFont="1" applyBorder="1" applyAlignment="1">
      <alignment horizontal="center" vertical="center"/>
    </xf>
    <xf numFmtId="58" fontId="18" fillId="0" borderId="12" xfId="2" applyNumberFormat="1" applyFont="1" applyBorder="1" applyAlignment="1">
      <alignment horizontal="center" vertical="center"/>
    </xf>
    <xf numFmtId="0" fontId="18" fillId="0" borderId="33" xfId="2" applyFont="1" applyBorder="1" applyAlignment="1">
      <alignment horizontal="center" vertical="center"/>
    </xf>
    <xf numFmtId="0" fontId="18" fillId="0" borderId="34" xfId="2" applyFont="1" applyBorder="1" applyAlignment="1">
      <alignment horizontal="center" vertical="center"/>
    </xf>
    <xf numFmtId="0" fontId="18" fillId="0" borderId="35" xfId="2" applyFont="1" applyBorder="1" applyAlignment="1">
      <alignment horizontal="center" vertical="center"/>
    </xf>
    <xf numFmtId="0" fontId="18" fillId="0" borderId="36" xfId="2" applyFont="1" applyBorder="1" applyAlignment="1">
      <alignment horizontal="center" vertical="center"/>
    </xf>
    <xf numFmtId="0" fontId="18" fillId="0" borderId="30" xfId="2" applyFont="1" applyBorder="1" applyAlignment="1">
      <alignment horizontal="center" vertical="center"/>
    </xf>
    <xf numFmtId="0" fontId="18" fillId="0" borderId="17" xfId="2" applyFont="1" applyBorder="1" applyAlignment="1">
      <alignment horizontal="right" vertical="center"/>
    </xf>
    <xf numFmtId="0" fontId="18" fillId="0" borderId="39" xfId="2" applyFont="1" applyBorder="1" applyAlignment="1">
      <alignment horizontal="right" vertical="center"/>
    </xf>
    <xf numFmtId="0" fontId="18" fillId="0" borderId="10" xfId="2" applyFont="1" applyBorder="1" applyAlignment="1">
      <alignment horizontal="center" vertical="center" shrinkToFit="1"/>
    </xf>
    <xf numFmtId="0" fontId="18" fillId="0" borderId="10" xfId="2" applyFont="1" applyBorder="1" applyAlignment="1">
      <alignment horizontal="left" vertical="center"/>
    </xf>
    <xf numFmtId="0" fontId="18" fillId="0" borderId="14" xfId="2" applyFont="1" applyBorder="1" applyAlignment="1">
      <alignment horizontal="right" vertical="center"/>
    </xf>
    <xf numFmtId="0" fontId="18" fillId="0" borderId="42" xfId="2" applyFont="1" applyBorder="1" applyAlignment="1">
      <alignment horizontal="right" vertical="center"/>
    </xf>
    <xf numFmtId="0" fontId="18" fillId="0" borderId="37" xfId="2" applyFont="1" applyBorder="1" applyAlignment="1">
      <alignment horizontal="right" vertical="center"/>
    </xf>
    <xf numFmtId="0" fontId="18" fillId="0" borderId="38" xfId="2" applyFont="1" applyBorder="1" applyAlignment="1">
      <alignment horizontal="right" vertical="center"/>
    </xf>
    <xf numFmtId="0" fontId="21" fillId="0" borderId="40" xfId="2" applyFont="1" applyBorder="1" applyAlignment="1">
      <alignment horizontal="center" vertical="top"/>
    </xf>
    <xf numFmtId="0" fontId="21" fillId="0" borderId="41" xfId="2" applyFont="1" applyBorder="1" applyAlignment="1">
      <alignment horizontal="center" vertical="top"/>
    </xf>
    <xf numFmtId="0" fontId="18" fillId="0" borderId="40" xfId="2" applyFont="1" applyBorder="1" applyAlignment="1">
      <alignment horizontal="right" vertical="center"/>
    </xf>
    <xf numFmtId="0" fontId="18" fillId="0" borderId="11" xfId="2" applyFont="1" applyBorder="1" applyAlignment="1">
      <alignment horizontal="right" vertical="center"/>
    </xf>
    <xf numFmtId="0" fontId="18" fillId="0" borderId="10" xfId="2" applyFont="1" applyBorder="1" applyAlignment="1">
      <alignment horizontal="right" vertical="center"/>
    </xf>
    <xf numFmtId="191" fontId="18" fillId="0" borderId="0" xfId="2" applyNumberFormat="1" applyFont="1">
      <alignment vertical="center"/>
    </xf>
    <xf numFmtId="3" fontId="18" fillId="0" borderId="10" xfId="2" applyNumberFormat="1" applyFont="1" applyBorder="1" applyAlignment="1">
      <alignment horizontal="right" vertical="center"/>
    </xf>
    <xf numFmtId="0" fontId="18" fillId="0" borderId="43" xfId="2" applyFont="1" applyBorder="1" applyAlignment="1">
      <alignment horizontal="right" vertical="center"/>
    </xf>
    <xf numFmtId="0" fontId="18" fillId="0" borderId="0" xfId="6" applyFont="1">
      <alignment vertical="center"/>
    </xf>
    <xf numFmtId="0" fontId="33" fillId="0" borderId="0" xfId="6" applyFont="1" applyAlignment="1">
      <alignment horizontal="right" vertical="center"/>
    </xf>
    <xf numFmtId="0" fontId="18" fillId="0" borderId="0" xfId="6" applyFont="1" applyAlignment="1">
      <alignment horizontal="right" vertical="center"/>
    </xf>
    <xf numFmtId="0" fontId="18" fillId="0" borderId="10" xfId="6" applyFont="1" applyBorder="1" applyAlignment="1">
      <alignment horizontal="center" vertical="center" wrapText="1"/>
    </xf>
    <xf numFmtId="0" fontId="18" fillId="0" borderId="10" xfId="6" applyFont="1" applyBorder="1" applyAlignment="1">
      <alignment horizontal="center" vertical="center" shrinkToFit="1"/>
    </xf>
    <xf numFmtId="0" fontId="18" fillId="0" borderId="10" xfId="6" applyFont="1" applyBorder="1" applyAlignment="1">
      <alignment horizontal="center" vertical="center" wrapText="1" shrinkToFit="1"/>
    </xf>
    <xf numFmtId="0" fontId="18" fillId="0" borderId="13" xfId="6" applyFont="1" applyBorder="1" applyAlignment="1">
      <alignment horizontal="center" vertical="center" shrinkToFit="1"/>
    </xf>
    <xf numFmtId="0" fontId="18" fillId="0" borderId="12" xfId="6" applyFont="1" applyBorder="1" applyAlignment="1">
      <alignment horizontal="center" vertical="center" wrapText="1" shrinkToFit="1"/>
    </xf>
    <xf numFmtId="0" fontId="18" fillId="0" borderId="13" xfId="6" applyFont="1" applyBorder="1" applyAlignment="1">
      <alignment horizontal="center" vertical="center" wrapText="1" shrinkToFit="1"/>
    </xf>
    <xf numFmtId="0" fontId="18" fillId="0" borderId="15" xfId="6" applyFont="1" applyBorder="1" applyAlignment="1">
      <alignment horizontal="center" vertical="center" wrapText="1" shrinkToFit="1"/>
    </xf>
    <xf numFmtId="0" fontId="18" fillId="0" borderId="14" xfId="6" applyFont="1" applyBorder="1" applyAlignment="1">
      <alignment horizontal="center" vertical="center" wrapText="1" shrinkToFit="1"/>
    </xf>
    <xf numFmtId="0" fontId="18" fillId="0" borderId="10" xfId="6" applyFont="1" applyBorder="1" applyAlignment="1">
      <alignment vertical="center" wrapText="1"/>
    </xf>
    <xf numFmtId="3" fontId="16" fillId="0" borderId="10" xfId="6" applyNumberFormat="1" applyFont="1" applyBorder="1" applyAlignment="1">
      <alignment horizontal="right" vertical="center"/>
    </xf>
    <xf numFmtId="3" fontId="16" fillId="0" borderId="10" xfId="5" applyNumberFormat="1" applyFont="1" applyFill="1" applyBorder="1" applyAlignment="1">
      <alignment horizontal="right" vertical="center"/>
    </xf>
    <xf numFmtId="0" fontId="18" fillId="0" borderId="17" xfId="6" applyFont="1" applyBorder="1" applyAlignment="1">
      <alignment horizontal="center" vertical="center" wrapText="1" shrinkToFit="1"/>
    </xf>
    <xf numFmtId="3" fontId="16" fillId="0" borderId="14" xfId="6" applyNumberFormat="1" applyFont="1" applyBorder="1" applyAlignment="1">
      <alignment horizontal="right" vertical="center"/>
    </xf>
    <xf numFmtId="0" fontId="18" fillId="0" borderId="13" xfId="6" applyFont="1" applyBorder="1" applyAlignment="1">
      <alignment horizontal="center" vertical="center"/>
    </xf>
    <xf numFmtId="0" fontId="18" fillId="0" borderId="15" xfId="6" applyFont="1" applyBorder="1" applyAlignment="1">
      <alignment horizontal="center" vertical="center"/>
    </xf>
    <xf numFmtId="0" fontId="18" fillId="0" borderId="13" xfId="6" applyFont="1" applyBorder="1" applyAlignment="1">
      <alignment vertical="center" wrapText="1"/>
    </xf>
    <xf numFmtId="0" fontId="18" fillId="0" borderId="15" xfId="6" applyFont="1" applyBorder="1" applyAlignment="1">
      <alignment vertical="center" wrapText="1"/>
    </xf>
    <xf numFmtId="0" fontId="18" fillId="0" borderId="14" xfId="6" applyFont="1" applyBorder="1" applyAlignment="1">
      <alignment vertical="center" wrapText="1"/>
    </xf>
    <xf numFmtId="3" fontId="16" fillId="0" borderId="13" xfId="6" applyNumberFormat="1" applyFont="1" applyBorder="1" applyAlignment="1">
      <alignment horizontal="right" vertical="center"/>
    </xf>
    <xf numFmtId="3" fontId="16" fillId="0" borderId="15" xfId="6" applyNumberFormat="1" applyFont="1" applyBorder="1" applyAlignment="1">
      <alignment horizontal="right" vertical="center"/>
    </xf>
    <xf numFmtId="0" fontId="18" fillId="0" borderId="14" xfId="6" applyFont="1" applyBorder="1" applyAlignment="1">
      <alignment horizontal="center" vertical="center"/>
    </xf>
    <xf numFmtId="3" fontId="18" fillId="0" borderId="13" xfId="6" applyNumberFormat="1" applyFont="1" applyBorder="1" applyAlignment="1">
      <alignment horizontal="right" wrapText="1"/>
    </xf>
    <xf numFmtId="3" fontId="18" fillId="0" borderId="15" xfId="6" applyNumberFormat="1" applyFont="1" applyBorder="1" applyAlignment="1">
      <alignment horizontal="right" wrapText="1"/>
    </xf>
    <xf numFmtId="3" fontId="18" fillId="0" borderId="13" xfId="6" applyNumberFormat="1" applyFont="1" applyBorder="1" applyAlignment="1">
      <alignment horizontal="right" vertical="center" wrapText="1"/>
    </xf>
    <xf numFmtId="3" fontId="18" fillId="0" borderId="15" xfId="6" applyNumberFormat="1" applyFont="1" applyBorder="1" applyAlignment="1">
      <alignment horizontal="right" vertical="center" wrapText="1"/>
    </xf>
    <xf numFmtId="0" fontId="26" fillId="0" borderId="15" xfId="6" applyBorder="1" applyAlignment="1">
      <alignment horizontal="right" vertical="center" wrapText="1"/>
    </xf>
    <xf numFmtId="0" fontId="26" fillId="0" borderId="14" xfId="6" applyBorder="1" applyAlignment="1">
      <alignment horizontal="right" vertical="center" wrapText="1"/>
    </xf>
    <xf numFmtId="3" fontId="16" fillId="0" borderId="15" xfId="6" applyNumberFormat="1" applyFont="1" applyBorder="1" applyAlignment="1">
      <alignment horizontal="right" vertical="top" wrapText="1"/>
    </xf>
    <xf numFmtId="3" fontId="16" fillId="0" borderId="14" xfId="6" applyNumberFormat="1" applyFont="1" applyBorder="1" applyAlignment="1">
      <alignment horizontal="right" vertical="top" wrapText="1"/>
    </xf>
    <xf numFmtId="3" fontId="18" fillId="0" borderId="13" xfId="6" applyNumberFormat="1" applyFont="1" applyBorder="1" applyAlignment="1">
      <alignment horizontal="right"/>
    </xf>
    <xf numFmtId="3" fontId="18" fillId="0" borderId="15" xfId="6" applyNumberFormat="1" applyFont="1" applyBorder="1" applyAlignment="1">
      <alignment horizontal="right"/>
    </xf>
    <xf numFmtId="3" fontId="16" fillId="0" borderId="13" xfId="6" applyNumberFormat="1" applyFont="1" applyBorder="1" applyAlignment="1">
      <alignment horizontal="center" vertical="center"/>
    </xf>
    <xf numFmtId="3" fontId="16" fillId="0" borderId="15" xfId="6" applyNumberFormat="1" applyFont="1" applyBorder="1" applyAlignment="1">
      <alignment horizontal="center" vertical="center"/>
    </xf>
    <xf numFmtId="3" fontId="16" fillId="0" borderId="14" xfId="6" applyNumberFormat="1" applyFont="1" applyBorder="1" applyAlignment="1">
      <alignment horizontal="center" vertical="center"/>
    </xf>
    <xf numFmtId="3" fontId="16" fillId="0" borderId="13" xfId="6" applyNumberFormat="1" applyFont="1" applyBorder="1">
      <alignment vertical="center"/>
    </xf>
    <xf numFmtId="3" fontId="16" fillId="0" borderId="15" xfId="6" applyNumberFormat="1" applyFont="1" applyBorder="1">
      <alignment vertical="center"/>
    </xf>
    <xf numFmtId="3" fontId="16" fillId="0" borderId="14" xfId="6" applyNumberFormat="1" applyFont="1" applyBorder="1">
      <alignment vertical="center"/>
    </xf>
    <xf numFmtId="3" fontId="21" fillId="0" borderId="13" xfId="6" applyNumberFormat="1" applyFont="1" applyBorder="1" applyAlignment="1">
      <alignment horizontal="right"/>
    </xf>
    <xf numFmtId="3" fontId="21" fillId="0" borderId="15" xfId="6" applyNumberFormat="1" applyFont="1" applyBorder="1" applyAlignment="1">
      <alignment horizontal="right"/>
    </xf>
    <xf numFmtId="3" fontId="18" fillId="0" borderId="10" xfId="6" applyNumberFormat="1" applyFont="1" applyBorder="1" applyAlignment="1">
      <alignment horizontal="right" vertical="center"/>
    </xf>
    <xf numFmtId="0" fontId="18" fillId="0" borderId="46" xfId="6" applyFont="1" applyBorder="1" applyAlignment="1">
      <alignment horizontal="center" vertical="center"/>
    </xf>
    <xf numFmtId="0" fontId="18" fillId="0" borderId="47" xfId="6" applyFont="1" applyBorder="1" applyAlignment="1">
      <alignment horizontal="center" vertical="center"/>
    </xf>
    <xf numFmtId="3" fontId="21" fillId="0" borderId="13" xfId="6" applyNumberFormat="1" applyFont="1" applyBorder="1" applyAlignment="1">
      <alignment horizontal="right" wrapText="1"/>
    </xf>
    <xf numFmtId="3" fontId="21" fillId="0" borderId="15" xfId="6" applyNumberFormat="1" applyFont="1" applyBorder="1" applyAlignment="1">
      <alignment horizontal="right" wrapText="1"/>
    </xf>
    <xf numFmtId="3" fontId="18" fillId="0" borderId="2" xfId="0" applyNumberFormat="1" applyFont="1" applyBorder="1" applyAlignment="1">
      <alignment horizontal="right" vertical="center"/>
    </xf>
    <xf numFmtId="3" fontId="18" fillId="0" borderId="4" xfId="0" applyNumberFormat="1" applyFont="1" applyBorder="1" applyAlignment="1">
      <alignment horizontal="right" vertical="center"/>
    </xf>
    <xf numFmtId="3" fontId="18" fillId="0" borderId="5" xfId="0" applyNumberFormat="1" applyFont="1" applyBorder="1" applyAlignment="1">
      <alignment horizontal="right" vertical="center"/>
    </xf>
    <xf numFmtId="3" fontId="18" fillId="0" borderId="3" xfId="0" applyNumberFormat="1" applyFont="1" applyBorder="1" applyAlignment="1">
      <alignment horizontal="right" vertical="center"/>
    </xf>
    <xf numFmtId="3" fontId="18" fillId="0" borderId="1" xfId="0" applyNumberFormat="1" applyFont="1" applyBorder="1" applyAlignment="1">
      <alignment horizontal="right" vertical="center"/>
    </xf>
    <xf numFmtId="3" fontId="18" fillId="0" borderId="8" xfId="0" applyNumberFormat="1" applyFont="1" applyBorder="1" applyAlignment="1">
      <alignment horizontal="right"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3" fontId="18" fillId="0" borderId="2" xfId="2" applyNumberFormat="1" applyFont="1" applyBorder="1" applyAlignment="1">
      <alignment horizontal="right" vertical="center"/>
    </xf>
    <xf numFmtId="3" fontId="18" fillId="0" borderId="4" xfId="2" applyNumberFormat="1" applyFont="1" applyBorder="1" applyAlignment="1">
      <alignment horizontal="right" vertical="center"/>
    </xf>
    <xf numFmtId="3" fontId="18" fillId="0" borderId="3" xfId="2" applyNumberFormat="1" applyFont="1" applyBorder="1" applyAlignment="1">
      <alignment horizontal="right" vertical="center"/>
    </xf>
    <xf numFmtId="3" fontId="18" fillId="0" borderId="1" xfId="2" applyNumberFormat="1" applyFont="1" applyBorder="1" applyAlignment="1">
      <alignment horizontal="right" vertical="center"/>
    </xf>
    <xf numFmtId="0" fontId="18" fillId="0" borderId="2" xfId="2" applyFont="1" applyBorder="1" applyAlignment="1">
      <alignment horizontal="right" vertical="center"/>
    </xf>
    <xf numFmtId="0" fontId="18" fillId="0" borderId="4" xfId="2" applyFont="1" applyBorder="1" applyAlignment="1">
      <alignment horizontal="right" vertical="center"/>
    </xf>
    <xf numFmtId="0" fontId="18" fillId="0" borderId="5" xfId="2" applyFont="1" applyBorder="1" applyAlignment="1">
      <alignment horizontal="right" vertical="center"/>
    </xf>
    <xf numFmtId="0" fontId="18" fillId="0" borderId="3" xfId="2" applyFont="1" applyBorder="1" applyAlignment="1">
      <alignment horizontal="right" vertical="center"/>
    </xf>
    <xf numFmtId="0" fontId="18" fillId="0" borderId="8" xfId="2" applyFont="1" applyBorder="1" applyAlignment="1">
      <alignment horizontal="right" vertical="center"/>
    </xf>
    <xf numFmtId="0" fontId="18" fillId="0" borderId="10" xfId="2"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8" xfId="0" applyFont="1" applyBorder="1" applyAlignment="1">
      <alignment horizontal="center" vertical="center" wrapText="1"/>
    </xf>
    <xf numFmtId="176" fontId="18" fillId="0" borderId="10" xfId="5" applyNumberFormat="1" applyFont="1" applyFill="1" applyBorder="1">
      <alignment vertical="center"/>
    </xf>
    <xf numFmtId="176" fontId="18" fillId="0" borderId="10" xfId="5" applyNumberFormat="1" applyFont="1" applyFill="1" applyBorder="1" applyAlignment="1">
      <alignment horizontal="right" vertical="center"/>
    </xf>
    <xf numFmtId="176" fontId="18" fillId="0" borderId="11" xfId="5" applyNumberFormat="1" applyFont="1" applyFill="1" applyBorder="1">
      <alignment vertical="center"/>
    </xf>
    <xf numFmtId="176" fontId="18" fillId="0" borderId="17" xfId="5" applyNumberFormat="1" applyFont="1" applyFill="1" applyBorder="1">
      <alignment vertical="center"/>
    </xf>
    <xf numFmtId="176" fontId="18" fillId="0" borderId="12" xfId="5" applyNumberFormat="1" applyFont="1" applyFill="1" applyBorder="1">
      <alignment vertical="center"/>
    </xf>
    <xf numFmtId="178" fontId="18" fillId="0" borderId="10" xfId="5" applyNumberFormat="1" applyFont="1" applyFill="1" applyBorder="1">
      <alignment vertical="center"/>
    </xf>
    <xf numFmtId="176" fontId="18" fillId="0" borderId="10" xfId="0" applyNumberFormat="1" applyFont="1" applyBorder="1" applyAlignment="1">
      <alignment vertical="center"/>
    </xf>
    <xf numFmtId="176" fontId="18" fillId="0" borderId="10" xfId="5" applyNumberFormat="1" applyFont="1" applyFill="1" applyBorder="1" applyAlignment="1">
      <alignment horizontal="center" vertical="center"/>
    </xf>
    <xf numFmtId="0" fontId="18" fillId="0" borderId="10" xfId="0" applyFont="1" applyBorder="1" applyAlignment="1">
      <alignment horizontal="center" vertical="center" textRotation="255" wrapText="1"/>
    </xf>
    <xf numFmtId="192" fontId="18" fillId="0" borderId="10" xfId="5" applyNumberFormat="1" applyFont="1" applyFill="1" applyBorder="1" applyAlignment="1">
      <alignment horizontal="right" vertical="center"/>
    </xf>
    <xf numFmtId="192" fontId="18" fillId="0" borderId="11" xfId="5" applyNumberFormat="1" applyFont="1" applyFill="1" applyBorder="1" applyAlignment="1">
      <alignment horizontal="right" vertical="center"/>
    </xf>
    <xf numFmtId="176" fontId="18" fillId="0" borderId="11" xfId="0" applyNumberFormat="1" applyFont="1" applyBorder="1" applyAlignment="1">
      <alignment horizontal="right" vertical="center"/>
    </xf>
    <xf numFmtId="176" fontId="18" fillId="0" borderId="17" xfId="0" applyNumberFormat="1" applyFont="1" applyBorder="1" applyAlignment="1">
      <alignment horizontal="right" vertical="center"/>
    </xf>
    <xf numFmtId="176" fontId="18" fillId="0" borderId="12" xfId="0" applyNumberFormat="1" applyFont="1" applyBorder="1" applyAlignment="1">
      <alignment horizontal="right" vertical="center"/>
    </xf>
    <xf numFmtId="0" fontId="18" fillId="0" borderId="10" xfId="0" applyFont="1" applyBorder="1" applyAlignment="1">
      <alignment horizontal="center" vertical="center" wrapText="1" shrinkToFit="1"/>
    </xf>
    <xf numFmtId="0" fontId="34" fillId="0" borderId="10" xfId="0" applyFont="1" applyBorder="1" applyAlignment="1">
      <alignment horizontal="center" vertical="center" wrapText="1"/>
    </xf>
    <xf numFmtId="0" fontId="18" fillId="0" borderId="2" xfId="0" applyFont="1" applyBorder="1" applyAlignment="1">
      <alignment horizontal="center" vertical="center"/>
    </xf>
    <xf numFmtId="0" fontId="18" fillId="0" borderId="6" xfId="0" applyFont="1" applyBorder="1" applyAlignment="1">
      <alignment horizontal="center" vertical="center"/>
    </xf>
    <xf numFmtId="178" fontId="18" fillId="0" borderId="11" xfId="0" applyNumberFormat="1" applyFont="1" applyBorder="1" applyAlignment="1">
      <alignment horizontal="right" vertical="center"/>
    </xf>
    <xf numFmtId="178" fontId="18" fillId="0" borderId="17" xfId="0" applyNumberFormat="1" applyFont="1" applyBorder="1" applyAlignment="1">
      <alignment horizontal="right" vertical="center"/>
    </xf>
    <xf numFmtId="178" fontId="18" fillId="0" borderId="12" xfId="0" applyNumberFormat="1" applyFont="1" applyBorder="1" applyAlignment="1">
      <alignment horizontal="right" vertical="center"/>
    </xf>
    <xf numFmtId="0" fontId="18" fillId="0" borderId="3" xfId="0" applyFont="1" applyBorder="1" applyAlignment="1">
      <alignment horizontal="center" vertical="top"/>
    </xf>
    <xf numFmtId="0" fontId="18" fillId="0" borderId="1" xfId="0" applyFont="1" applyBorder="1" applyAlignment="1">
      <alignment horizontal="center" vertical="top"/>
    </xf>
    <xf numFmtId="0" fontId="18" fillId="0" borderId="8" xfId="0" applyFont="1" applyBorder="1" applyAlignment="1">
      <alignment horizontal="center" vertical="top"/>
    </xf>
    <xf numFmtId="0" fontId="18" fillId="0" borderId="48" xfId="0" applyFont="1" applyBorder="1" applyAlignment="1">
      <alignment horizontal="left" vertical="top"/>
    </xf>
    <xf numFmtId="0" fontId="18" fillId="0" borderId="31" xfId="0" applyFont="1" applyBorder="1" applyAlignment="1">
      <alignment horizontal="left" vertical="top"/>
    </xf>
    <xf numFmtId="0" fontId="18" fillId="0" borderId="49" xfId="0" applyFont="1" applyBorder="1" applyAlignment="1">
      <alignment horizontal="left" vertical="top"/>
    </xf>
    <xf numFmtId="0" fontId="18" fillId="0" borderId="2"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8" fillId="0" borderId="2" xfId="0" applyFont="1" applyBorder="1" applyAlignment="1">
      <alignment horizontal="left"/>
    </xf>
    <xf numFmtId="0" fontId="18" fillId="0" borderId="4" xfId="0" applyFont="1" applyBorder="1" applyAlignment="1">
      <alignment horizontal="left"/>
    </xf>
    <xf numFmtId="0" fontId="18" fillId="0" borderId="5" xfId="0" applyFont="1" applyBorder="1" applyAlignment="1">
      <alignment horizontal="left"/>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3" fontId="18" fillId="0" borderId="6" xfId="0" applyNumberFormat="1" applyFont="1" applyBorder="1" applyAlignment="1">
      <alignment horizontal="center" vertical="top" wrapText="1"/>
    </xf>
    <xf numFmtId="0" fontId="18" fillId="0" borderId="0" xfId="0" applyFont="1" applyAlignment="1">
      <alignment horizontal="center" vertical="top" wrapText="1"/>
    </xf>
    <xf numFmtId="0" fontId="18" fillId="0" borderId="6" xfId="0" applyFont="1" applyBorder="1" applyAlignment="1">
      <alignment horizontal="center" vertical="top" wrapText="1"/>
    </xf>
    <xf numFmtId="0" fontId="18" fillId="0" borderId="3" xfId="0" applyFont="1" applyBorder="1" applyAlignment="1">
      <alignment horizontal="center" vertical="top" wrapText="1"/>
    </xf>
    <xf numFmtId="0" fontId="18" fillId="0" borderId="1" xfId="0" applyFont="1" applyBorder="1" applyAlignment="1">
      <alignment horizontal="center" vertical="top" wrapText="1"/>
    </xf>
    <xf numFmtId="0" fontId="18" fillId="0" borderId="10" xfId="0" applyFont="1" applyBorder="1" applyAlignment="1">
      <alignment horizontal="center" vertical="center" wrapText="1"/>
    </xf>
    <xf numFmtId="0" fontId="18" fillId="0" borderId="10" xfId="0" applyFont="1" applyBorder="1" applyAlignment="1">
      <alignment vertical="center" wrapText="1"/>
    </xf>
    <xf numFmtId="183" fontId="18" fillId="0" borderId="2" xfId="0" applyNumberFormat="1" applyFont="1" applyBorder="1" applyAlignment="1">
      <alignment horizontal="right" vertical="center"/>
    </xf>
    <xf numFmtId="183" fontId="18" fillId="0" borderId="4" xfId="0" applyNumberFormat="1" applyFont="1" applyBorder="1" applyAlignment="1">
      <alignment horizontal="right" vertical="center"/>
    </xf>
    <xf numFmtId="183" fontId="18" fillId="0" borderId="5" xfId="0" applyNumberFormat="1" applyFont="1" applyBorder="1" applyAlignment="1">
      <alignment horizontal="right" vertical="center"/>
    </xf>
    <xf numFmtId="183" fontId="18" fillId="0" borderId="6" xfId="0" applyNumberFormat="1" applyFont="1" applyBorder="1" applyAlignment="1">
      <alignment horizontal="right" vertical="center"/>
    </xf>
    <xf numFmtId="183" fontId="18" fillId="0" borderId="0" xfId="0" applyNumberFormat="1" applyFont="1" applyAlignment="1">
      <alignment horizontal="right" vertical="center"/>
    </xf>
    <xf numFmtId="183" fontId="18" fillId="0" borderId="7" xfId="0" applyNumberFormat="1" applyFont="1" applyBorder="1" applyAlignment="1">
      <alignment horizontal="right" vertical="center"/>
    </xf>
    <xf numFmtId="183" fontId="18" fillId="0" borderId="3" xfId="0" applyNumberFormat="1" applyFont="1" applyBorder="1" applyAlignment="1">
      <alignment horizontal="right" vertical="center"/>
    </xf>
    <xf numFmtId="183" fontId="18" fillId="0" borderId="1" xfId="0" applyNumberFormat="1" applyFont="1" applyBorder="1" applyAlignment="1">
      <alignment horizontal="right" vertical="center"/>
    </xf>
    <xf numFmtId="183" fontId="18" fillId="0" borderId="8" xfId="0" applyNumberFormat="1" applyFont="1" applyBorder="1" applyAlignment="1">
      <alignment horizontal="right" vertical="center"/>
    </xf>
    <xf numFmtId="183" fontId="18" fillId="0" borderId="14" xfId="0" applyNumberFormat="1" applyFont="1" applyBorder="1" applyAlignment="1">
      <alignment horizontal="right" vertical="center"/>
    </xf>
    <xf numFmtId="177" fontId="18" fillId="0" borderId="10" xfId="0" applyNumberFormat="1" applyFont="1" applyBorder="1" applyAlignment="1">
      <alignment horizontal="right" vertical="center"/>
    </xf>
    <xf numFmtId="177" fontId="18" fillId="0" borderId="11" xfId="0" applyNumberFormat="1" applyFont="1" applyBorder="1" applyAlignment="1">
      <alignment horizontal="right" vertical="center"/>
    </xf>
    <xf numFmtId="0" fontId="18" fillId="0" borderId="2" xfId="0" applyFont="1" applyBorder="1" applyAlignment="1">
      <alignment horizontal="center" wrapText="1"/>
    </xf>
    <xf numFmtId="0" fontId="18" fillId="0" borderId="4" xfId="0" applyFont="1" applyBorder="1" applyAlignment="1">
      <alignment horizontal="center" wrapText="1"/>
    </xf>
    <xf numFmtId="0" fontId="18" fillId="0" borderId="6" xfId="0" applyFont="1" applyBorder="1" applyAlignment="1">
      <alignment horizontal="center" wrapText="1"/>
    </xf>
    <xf numFmtId="0" fontId="18" fillId="0" borderId="0" xfId="0" applyFont="1" applyAlignment="1">
      <alignment horizont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7" xfId="0"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vertical="center" wrapText="1"/>
    </xf>
    <xf numFmtId="0" fontId="18" fillId="0" borderId="8" xfId="0" applyFont="1" applyBorder="1" applyAlignment="1">
      <alignment vertical="center" wrapText="1"/>
    </xf>
    <xf numFmtId="177" fontId="18" fillId="0" borderId="5" xfId="0" applyNumberFormat="1" applyFont="1" applyBorder="1" applyAlignment="1">
      <alignment wrapText="1"/>
    </xf>
    <xf numFmtId="177" fontId="18" fillId="0" borderId="7" xfId="0" applyNumberFormat="1" applyFont="1" applyBorder="1" applyAlignment="1">
      <alignment wrapText="1"/>
    </xf>
    <xf numFmtId="177" fontId="18" fillId="0" borderId="2" xfId="0" applyNumberFormat="1" applyFont="1" applyBorder="1" applyAlignment="1">
      <alignment horizontal="right" vertical="center"/>
    </xf>
    <xf numFmtId="177" fontId="18" fillId="0" borderId="5" xfId="0" applyNumberFormat="1" applyFont="1" applyBorder="1" applyAlignment="1">
      <alignment horizontal="right" vertical="center"/>
    </xf>
    <xf numFmtId="177" fontId="18" fillId="0" borderId="6" xfId="0" applyNumberFormat="1" applyFont="1" applyBorder="1" applyAlignment="1">
      <alignment horizontal="right" vertical="center"/>
    </xf>
    <xf numFmtId="177" fontId="18" fillId="0" borderId="7" xfId="0" applyNumberFormat="1" applyFont="1" applyBorder="1" applyAlignment="1">
      <alignment horizontal="right" vertical="center"/>
    </xf>
    <xf numFmtId="177" fontId="18" fillId="0" borderId="3" xfId="0" applyNumberFormat="1" applyFont="1" applyBorder="1" applyAlignment="1">
      <alignment horizontal="right" vertical="center"/>
    </xf>
    <xf numFmtId="177" fontId="18" fillId="0" borderId="8" xfId="0" applyNumberFormat="1" applyFont="1" applyBorder="1" applyAlignment="1">
      <alignment horizontal="right" vertical="center"/>
    </xf>
    <xf numFmtId="177" fontId="18" fillId="0" borderId="7" xfId="0" applyNumberFormat="1" applyFont="1" applyBorder="1" applyAlignment="1">
      <alignment vertical="top" wrapText="1"/>
    </xf>
    <xf numFmtId="177" fontId="18" fillId="0" borderId="8" xfId="0" applyNumberFormat="1" applyFont="1" applyBorder="1" applyAlignment="1">
      <alignment vertical="top" wrapText="1"/>
    </xf>
    <xf numFmtId="178" fontId="18" fillId="0" borderId="10" xfId="5" applyNumberFormat="1" applyFont="1" applyFill="1" applyBorder="1" applyAlignment="1">
      <alignment horizontal="right" vertical="center"/>
    </xf>
    <xf numFmtId="0" fontId="18" fillId="0" borderId="52" xfId="0" applyFont="1" applyBorder="1" applyAlignment="1">
      <alignment horizontal="center" vertical="top"/>
    </xf>
    <xf numFmtId="0" fontId="18" fillId="0" borderId="53" xfId="0" applyFont="1" applyBorder="1" applyAlignment="1">
      <alignment horizontal="center" vertical="top"/>
    </xf>
    <xf numFmtId="0" fontId="18" fillId="0" borderId="50" xfId="0" applyFont="1" applyBorder="1" applyAlignment="1">
      <alignment horizontal="center"/>
    </xf>
    <xf numFmtId="0" fontId="18" fillId="0" borderId="51" xfId="0" applyFont="1" applyBorder="1" applyAlignment="1">
      <alignment horizontal="center"/>
    </xf>
    <xf numFmtId="0" fontId="18" fillId="0" borderId="11" xfId="0" applyFont="1" applyBorder="1" applyAlignment="1">
      <alignment horizontal="center" vertical="center" wrapText="1"/>
    </xf>
    <xf numFmtId="178" fontId="18" fillId="0" borderId="2" xfId="0" applyNumberFormat="1" applyFont="1" applyBorder="1" applyAlignment="1">
      <alignment horizontal="right" vertical="center"/>
    </xf>
    <xf numFmtId="178" fontId="18" fillId="0" borderId="4" xfId="0" applyNumberFormat="1" applyFont="1" applyBorder="1" applyAlignment="1">
      <alignment horizontal="right" vertical="center"/>
    </xf>
    <xf numFmtId="178" fontId="18" fillId="0" borderId="5" xfId="0" applyNumberFormat="1" applyFont="1" applyBorder="1" applyAlignment="1">
      <alignment horizontal="right" vertical="center"/>
    </xf>
    <xf numFmtId="0" fontId="18" fillId="0" borderId="72" xfId="2" applyFont="1" applyBorder="1" applyAlignment="1">
      <alignment horizontal="center" vertical="center"/>
    </xf>
    <xf numFmtId="0" fontId="18" fillId="0" borderId="73" xfId="2" applyFont="1" applyBorder="1" applyAlignment="1">
      <alignment horizontal="center" vertical="center"/>
    </xf>
    <xf numFmtId="0" fontId="18" fillId="0" borderId="74" xfId="2" applyFont="1" applyBorder="1" applyAlignment="1">
      <alignment horizontal="center" vertical="center"/>
    </xf>
    <xf numFmtId="0" fontId="18" fillId="0" borderId="68" xfId="2" applyFont="1" applyBorder="1" applyAlignment="1">
      <alignment horizontal="center" vertical="center" wrapText="1"/>
    </xf>
    <xf numFmtId="0" fontId="18" fillId="0" borderId="62" xfId="2" applyFont="1" applyBorder="1" applyAlignment="1">
      <alignment horizontal="center" vertical="center" wrapText="1"/>
    </xf>
    <xf numFmtId="0" fontId="18" fillId="0" borderId="70" xfId="2" applyFont="1" applyBorder="1" applyAlignment="1">
      <alignment horizontal="center" vertical="center" wrapText="1"/>
    </xf>
    <xf numFmtId="0" fontId="18" fillId="0" borderId="58" xfId="2" applyFont="1" applyBorder="1">
      <alignment vertical="center"/>
    </xf>
    <xf numFmtId="0" fontId="18" fillId="0" borderId="69" xfId="2" applyFont="1" applyBorder="1">
      <alignment vertical="center"/>
    </xf>
    <xf numFmtId="0" fontId="18" fillId="0" borderId="11" xfId="2" applyFont="1" applyBorder="1">
      <alignment vertical="center"/>
    </xf>
    <xf numFmtId="0" fontId="18" fillId="0" borderId="12" xfId="2" applyFont="1" applyBorder="1">
      <alignment vertical="center"/>
    </xf>
    <xf numFmtId="0" fontId="18" fillId="0" borderId="63" xfId="2" applyFont="1" applyBorder="1" applyAlignment="1">
      <alignment horizontal="center" vertical="center" wrapText="1"/>
    </xf>
    <xf numFmtId="0" fontId="18" fillId="0" borderId="64" xfId="2" applyFont="1" applyBorder="1" applyAlignment="1">
      <alignment horizontal="center" vertical="center"/>
    </xf>
    <xf numFmtId="0" fontId="18" fillId="0" borderId="65" xfId="2" applyFont="1" applyBorder="1" applyAlignment="1">
      <alignment horizontal="center" vertical="center"/>
    </xf>
    <xf numFmtId="0" fontId="39" fillId="0" borderId="0" xfId="2" applyFont="1">
      <alignment vertical="center"/>
    </xf>
    <xf numFmtId="0" fontId="35" fillId="0" borderId="0" xfId="2" applyFont="1">
      <alignment vertical="center"/>
    </xf>
    <xf numFmtId="0" fontId="35" fillId="0" borderId="0" xfId="2" applyFont="1" applyAlignment="1">
      <alignment horizontal="left" vertical="center"/>
    </xf>
    <xf numFmtId="0" fontId="16" fillId="0" borderId="9" xfId="2" applyFont="1" applyBorder="1" applyAlignment="1">
      <alignment horizontal="right" vertical="center"/>
    </xf>
    <xf numFmtId="0" fontId="34" fillId="0" borderId="54" xfId="2" applyFont="1" applyBorder="1" applyAlignment="1">
      <alignment wrapText="1"/>
    </xf>
    <xf numFmtId="0" fontId="34" fillId="0" borderId="60" xfId="2" applyFont="1" applyBorder="1" applyAlignment="1">
      <alignment wrapText="1"/>
    </xf>
    <xf numFmtId="0" fontId="34" fillId="0" borderId="55" xfId="2" applyFont="1" applyBorder="1" applyAlignment="1">
      <alignment horizontal="right" vertical="center" wrapText="1"/>
    </xf>
    <xf numFmtId="0" fontId="34" fillId="0" borderId="56" xfId="2" applyFont="1" applyBorder="1" applyAlignment="1">
      <alignment horizontal="right" vertical="center" wrapText="1"/>
    </xf>
    <xf numFmtId="0" fontId="18" fillId="0" borderId="59" xfId="2" applyFont="1" applyBorder="1" applyAlignment="1">
      <alignment horizontal="center" vertical="center"/>
    </xf>
    <xf numFmtId="0" fontId="18" fillId="0" borderId="61" xfId="2" applyFont="1" applyBorder="1" applyAlignment="1">
      <alignment horizontal="center" vertical="center"/>
    </xf>
    <xf numFmtId="0" fontId="18" fillId="0" borderId="10" xfId="2" applyFont="1" applyBorder="1" applyAlignment="1">
      <alignment horizontal="center" vertical="center" wrapText="1" shrinkToFit="1"/>
    </xf>
    <xf numFmtId="0" fontId="16" fillId="0" borderId="0" xfId="2" applyFont="1">
      <alignment vertical="center"/>
    </xf>
    <xf numFmtId="0" fontId="18" fillId="0" borderId="4" xfId="6" applyFont="1" applyBorder="1" applyAlignment="1">
      <alignment horizontal="right" vertical="center"/>
    </xf>
    <xf numFmtId="0" fontId="18" fillId="0" borderId="10" xfId="6" applyFont="1" applyBorder="1" applyAlignment="1">
      <alignment horizontal="center" vertical="center"/>
    </xf>
    <xf numFmtId="193" fontId="18" fillId="0" borderId="10" xfId="6" applyNumberFormat="1" applyFont="1" applyBorder="1" applyAlignment="1">
      <alignment horizontal="center" vertical="center"/>
    </xf>
    <xf numFmtId="0" fontId="16" fillId="0" borderId="0" xfId="6" applyFont="1">
      <alignment vertical="center"/>
    </xf>
    <xf numFmtId="0" fontId="16" fillId="0" borderId="0" xfId="6" applyFont="1" applyAlignment="1">
      <alignment horizontal="left" vertical="center"/>
    </xf>
    <xf numFmtId="0" fontId="16" fillId="0" borderId="1" xfId="6" applyFont="1" applyBorder="1" applyAlignment="1">
      <alignment horizontal="right" vertical="center"/>
    </xf>
    <xf numFmtId="49" fontId="16" fillId="0" borderId="79"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80" xfId="0" applyNumberFormat="1" applyFont="1" applyBorder="1" applyAlignment="1">
      <alignment horizontal="center" vertical="center"/>
    </xf>
    <xf numFmtId="49" fontId="11" fillId="0" borderId="81" xfId="0" applyNumberFormat="1" applyFont="1" applyBorder="1" applyAlignment="1">
      <alignment horizontal="center" vertical="center"/>
    </xf>
    <xf numFmtId="49" fontId="11" fillId="0" borderId="17" xfId="0" applyNumberFormat="1" applyFont="1" applyBorder="1" applyAlignment="1">
      <alignment horizontal="center" vertical="center"/>
    </xf>
    <xf numFmtId="49" fontId="16" fillId="0" borderId="17" xfId="0" applyNumberFormat="1" applyFont="1" applyBorder="1" applyAlignment="1">
      <alignment horizontal="distributed" vertical="center"/>
    </xf>
    <xf numFmtId="49" fontId="16" fillId="0" borderId="0" xfId="0" applyNumberFormat="1" applyFont="1" applyAlignment="1">
      <alignment horizontal="left" vertical="center" wrapText="1"/>
    </xf>
    <xf numFmtId="49" fontId="16" fillId="0" borderId="1" xfId="0" applyNumberFormat="1" applyFont="1" applyBorder="1" applyAlignment="1">
      <alignment horizontal="left" vertical="center" wrapText="1"/>
    </xf>
    <xf numFmtId="49" fontId="16" fillId="0" borderId="10"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78" xfId="0" applyNumberFormat="1" applyFont="1" applyBorder="1" applyAlignment="1">
      <alignment horizontal="center" vertical="center"/>
    </xf>
    <xf numFmtId="49" fontId="16" fillId="0" borderId="81"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16" fillId="0" borderId="12" xfId="0" applyNumberFormat="1" applyFont="1" applyBorder="1" applyAlignment="1">
      <alignment horizontal="center" vertical="center" wrapText="1"/>
    </xf>
    <xf numFmtId="49" fontId="16" fillId="0" borderId="11" xfId="0" applyNumberFormat="1" applyFont="1" applyBorder="1" applyAlignment="1">
      <alignment horizontal="center" vertical="center"/>
    </xf>
    <xf numFmtId="49" fontId="16" fillId="0" borderId="82" xfId="0" applyNumberFormat="1" applyFont="1" applyBorder="1" applyAlignment="1">
      <alignment horizontal="center" vertical="center"/>
    </xf>
    <xf numFmtId="49" fontId="16" fillId="0" borderId="0" xfId="0" applyNumberFormat="1" applyFont="1" applyAlignment="1">
      <alignment vertical="center" wrapText="1"/>
    </xf>
    <xf numFmtId="49" fontId="18" fillId="0" borderId="10"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8"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5" xfId="0" applyNumberFormat="1" applyFont="1" applyBorder="1" applyAlignment="1">
      <alignment horizontal="center" vertical="center"/>
    </xf>
  </cellXfs>
  <cellStyles count="7">
    <cellStyle name="桁区切り 2" xfId="3" xr:uid="{4CC0BD3C-E360-487B-8423-541AD8450394}"/>
    <cellStyle name="桁区切り 2 2" xfId="5" xr:uid="{01AD91C0-B0CE-44F5-A8D7-BFD3AB7CA00D}"/>
    <cellStyle name="標準" xfId="0" builtinId="0"/>
    <cellStyle name="標準 2" xfId="1" xr:uid="{32DBE594-6887-4156-8289-C20AB515DB50}"/>
    <cellStyle name="標準 2 2" xfId="4" xr:uid="{384C3F4F-1C87-4CDF-B9E0-5258BE165482}"/>
    <cellStyle name="標準 2 3" xfId="6" xr:uid="{A7685E0C-D45A-40D4-A4B9-722E5E7CF8F6}"/>
    <cellStyle name="標準 3" xfId="2" xr:uid="{B03E2CDB-2210-4373-BC4B-28C19A6075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114300</xdr:rowOff>
    </xdr:from>
    <xdr:to>
      <xdr:col>12</xdr:col>
      <xdr:colOff>615142</xdr:colOff>
      <xdr:row>33</xdr:row>
      <xdr:rowOff>24937</xdr:rowOff>
    </xdr:to>
    <xdr:grpSp>
      <xdr:nvGrpSpPr>
        <xdr:cNvPr id="2" name="グループ化 1">
          <a:extLst>
            <a:ext uri="{FF2B5EF4-FFF2-40B4-BE49-F238E27FC236}">
              <a16:creationId xmlns:a16="http://schemas.microsoft.com/office/drawing/2014/main" id="{6B5AAC3C-9863-4E30-A2FF-7B071971FEF6}"/>
            </a:ext>
          </a:extLst>
        </xdr:cNvPr>
        <xdr:cNvGrpSpPr/>
      </xdr:nvGrpSpPr>
      <xdr:grpSpPr>
        <a:xfrm>
          <a:off x="47625" y="114300"/>
          <a:ext cx="8946746" cy="6219997"/>
          <a:chOff x="47625" y="114300"/>
          <a:chExt cx="8724899" cy="7115175"/>
        </a:xfrm>
      </xdr:grpSpPr>
      <xdr:sp macro="" textlink="">
        <xdr:nvSpPr>
          <xdr:cNvPr id="3" name="Rectangle 516">
            <a:extLst>
              <a:ext uri="{FF2B5EF4-FFF2-40B4-BE49-F238E27FC236}">
                <a16:creationId xmlns:a16="http://schemas.microsoft.com/office/drawing/2014/main" id="{E3EEA4AF-E6D3-F082-DC83-36451292B947}"/>
              </a:ext>
            </a:extLst>
          </xdr:cNvPr>
          <xdr:cNvSpPr>
            <a:spLocks noChangeAspect="1" noChangeArrowheads="1"/>
          </xdr:cNvSpPr>
        </xdr:nvSpPr>
        <xdr:spPr bwMode="auto">
          <a:xfrm rot="16200000">
            <a:off x="862598" y="-693090"/>
            <a:ext cx="7094954" cy="8724899"/>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Freeform 517">
            <a:extLst>
              <a:ext uri="{FF2B5EF4-FFF2-40B4-BE49-F238E27FC236}">
                <a16:creationId xmlns:a16="http://schemas.microsoft.com/office/drawing/2014/main" id="{CCB03A83-BACF-F630-AE49-D8EA90B52B3C}"/>
              </a:ext>
            </a:extLst>
          </xdr:cNvPr>
          <xdr:cNvSpPr>
            <a:spLocks noChangeAspect="1"/>
          </xdr:cNvSpPr>
        </xdr:nvSpPr>
        <xdr:spPr bwMode="auto">
          <a:xfrm rot="16200000">
            <a:off x="4754907" y="6924305"/>
            <a:ext cx="375348" cy="234992"/>
          </a:xfrm>
          <a:custGeom>
            <a:avLst/>
            <a:gdLst>
              <a:gd name="T0" fmla="*/ 73 w 678"/>
              <a:gd name="T1" fmla="*/ 172 h 498"/>
              <a:gd name="T2" fmla="*/ 19 w 678"/>
              <a:gd name="T3" fmla="*/ 100 h 498"/>
              <a:gd name="T4" fmla="*/ 10 w 678"/>
              <a:gd name="T5" fmla="*/ 64 h 498"/>
              <a:gd name="T6" fmla="*/ 22 w 678"/>
              <a:gd name="T7" fmla="*/ 22 h 498"/>
              <a:gd name="T8" fmla="*/ 49 w 678"/>
              <a:gd name="T9" fmla="*/ 4 h 498"/>
              <a:gd name="T10" fmla="*/ 97 w 678"/>
              <a:gd name="T11" fmla="*/ 52 h 498"/>
              <a:gd name="T12" fmla="*/ 133 w 678"/>
              <a:gd name="T13" fmla="*/ 40 h 498"/>
              <a:gd name="T14" fmla="*/ 148 w 678"/>
              <a:gd name="T15" fmla="*/ 82 h 498"/>
              <a:gd name="T16" fmla="*/ 199 w 678"/>
              <a:gd name="T17" fmla="*/ 91 h 498"/>
              <a:gd name="T18" fmla="*/ 232 w 678"/>
              <a:gd name="T19" fmla="*/ 103 h 498"/>
              <a:gd name="T20" fmla="*/ 274 w 678"/>
              <a:gd name="T21" fmla="*/ 67 h 498"/>
              <a:gd name="T22" fmla="*/ 298 w 678"/>
              <a:gd name="T23" fmla="*/ 94 h 498"/>
              <a:gd name="T24" fmla="*/ 319 w 678"/>
              <a:gd name="T25" fmla="*/ 130 h 498"/>
              <a:gd name="T26" fmla="*/ 370 w 678"/>
              <a:gd name="T27" fmla="*/ 160 h 498"/>
              <a:gd name="T28" fmla="*/ 409 w 678"/>
              <a:gd name="T29" fmla="*/ 211 h 498"/>
              <a:gd name="T30" fmla="*/ 481 w 678"/>
              <a:gd name="T31" fmla="*/ 226 h 498"/>
              <a:gd name="T32" fmla="*/ 535 w 678"/>
              <a:gd name="T33" fmla="*/ 271 h 498"/>
              <a:gd name="T34" fmla="*/ 577 w 678"/>
              <a:gd name="T35" fmla="*/ 283 h 498"/>
              <a:gd name="T36" fmla="*/ 598 w 678"/>
              <a:gd name="T37" fmla="*/ 331 h 498"/>
              <a:gd name="T38" fmla="*/ 649 w 678"/>
              <a:gd name="T39" fmla="*/ 349 h 498"/>
              <a:gd name="T40" fmla="*/ 676 w 678"/>
              <a:gd name="T41" fmla="*/ 385 h 498"/>
              <a:gd name="T42" fmla="*/ 658 w 678"/>
              <a:gd name="T43" fmla="*/ 418 h 498"/>
              <a:gd name="T44" fmla="*/ 658 w 678"/>
              <a:gd name="T45" fmla="*/ 484 h 498"/>
              <a:gd name="T46" fmla="*/ 622 w 678"/>
              <a:gd name="T47" fmla="*/ 472 h 498"/>
              <a:gd name="T48" fmla="*/ 571 w 678"/>
              <a:gd name="T49" fmla="*/ 421 h 498"/>
              <a:gd name="T50" fmla="*/ 505 w 678"/>
              <a:gd name="T51" fmla="*/ 394 h 498"/>
              <a:gd name="T52" fmla="*/ 463 w 678"/>
              <a:gd name="T53" fmla="*/ 427 h 498"/>
              <a:gd name="T54" fmla="*/ 421 w 678"/>
              <a:gd name="T55" fmla="*/ 415 h 498"/>
              <a:gd name="T56" fmla="*/ 382 w 678"/>
              <a:gd name="T57" fmla="*/ 373 h 498"/>
              <a:gd name="T58" fmla="*/ 337 w 678"/>
              <a:gd name="T59" fmla="*/ 385 h 498"/>
              <a:gd name="T60" fmla="*/ 298 w 678"/>
              <a:gd name="T61" fmla="*/ 361 h 498"/>
              <a:gd name="T62" fmla="*/ 232 w 678"/>
              <a:gd name="T63" fmla="*/ 316 h 498"/>
              <a:gd name="T64" fmla="*/ 181 w 678"/>
              <a:gd name="T65" fmla="*/ 292 h 498"/>
              <a:gd name="T66" fmla="*/ 157 w 678"/>
              <a:gd name="T67" fmla="*/ 256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678" h="498">
                <a:moveTo>
                  <a:pt x="136" y="232"/>
                </a:moveTo>
                <a:cubicBezTo>
                  <a:pt x="122" y="218"/>
                  <a:pt x="92" y="190"/>
                  <a:pt x="73" y="172"/>
                </a:cubicBezTo>
                <a:cubicBezTo>
                  <a:pt x="54" y="154"/>
                  <a:pt x="28" y="133"/>
                  <a:pt x="19" y="121"/>
                </a:cubicBezTo>
                <a:cubicBezTo>
                  <a:pt x="10" y="109"/>
                  <a:pt x="22" y="106"/>
                  <a:pt x="19" y="100"/>
                </a:cubicBezTo>
                <a:cubicBezTo>
                  <a:pt x="16" y="94"/>
                  <a:pt x="2" y="88"/>
                  <a:pt x="1" y="82"/>
                </a:cubicBezTo>
                <a:cubicBezTo>
                  <a:pt x="0" y="76"/>
                  <a:pt x="6" y="70"/>
                  <a:pt x="10" y="64"/>
                </a:cubicBezTo>
                <a:cubicBezTo>
                  <a:pt x="14" y="58"/>
                  <a:pt x="26" y="53"/>
                  <a:pt x="28" y="46"/>
                </a:cubicBezTo>
                <a:cubicBezTo>
                  <a:pt x="30" y="39"/>
                  <a:pt x="22" y="29"/>
                  <a:pt x="22" y="22"/>
                </a:cubicBezTo>
                <a:cubicBezTo>
                  <a:pt x="22" y="15"/>
                  <a:pt x="24" y="7"/>
                  <a:pt x="28" y="4"/>
                </a:cubicBezTo>
                <a:cubicBezTo>
                  <a:pt x="32" y="1"/>
                  <a:pt x="42" y="0"/>
                  <a:pt x="49" y="4"/>
                </a:cubicBezTo>
                <a:cubicBezTo>
                  <a:pt x="56" y="8"/>
                  <a:pt x="62" y="20"/>
                  <a:pt x="70" y="28"/>
                </a:cubicBezTo>
                <a:cubicBezTo>
                  <a:pt x="78" y="36"/>
                  <a:pt x="90" y="51"/>
                  <a:pt x="97" y="52"/>
                </a:cubicBezTo>
                <a:cubicBezTo>
                  <a:pt x="104" y="53"/>
                  <a:pt x="106" y="36"/>
                  <a:pt x="112" y="34"/>
                </a:cubicBezTo>
                <a:cubicBezTo>
                  <a:pt x="118" y="32"/>
                  <a:pt x="126" y="36"/>
                  <a:pt x="133" y="40"/>
                </a:cubicBezTo>
                <a:cubicBezTo>
                  <a:pt x="140" y="44"/>
                  <a:pt x="148" y="54"/>
                  <a:pt x="151" y="61"/>
                </a:cubicBezTo>
                <a:cubicBezTo>
                  <a:pt x="154" y="68"/>
                  <a:pt x="145" y="77"/>
                  <a:pt x="148" y="82"/>
                </a:cubicBezTo>
                <a:cubicBezTo>
                  <a:pt x="151" y="87"/>
                  <a:pt x="160" y="92"/>
                  <a:pt x="169" y="94"/>
                </a:cubicBezTo>
                <a:cubicBezTo>
                  <a:pt x="178" y="96"/>
                  <a:pt x="192" y="94"/>
                  <a:pt x="199" y="91"/>
                </a:cubicBezTo>
                <a:cubicBezTo>
                  <a:pt x="206" y="88"/>
                  <a:pt x="209" y="74"/>
                  <a:pt x="214" y="76"/>
                </a:cubicBezTo>
                <a:cubicBezTo>
                  <a:pt x="219" y="78"/>
                  <a:pt x="225" y="100"/>
                  <a:pt x="232" y="103"/>
                </a:cubicBezTo>
                <a:cubicBezTo>
                  <a:pt x="239" y="106"/>
                  <a:pt x="249" y="97"/>
                  <a:pt x="256" y="91"/>
                </a:cubicBezTo>
                <a:cubicBezTo>
                  <a:pt x="263" y="85"/>
                  <a:pt x="268" y="70"/>
                  <a:pt x="274" y="67"/>
                </a:cubicBezTo>
                <a:cubicBezTo>
                  <a:pt x="280" y="64"/>
                  <a:pt x="291" y="65"/>
                  <a:pt x="295" y="70"/>
                </a:cubicBezTo>
                <a:cubicBezTo>
                  <a:pt x="299" y="75"/>
                  <a:pt x="294" y="88"/>
                  <a:pt x="298" y="94"/>
                </a:cubicBezTo>
                <a:cubicBezTo>
                  <a:pt x="302" y="100"/>
                  <a:pt x="319" y="103"/>
                  <a:pt x="322" y="109"/>
                </a:cubicBezTo>
                <a:cubicBezTo>
                  <a:pt x="325" y="115"/>
                  <a:pt x="315" y="123"/>
                  <a:pt x="319" y="130"/>
                </a:cubicBezTo>
                <a:cubicBezTo>
                  <a:pt x="323" y="137"/>
                  <a:pt x="338" y="149"/>
                  <a:pt x="346" y="154"/>
                </a:cubicBezTo>
                <a:cubicBezTo>
                  <a:pt x="354" y="159"/>
                  <a:pt x="364" y="156"/>
                  <a:pt x="370" y="160"/>
                </a:cubicBezTo>
                <a:cubicBezTo>
                  <a:pt x="376" y="164"/>
                  <a:pt x="376" y="170"/>
                  <a:pt x="382" y="178"/>
                </a:cubicBezTo>
                <a:cubicBezTo>
                  <a:pt x="388" y="186"/>
                  <a:pt x="401" y="202"/>
                  <a:pt x="409" y="211"/>
                </a:cubicBezTo>
                <a:cubicBezTo>
                  <a:pt x="417" y="220"/>
                  <a:pt x="421" y="230"/>
                  <a:pt x="433" y="232"/>
                </a:cubicBezTo>
                <a:cubicBezTo>
                  <a:pt x="445" y="234"/>
                  <a:pt x="470" y="223"/>
                  <a:pt x="481" y="226"/>
                </a:cubicBezTo>
                <a:cubicBezTo>
                  <a:pt x="492" y="229"/>
                  <a:pt x="490" y="242"/>
                  <a:pt x="499" y="250"/>
                </a:cubicBezTo>
                <a:cubicBezTo>
                  <a:pt x="508" y="258"/>
                  <a:pt x="525" y="267"/>
                  <a:pt x="535" y="271"/>
                </a:cubicBezTo>
                <a:cubicBezTo>
                  <a:pt x="545" y="275"/>
                  <a:pt x="552" y="275"/>
                  <a:pt x="559" y="277"/>
                </a:cubicBezTo>
                <a:cubicBezTo>
                  <a:pt x="566" y="279"/>
                  <a:pt x="574" y="278"/>
                  <a:pt x="577" y="283"/>
                </a:cubicBezTo>
                <a:cubicBezTo>
                  <a:pt x="580" y="288"/>
                  <a:pt x="574" y="299"/>
                  <a:pt x="577" y="307"/>
                </a:cubicBezTo>
                <a:cubicBezTo>
                  <a:pt x="580" y="315"/>
                  <a:pt x="591" y="324"/>
                  <a:pt x="598" y="331"/>
                </a:cubicBezTo>
                <a:cubicBezTo>
                  <a:pt x="605" y="338"/>
                  <a:pt x="611" y="346"/>
                  <a:pt x="619" y="349"/>
                </a:cubicBezTo>
                <a:cubicBezTo>
                  <a:pt x="627" y="352"/>
                  <a:pt x="642" y="346"/>
                  <a:pt x="649" y="349"/>
                </a:cubicBezTo>
                <a:cubicBezTo>
                  <a:pt x="656" y="352"/>
                  <a:pt x="656" y="361"/>
                  <a:pt x="661" y="367"/>
                </a:cubicBezTo>
                <a:cubicBezTo>
                  <a:pt x="666" y="373"/>
                  <a:pt x="674" y="379"/>
                  <a:pt x="676" y="385"/>
                </a:cubicBezTo>
                <a:cubicBezTo>
                  <a:pt x="678" y="391"/>
                  <a:pt x="676" y="398"/>
                  <a:pt x="673" y="403"/>
                </a:cubicBezTo>
                <a:cubicBezTo>
                  <a:pt x="670" y="408"/>
                  <a:pt x="662" y="410"/>
                  <a:pt x="658" y="418"/>
                </a:cubicBezTo>
                <a:cubicBezTo>
                  <a:pt x="654" y="426"/>
                  <a:pt x="652" y="440"/>
                  <a:pt x="652" y="451"/>
                </a:cubicBezTo>
                <a:cubicBezTo>
                  <a:pt x="652" y="462"/>
                  <a:pt x="659" y="477"/>
                  <a:pt x="658" y="484"/>
                </a:cubicBezTo>
                <a:cubicBezTo>
                  <a:pt x="657" y="491"/>
                  <a:pt x="649" y="498"/>
                  <a:pt x="643" y="496"/>
                </a:cubicBezTo>
                <a:cubicBezTo>
                  <a:pt x="637" y="494"/>
                  <a:pt x="630" y="479"/>
                  <a:pt x="622" y="472"/>
                </a:cubicBezTo>
                <a:cubicBezTo>
                  <a:pt x="614" y="465"/>
                  <a:pt x="603" y="459"/>
                  <a:pt x="595" y="451"/>
                </a:cubicBezTo>
                <a:cubicBezTo>
                  <a:pt x="587" y="443"/>
                  <a:pt x="581" y="426"/>
                  <a:pt x="571" y="421"/>
                </a:cubicBezTo>
                <a:cubicBezTo>
                  <a:pt x="561" y="416"/>
                  <a:pt x="543" y="425"/>
                  <a:pt x="532" y="421"/>
                </a:cubicBezTo>
                <a:cubicBezTo>
                  <a:pt x="521" y="417"/>
                  <a:pt x="514" y="398"/>
                  <a:pt x="505" y="394"/>
                </a:cubicBezTo>
                <a:cubicBezTo>
                  <a:pt x="496" y="390"/>
                  <a:pt x="485" y="395"/>
                  <a:pt x="478" y="400"/>
                </a:cubicBezTo>
                <a:cubicBezTo>
                  <a:pt x="471" y="405"/>
                  <a:pt x="469" y="422"/>
                  <a:pt x="463" y="427"/>
                </a:cubicBezTo>
                <a:cubicBezTo>
                  <a:pt x="457" y="432"/>
                  <a:pt x="449" y="429"/>
                  <a:pt x="442" y="427"/>
                </a:cubicBezTo>
                <a:cubicBezTo>
                  <a:pt x="435" y="425"/>
                  <a:pt x="428" y="420"/>
                  <a:pt x="421" y="415"/>
                </a:cubicBezTo>
                <a:cubicBezTo>
                  <a:pt x="414" y="410"/>
                  <a:pt x="403" y="401"/>
                  <a:pt x="397" y="394"/>
                </a:cubicBezTo>
                <a:cubicBezTo>
                  <a:pt x="391" y="387"/>
                  <a:pt x="389" y="376"/>
                  <a:pt x="382" y="373"/>
                </a:cubicBezTo>
                <a:cubicBezTo>
                  <a:pt x="375" y="370"/>
                  <a:pt x="362" y="374"/>
                  <a:pt x="355" y="376"/>
                </a:cubicBezTo>
                <a:cubicBezTo>
                  <a:pt x="348" y="378"/>
                  <a:pt x="344" y="384"/>
                  <a:pt x="337" y="385"/>
                </a:cubicBezTo>
                <a:cubicBezTo>
                  <a:pt x="330" y="386"/>
                  <a:pt x="320" y="386"/>
                  <a:pt x="313" y="382"/>
                </a:cubicBezTo>
                <a:cubicBezTo>
                  <a:pt x="306" y="378"/>
                  <a:pt x="304" y="366"/>
                  <a:pt x="298" y="361"/>
                </a:cubicBezTo>
                <a:cubicBezTo>
                  <a:pt x="292" y="356"/>
                  <a:pt x="285" y="356"/>
                  <a:pt x="274" y="349"/>
                </a:cubicBezTo>
                <a:cubicBezTo>
                  <a:pt x="263" y="342"/>
                  <a:pt x="243" y="321"/>
                  <a:pt x="232" y="316"/>
                </a:cubicBezTo>
                <a:cubicBezTo>
                  <a:pt x="221" y="311"/>
                  <a:pt x="216" y="323"/>
                  <a:pt x="208" y="319"/>
                </a:cubicBezTo>
                <a:cubicBezTo>
                  <a:pt x="200" y="315"/>
                  <a:pt x="188" y="300"/>
                  <a:pt x="181" y="292"/>
                </a:cubicBezTo>
                <a:cubicBezTo>
                  <a:pt x="174" y="284"/>
                  <a:pt x="170" y="280"/>
                  <a:pt x="166" y="274"/>
                </a:cubicBezTo>
                <a:cubicBezTo>
                  <a:pt x="162" y="268"/>
                  <a:pt x="160" y="263"/>
                  <a:pt x="157" y="256"/>
                </a:cubicBezTo>
                <a:cubicBezTo>
                  <a:pt x="154" y="249"/>
                  <a:pt x="150" y="246"/>
                  <a:pt x="136" y="232"/>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Rectangle 518">
            <a:extLst>
              <a:ext uri="{FF2B5EF4-FFF2-40B4-BE49-F238E27FC236}">
                <a16:creationId xmlns:a16="http://schemas.microsoft.com/office/drawing/2014/main" id="{C0F22A76-D38B-3F68-C445-05B26478ECD5}"/>
              </a:ext>
            </a:extLst>
          </xdr:cNvPr>
          <xdr:cNvSpPr>
            <a:spLocks noChangeAspect="1" noChangeArrowheads="1"/>
          </xdr:cNvSpPr>
        </xdr:nvSpPr>
        <xdr:spPr bwMode="auto">
          <a:xfrm>
            <a:off x="4822390" y="7072764"/>
            <a:ext cx="204810" cy="5939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sp>
      <xdr:sp macro="" textlink="">
        <xdr:nvSpPr>
          <xdr:cNvPr id="6" name="Line 519">
            <a:extLst>
              <a:ext uri="{FF2B5EF4-FFF2-40B4-BE49-F238E27FC236}">
                <a16:creationId xmlns:a16="http://schemas.microsoft.com/office/drawing/2014/main" id="{D488E09F-F295-0E05-EEEF-8FB0EF129D65}"/>
              </a:ext>
            </a:extLst>
          </xdr:cNvPr>
          <xdr:cNvSpPr>
            <a:spLocks noChangeAspect="1" noChangeShapeType="1"/>
          </xdr:cNvSpPr>
        </xdr:nvSpPr>
        <xdr:spPr bwMode="auto">
          <a:xfrm rot="16200000" flipH="1" flipV="1">
            <a:off x="3199635" y="2851683"/>
            <a:ext cx="218637" cy="6230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520">
            <a:extLst>
              <a:ext uri="{FF2B5EF4-FFF2-40B4-BE49-F238E27FC236}">
                <a16:creationId xmlns:a16="http://schemas.microsoft.com/office/drawing/2014/main" id="{E8CF38A0-27A5-B20D-055B-2AA907F6331E}"/>
              </a:ext>
            </a:extLst>
          </xdr:cNvPr>
          <xdr:cNvSpPr>
            <a:spLocks noChangeAspect="1" noChangeShapeType="1"/>
          </xdr:cNvSpPr>
        </xdr:nvSpPr>
        <xdr:spPr bwMode="auto">
          <a:xfrm rot="16200000">
            <a:off x="154729" y="1901520"/>
            <a:ext cx="4627391" cy="168105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21">
            <a:extLst>
              <a:ext uri="{FF2B5EF4-FFF2-40B4-BE49-F238E27FC236}">
                <a16:creationId xmlns:a16="http://schemas.microsoft.com/office/drawing/2014/main" id="{F863C8A3-029E-9263-9002-0F0ADC0330FC}"/>
              </a:ext>
            </a:extLst>
          </xdr:cNvPr>
          <xdr:cNvSpPr>
            <a:spLocks noChangeAspect="1" noChangeShapeType="1"/>
          </xdr:cNvSpPr>
        </xdr:nvSpPr>
        <xdr:spPr bwMode="auto">
          <a:xfrm rot="16200000">
            <a:off x="3102602" y="1125495"/>
            <a:ext cx="1032522" cy="4856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22">
            <a:extLst>
              <a:ext uri="{FF2B5EF4-FFF2-40B4-BE49-F238E27FC236}">
                <a16:creationId xmlns:a16="http://schemas.microsoft.com/office/drawing/2014/main" id="{CA390CE2-9710-A810-76BC-73F38EF14906}"/>
              </a:ext>
            </a:extLst>
          </xdr:cNvPr>
          <xdr:cNvSpPr>
            <a:spLocks noChangeAspect="1" noChangeShapeType="1"/>
          </xdr:cNvSpPr>
        </xdr:nvSpPr>
        <xdr:spPr bwMode="auto">
          <a:xfrm rot="16200000" flipH="1" flipV="1">
            <a:off x="3751220" y="1646458"/>
            <a:ext cx="1542464" cy="48884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Freeform 523">
            <a:extLst>
              <a:ext uri="{FF2B5EF4-FFF2-40B4-BE49-F238E27FC236}">
                <a16:creationId xmlns:a16="http://schemas.microsoft.com/office/drawing/2014/main" id="{73F9445D-0F77-528D-A86B-D3753D09B1D1}"/>
              </a:ext>
            </a:extLst>
          </xdr:cNvPr>
          <xdr:cNvSpPr>
            <a:spLocks noChangeAspect="1"/>
          </xdr:cNvSpPr>
        </xdr:nvSpPr>
        <xdr:spPr bwMode="auto">
          <a:xfrm rot="16200000">
            <a:off x="7517173" y="3885598"/>
            <a:ext cx="712149" cy="712523"/>
          </a:xfrm>
          <a:custGeom>
            <a:avLst/>
            <a:gdLst>
              <a:gd name="T0" fmla="*/ 1287 w 1287"/>
              <a:gd name="T1" fmla="*/ 27 h 1509"/>
              <a:gd name="T2" fmla="*/ 1176 w 1287"/>
              <a:gd name="T3" fmla="*/ 0 h 1509"/>
              <a:gd name="T4" fmla="*/ 1143 w 1287"/>
              <a:gd name="T5" fmla="*/ 57 h 1509"/>
              <a:gd name="T6" fmla="*/ 1044 w 1287"/>
              <a:gd name="T7" fmla="*/ 150 h 1509"/>
              <a:gd name="T8" fmla="*/ 975 w 1287"/>
              <a:gd name="T9" fmla="*/ 180 h 1509"/>
              <a:gd name="T10" fmla="*/ 909 w 1287"/>
              <a:gd name="T11" fmla="*/ 243 h 1509"/>
              <a:gd name="T12" fmla="*/ 846 w 1287"/>
              <a:gd name="T13" fmla="*/ 261 h 1509"/>
              <a:gd name="T14" fmla="*/ 780 w 1287"/>
              <a:gd name="T15" fmla="*/ 303 h 1509"/>
              <a:gd name="T16" fmla="*/ 720 w 1287"/>
              <a:gd name="T17" fmla="*/ 372 h 1509"/>
              <a:gd name="T18" fmla="*/ 699 w 1287"/>
              <a:gd name="T19" fmla="*/ 414 h 1509"/>
              <a:gd name="T20" fmla="*/ 672 w 1287"/>
              <a:gd name="T21" fmla="*/ 477 h 1509"/>
              <a:gd name="T22" fmla="*/ 642 w 1287"/>
              <a:gd name="T23" fmla="*/ 528 h 1509"/>
              <a:gd name="T24" fmla="*/ 624 w 1287"/>
              <a:gd name="T25" fmla="*/ 576 h 1509"/>
              <a:gd name="T26" fmla="*/ 627 w 1287"/>
              <a:gd name="T27" fmla="*/ 630 h 1509"/>
              <a:gd name="T28" fmla="*/ 654 w 1287"/>
              <a:gd name="T29" fmla="*/ 711 h 1509"/>
              <a:gd name="T30" fmla="*/ 687 w 1287"/>
              <a:gd name="T31" fmla="*/ 777 h 1509"/>
              <a:gd name="T32" fmla="*/ 669 w 1287"/>
              <a:gd name="T33" fmla="*/ 852 h 1509"/>
              <a:gd name="T34" fmla="*/ 654 w 1287"/>
              <a:gd name="T35" fmla="*/ 924 h 1509"/>
              <a:gd name="T36" fmla="*/ 663 w 1287"/>
              <a:gd name="T37" fmla="*/ 1029 h 1509"/>
              <a:gd name="T38" fmla="*/ 666 w 1287"/>
              <a:gd name="T39" fmla="*/ 1116 h 1509"/>
              <a:gd name="T40" fmla="*/ 642 w 1287"/>
              <a:gd name="T41" fmla="*/ 1188 h 1509"/>
              <a:gd name="T42" fmla="*/ 588 w 1287"/>
              <a:gd name="T43" fmla="*/ 1254 h 1509"/>
              <a:gd name="T44" fmla="*/ 528 w 1287"/>
              <a:gd name="T45" fmla="*/ 1284 h 1509"/>
              <a:gd name="T46" fmla="*/ 450 w 1287"/>
              <a:gd name="T47" fmla="*/ 1290 h 1509"/>
              <a:gd name="T48" fmla="*/ 384 w 1287"/>
              <a:gd name="T49" fmla="*/ 1293 h 1509"/>
              <a:gd name="T50" fmla="*/ 264 w 1287"/>
              <a:gd name="T51" fmla="*/ 1344 h 1509"/>
              <a:gd name="T52" fmla="*/ 141 w 1287"/>
              <a:gd name="T53" fmla="*/ 1410 h 1509"/>
              <a:gd name="T54" fmla="*/ 0 w 1287"/>
              <a:gd name="T55" fmla="*/ 1509 h 1509"/>
              <a:gd name="T56" fmla="*/ 39 w 1287"/>
              <a:gd name="T57" fmla="*/ 1506 h 1509"/>
              <a:gd name="T58" fmla="*/ 135 w 1287"/>
              <a:gd name="T59" fmla="*/ 1452 h 1509"/>
              <a:gd name="T60" fmla="*/ 222 w 1287"/>
              <a:gd name="T61" fmla="*/ 1386 h 1509"/>
              <a:gd name="T62" fmla="*/ 354 w 1287"/>
              <a:gd name="T63" fmla="*/ 1341 h 1509"/>
              <a:gd name="T64" fmla="*/ 447 w 1287"/>
              <a:gd name="T65" fmla="*/ 1323 h 1509"/>
              <a:gd name="T66" fmla="*/ 555 w 1287"/>
              <a:gd name="T67" fmla="*/ 1317 h 1509"/>
              <a:gd name="T68" fmla="*/ 621 w 1287"/>
              <a:gd name="T69" fmla="*/ 1236 h 1509"/>
              <a:gd name="T70" fmla="*/ 669 w 1287"/>
              <a:gd name="T71" fmla="*/ 1194 h 1509"/>
              <a:gd name="T72" fmla="*/ 717 w 1287"/>
              <a:gd name="T73" fmla="*/ 1095 h 1509"/>
              <a:gd name="T74" fmla="*/ 714 w 1287"/>
              <a:gd name="T75" fmla="*/ 1035 h 1509"/>
              <a:gd name="T76" fmla="*/ 678 w 1287"/>
              <a:gd name="T77" fmla="*/ 972 h 1509"/>
              <a:gd name="T78" fmla="*/ 681 w 1287"/>
              <a:gd name="T79" fmla="*/ 909 h 1509"/>
              <a:gd name="T80" fmla="*/ 717 w 1287"/>
              <a:gd name="T81" fmla="*/ 849 h 1509"/>
              <a:gd name="T82" fmla="*/ 735 w 1287"/>
              <a:gd name="T83" fmla="*/ 786 h 1509"/>
              <a:gd name="T84" fmla="*/ 699 w 1287"/>
              <a:gd name="T85" fmla="*/ 702 h 1509"/>
              <a:gd name="T86" fmla="*/ 678 w 1287"/>
              <a:gd name="T87" fmla="*/ 603 h 1509"/>
              <a:gd name="T88" fmla="*/ 699 w 1287"/>
              <a:gd name="T89" fmla="*/ 510 h 1509"/>
              <a:gd name="T90" fmla="*/ 735 w 1287"/>
              <a:gd name="T91" fmla="*/ 459 h 1509"/>
              <a:gd name="T92" fmla="*/ 765 w 1287"/>
              <a:gd name="T93" fmla="*/ 405 h 1509"/>
              <a:gd name="T94" fmla="*/ 873 w 1287"/>
              <a:gd name="T95" fmla="*/ 309 h 1509"/>
              <a:gd name="T96" fmla="*/ 948 w 1287"/>
              <a:gd name="T97" fmla="*/ 270 h 1509"/>
              <a:gd name="T98" fmla="*/ 1011 w 1287"/>
              <a:gd name="T99" fmla="*/ 222 h 1509"/>
              <a:gd name="T100" fmla="*/ 1041 w 1287"/>
              <a:gd name="T101" fmla="*/ 201 h 1509"/>
              <a:gd name="T102" fmla="*/ 1083 w 1287"/>
              <a:gd name="T103" fmla="*/ 222 h 1509"/>
              <a:gd name="T104" fmla="*/ 1143 w 1287"/>
              <a:gd name="T105" fmla="*/ 177 h 1509"/>
              <a:gd name="T106" fmla="*/ 1200 w 1287"/>
              <a:gd name="T107" fmla="*/ 147 h 1509"/>
              <a:gd name="T108" fmla="*/ 1218 w 1287"/>
              <a:gd name="T109" fmla="*/ 99 h 1509"/>
              <a:gd name="T110" fmla="*/ 1266 w 1287"/>
              <a:gd name="T111" fmla="*/ 72 h 1509"/>
              <a:gd name="T112" fmla="*/ 1287 w 1287"/>
              <a:gd name="T113" fmla="*/ 27 h 15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287" h="1509">
                <a:moveTo>
                  <a:pt x="1287" y="27"/>
                </a:moveTo>
                <a:lnTo>
                  <a:pt x="1176" y="0"/>
                </a:lnTo>
                <a:lnTo>
                  <a:pt x="1143" y="57"/>
                </a:lnTo>
                <a:lnTo>
                  <a:pt x="1044" y="150"/>
                </a:lnTo>
                <a:lnTo>
                  <a:pt x="975" y="180"/>
                </a:lnTo>
                <a:lnTo>
                  <a:pt x="909" y="243"/>
                </a:lnTo>
                <a:lnTo>
                  <a:pt x="846" y="261"/>
                </a:lnTo>
                <a:lnTo>
                  <a:pt x="780" y="303"/>
                </a:lnTo>
                <a:lnTo>
                  <a:pt x="720" y="372"/>
                </a:lnTo>
                <a:lnTo>
                  <a:pt x="699" y="414"/>
                </a:lnTo>
                <a:lnTo>
                  <a:pt x="672" y="477"/>
                </a:lnTo>
                <a:lnTo>
                  <a:pt x="642" y="528"/>
                </a:lnTo>
                <a:lnTo>
                  <a:pt x="624" y="576"/>
                </a:lnTo>
                <a:lnTo>
                  <a:pt x="627" y="630"/>
                </a:lnTo>
                <a:lnTo>
                  <a:pt x="654" y="711"/>
                </a:lnTo>
                <a:lnTo>
                  <a:pt x="687" y="777"/>
                </a:lnTo>
                <a:lnTo>
                  <a:pt x="669" y="852"/>
                </a:lnTo>
                <a:lnTo>
                  <a:pt x="654" y="924"/>
                </a:lnTo>
                <a:lnTo>
                  <a:pt x="663" y="1029"/>
                </a:lnTo>
                <a:lnTo>
                  <a:pt x="666" y="1116"/>
                </a:lnTo>
                <a:lnTo>
                  <a:pt x="642" y="1188"/>
                </a:lnTo>
                <a:lnTo>
                  <a:pt x="588" y="1254"/>
                </a:lnTo>
                <a:lnTo>
                  <a:pt x="528" y="1284"/>
                </a:lnTo>
                <a:lnTo>
                  <a:pt x="450" y="1290"/>
                </a:lnTo>
                <a:lnTo>
                  <a:pt x="384" y="1293"/>
                </a:lnTo>
                <a:lnTo>
                  <a:pt x="264" y="1344"/>
                </a:lnTo>
                <a:lnTo>
                  <a:pt x="141" y="1410"/>
                </a:lnTo>
                <a:lnTo>
                  <a:pt x="0" y="1509"/>
                </a:lnTo>
                <a:lnTo>
                  <a:pt x="39" y="1506"/>
                </a:lnTo>
                <a:lnTo>
                  <a:pt x="135" y="1452"/>
                </a:lnTo>
                <a:lnTo>
                  <a:pt x="222" y="1386"/>
                </a:lnTo>
                <a:lnTo>
                  <a:pt x="354" y="1341"/>
                </a:lnTo>
                <a:lnTo>
                  <a:pt x="447" y="1323"/>
                </a:lnTo>
                <a:lnTo>
                  <a:pt x="555" y="1317"/>
                </a:lnTo>
                <a:lnTo>
                  <a:pt x="621" y="1236"/>
                </a:lnTo>
                <a:lnTo>
                  <a:pt x="669" y="1194"/>
                </a:lnTo>
                <a:lnTo>
                  <a:pt x="717" y="1095"/>
                </a:lnTo>
                <a:lnTo>
                  <a:pt x="714" y="1035"/>
                </a:lnTo>
                <a:lnTo>
                  <a:pt x="678" y="972"/>
                </a:lnTo>
                <a:lnTo>
                  <a:pt x="681" y="909"/>
                </a:lnTo>
                <a:lnTo>
                  <a:pt x="717" y="849"/>
                </a:lnTo>
                <a:lnTo>
                  <a:pt x="735" y="786"/>
                </a:lnTo>
                <a:lnTo>
                  <a:pt x="699" y="702"/>
                </a:lnTo>
                <a:lnTo>
                  <a:pt x="678" y="603"/>
                </a:lnTo>
                <a:lnTo>
                  <a:pt x="699" y="510"/>
                </a:lnTo>
                <a:lnTo>
                  <a:pt x="735" y="459"/>
                </a:lnTo>
                <a:lnTo>
                  <a:pt x="765" y="405"/>
                </a:lnTo>
                <a:lnTo>
                  <a:pt x="873" y="309"/>
                </a:lnTo>
                <a:lnTo>
                  <a:pt x="948" y="270"/>
                </a:lnTo>
                <a:lnTo>
                  <a:pt x="1011" y="222"/>
                </a:lnTo>
                <a:lnTo>
                  <a:pt x="1041" y="201"/>
                </a:lnTo>
                <a:lnTo>
                  <a:pt x="1083" y="222"/>
                </a:lnTo>
                <a:lnTo>
                  <a:pt x="1143" y="177"/>
                </a:lnTo>
                <a:lnTo>
                  <a:pt x="1200" y="147"/>
                </a:lnTo>
                <a:lnTo>
                  <a:pt x="1218" y="99"/>
                </a:lnTo>
                <a:lnTo>
                  <a:pt x="1266" y="72"/>
                </a:lnTo>
                <a:lnTo>
                  <a:pt x="1287" y="27"/>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 name="Freeform 524">
            <a:extLst>
              <a:ext uri="{FF2B5EF4-FFF2-40B4-BE49-F238E27FC236}">
                <a16:creationId xmlns:a16="http://schemas.microsoft.com/office/drawing/2014/main" id="{F20CC039-9940-058E-9C3B-62A4706D206B}"/>
              </a:ext>
            </a:extLst>
          </xdr:cNvPr>
          <xdr:cNvSpPr>
            <a:spLocks noChangeAspect="1"/>
          </xdr:cNvSpPr>
        </xdr:nvSpPr>
        <xdr:spPr bwMode="auto">
          <a:xfrm rot="16200000">
            <a:off x="7415419" y="4402315"/>
            <a:ext cx="263502" cy="292662"/>
          </a:xfrm>
          <a:custGeom>
            <a:avLst/>
            <a:gdLst>
              <a:gd name="T0" fmla="*/ 426 w 477"/>
              <a:gd name="T1" fmla="*/ 0 h 621"/>
              <a:gd name="T2" fmla="*/ 477 w 477"/>
              <a:gd name="T3" fmla="*/ 18 h 621"/>
              <a:gd name="T4" fmla="*/ 450 w 477"/>
              <a:gd name="T5" fmla="*/ 57 h 621"/>
              <a:gd name="T6" fmla="*/ 438 w 477"/>
              <a:gd name="T7" fmla="*/ 141 h 621"/>
              <a:gd name="T8" fmla="*/ 405 w 477"/>
              <a:gd name="T9" fmla="*/ 249 h 621"/>
              <a:gd name="T10" fmla="*/ 360 w 477"/>
              <a:gd name="T11" fmla="*/ 354 h 621"/>
              <a:gd name="T12" fmla="*/ 285 w 477"/>
              <a:gd name="T13" fmla="*/ 414 h 621"/>
              <a:gd name="T14" fmla="*/ 252 w 477"/>
              <a:gd name="T15" fmla="*/ 453 h 621"/>
              <a:gd name="T16" fmla="*/ 228 w 477"/>
              <a:gd name="T17" fmla="*/ 507 h 621"/>
              <a:gd name="T18" fmla="*/ 171 w 477"/>
              <a:gd name="T19" fmla="*/ 546 h 621"/>
              <a:gd name="T20" fmla="*/ 105 w 477"/>
              <a:gd name="T21" fmla="*/ 576 h 621"/>
              <a:gd name="T22" fmla="*/ 48 w 477"/>
              <a:gd name="T23" fmla="*/ 609 h 621"/>
              <a:gd name="T24" fmla="*/ 0 w 477"/>
              <a:gd name="T25" fmla="*/ 621 h 621"/>
              <a:gd name="T26" fmla="*/ 87 w 477"/>
              <a:gd name="T27" fmla="*/ 552 h 621"/>
              <a:gd name="T28" fmla="*/ 180 w 477"/>
              <a:gd name="T29" fmla="*/ 516 h 621"/>
              <a:gd name="T30" fmla="*/ 222 w 477"/>
              <a:gd name="T31" fmla="*/ 453 h 621"/>
              <a:gd name="T32" fmla="*/ 333 w 477"/>
              <a:gd name="T33" fmla="*/ 330 h 621"/>
              <a:gd name="T34" fmla="*/ 357 w 477"/>
              <a:gd name="T35" fmla="*/ 243 h 621"/>
              <a:gd name="T36" fmla="*/ 378 w 477"/>
              <a:gd name="T37" fmla="*/ 177 h 621"/>
              <a:gd name="T38" fmla="*/ 396 w 477"/>
              <a:gd name="T39" fmla="*/ 120 h 621"/>
              <a:gd name="T40" fmla="*/ 402 w 477"/>
              <a:gd name="T41" fmla="*/ 30 h 621"/>
              <a:gd name="T42" fmla="*/ 426 w 477"/>
              <a:gd name="T43" fmla="*/ 0 h 6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477" h="621">
                <a:moveTo>
                  <a:pt x="426" y="0"/>
                </a:moveTo>
                <a:lnTo>
                  <a:pt x="477" y="18"/>
                </a:lnTo>
                <a:lnTo>
                  <a:pt x="450" y="57"/>
                </a:lnTo>
                <a:lnTo>
                  <a:pt x="438" y="141"/>
                </a:lnTo>
                <a:lnTo>
                  <a:pt x="405" y="249"/>
                </a:lnTo>
                <a:lnTo>
                  <a:pt x="360" y="354"/>
                </a:lnTo>
                <a:lnTo>
                  <a:pt x="285" y="414"/>
                </a:lnTo>
                <a:lnTo>
                  <a:pt x="252" y="453"/>
                </a:lnTo>
                <a:lnTo>
                  <a:pt x="228" y="507"/>
                </a:lnTo>
                <a:lnTo>
                  <a:pt x="171" y="546"/>
                </a:lnTo>
                <a:lnTo>
                  <a:pt x="105" y="576"/>
                </a:lnTo>
                <a:lnTo>
                  <a:pt x="48" y="609"/>
                </a:lnTo>
                <a:lnTo>
                  <a:pt x="0" y="621"/>
                </a:lnTo>
                <a:lnTo>
                  <a:pt x="87" y="552"/>
                </a:lnTo>
                <a:lnTo>
                  <a:pt x="180" y="516"/>
                </a:lnTo>
                <a:lnTo>
                  <a:pt x="222" y="453"/>
                </a:lnTo>
                <a:lnTo>
                  <a:pt x="333" y="330"/>
                </a:lnTo>
                <a:lnTo>
                  <a:pt x="357" y="243"/>
                </a:lnTo>
                <a:lnTo>
                  <a:pt x="378" y="177"/>
                </a:lnTo>
                <a:lnTo>
                  <a:pt x="396" y="120"/>
                </a:lnTo>
                <a:lnTo>
                  <a:pt x="402" y="30"/>
                </a:lnTo>
                <a:lnTo>
                  <a:pt x="426" y="0"/>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 name="Freeform 526">
            <a:extLst>
              <a:ext uri="{FF2B5EF4-FFF2-40B4-BE49-F238E27FC236}">
                <a16:creationId xmlns:a16="http://schemas.microsoft.com/office/drawing/2014/main" id="{99890122-F86F-2B99-045C-7EC865E6B770}"/>
              </a:ext>
            </a:extLst>
          </xdr:cNvPr>
          <xdr:cNvSpPr>
            <a:spLocks noChangeAspect="1"/>
          </xdr:cNvSpPr>
        </xdr:nvSpPr>
        <xdr:spPr bwMode="auto">
          <a:xfrm rot="16200000">
            <a:off x="5599088" y="1918035"/>
            <a:ext cx="681186" cy="194030"/>
          </a:xfrm>
          <a:custGeom>
            <a:avLst/>
            <a:gdLst>
              <a:gd name="T0" fmla="*/ 171 w 1230"/>
              <a:gd name="T1" fmla="*/ 411 h 411"/>
              <a:gd name="T2" fmla="*/ 0 w 1230"/>
              <a:gd name="T3" fmla="*/ 0 h 411"/>
              <a:gd name="T4" fmla="*/ 855 w 1230"/>
              <a:gd name="T5" fmla="*/ 96 h 411"/>
              <a:gd name="T6" fmla="*/ 1230 w 1230"/>
              <a:gd name="T7" fmla="*/ 195 h 411"/>
            </a:gdLst>
            <a:ahLst/>
            <a:cxnLst>
              <a:cxn ang="0">
                <a:pos x="T0" y="T1"/>
              </a:cxn>
              <a:cxn ang="0">
                <a:pos x="T2" y="T3"/>
              </a:cxn>
              <a:cxn ang="0">
                <a:pos x="T4" y="T5"/>
              </a:cxn>
              <a:cxn ang="0">
                <a:pos x="T6" y="T7"/>
              </a:cxn>
            </a:cxnLst>
            <a:rect l="0" t="0" r="r" b="b"/>
            <a:pathLst>
              <a:path w="1230" h="411">
                <a:moveTo>
                  <a:pt x="171" y="411"/>
                </a:moveTo>
                <a:lnTo>
                  <a:pt x="0" y="0"/>
                </a:lnTo>
                <a:lnTo>
                  <a:pt x="855" y="96"/>
                </a:lnTo>
                <a:lnTo>
                  <a:pt x="1230" y="195"/>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3" name="Freeform 527">
            <a:extLst>
              <a:ext uri="{FF2B5EF4-FFF2-40B4-BE49-F238E27FC236}">
                <a16:creationId xmlns:a16="http://schemas.microsoft.com/office/drawing/2014/main" id="{6BBF390F-A7DA-FD00-295E-B5E9F256AF67}"/>
              </a:ext>
            </a:extLst>
          </xdr:cNvPr>
          <xdr:cNvSpPr>
            <a:spLocks noChangeAspect="1"/>
          </xdr:cNvSpPr>
        </xdr:nvSpPr>
        <xdr:spPr bwMode="auto">
          <a:xfrm rot="16200000">
            <a:off x="5906229" y="1696935"/>
            <a:ext cx="894768" cy="715218"/>
          </a:xfrm>
          <a:custGeom>
            <a:avLst/>
            <a:gdLst>
              <a:gd name="T0" fmla="*/ 378 w 1617"/>
              <a:gd name="T1" fmla="*/ 1347 h 1515"/>
              <a:gd name="T2" fmla="*/ 264 w 1617"/>
              <a:gd name="T3" fmla="*/ 1269 h 1515"/>
              <a:gd name="T4" fmla="*/ 162 w 1617"/>
              <a:gd name="T5" fmla="*/ 1170 h 1515"/>
              <a:gd name="T6" fmla="*/ 111 w 1617"/>
              <a:gd name="T7" fmla="*/ 1095 h 1515"/>
              <a:gd name="T8" fmla="*/ 54 w 1617"/>
              <a:gd name="T9" fmla="*/ 1008 h 1515"/>
              <a:gd name="T10" fmla="*/ 24 w 1617"/>
              <a:gd name="T11" fmla="*/ 897 h 1515"/>
              <a:gd name="T12" fmla="*/ 3 w 1617"/>
              <a:gd name="T13" fmla="*/ 768 h 1515"/>
              <a:gd name="T14" fmla="*/ 6 w 1617"/>
              <a:gd name="T15" fmla="*/ 648 h 1515"/>
              <a:gd name="T16" fmla="*/ 30 w 1617"/>
              <a:gd name="T17" fmla="*/ 498 h 1515"/>
              <a:gd name="T18" fmla="*/ 72 w 1617"/>
              <a:gd name="T19" fmla="*/ 372 h 1515"/>
              <a:gd name="T20" fmla="*/ 153 w 1617"/>
              <a:gd name="T21" fmla="*/ 261 h 1515"/>
              <a:gd name="T22" fmla="*/ 219 w 1617"/>
              <a:gd name="T23" fmla="*/ 183 h 1515"/>
              <a:gd name="T24" fmla="*/ 315 w 1617"/>
              <a:gd name="T25" fmla="*/ 117 h 1515"/>
              <a:gd name="T26" fmla="*/ 369 w 1617"/>
              <a:gd name="T27" fmla="*/ 90 h 1515"/>
              <a:gd name="T28" fmla="*/ 465 w 1617"/>
              <a:gd name="T29" fmla="*/ 54 h 1515"/>
              <a:gd name="T30" fmla="*/ 555 w 1617"/>
              <a:gd name="T31" fmla="*/ 36 h 1515"/>
              <a:gd name="T32" fmla="*/ 636 w 1617"/>
              <a:gd name="T33" fmla="*/ 18 h 1515"/>
              <a:gd name="T34" fmla="*/ 795 w 1617"/>
              <a:gd name="T35" fmla="*/ 0 h 1515"/>
              <a:gd name="T36" fmla="*/ 918 w 1617"/>
              <a:gd name="T37" fmla="*/ 15 h 1515"/>
              <a:gd name="T38" fmla="*/ 1086 w 1617"/>
              <a:gd name="T39" fmla="*/ 69 h 1515"/>
              <a:gd name="T40" fmla="*/ 1242 w 1617"/>
              <a:gd name="T41" fmla="*/ 144 h 1515"/>
              <a:gd name="T42" fmla="*/ 1359 w 1617"/>
              <a:gd name="T43" fmla="*/ 222 h 1515"/>
              <a:gd name="T44" fmla="*/ 1395 w 1617"/>
              <a:gd name="T45" fmla="*/ 258 h 1515"/>
              <a:gd name="T46" fmla="*/ 1461 w 1617"/>
              <a:gd name="T47" fmla="*/ 315 h 1515"/>
              <a:gd name="T48" fmla="*/ 1536 w 1617"/>
              <a:gd name="T49" fmla="*/ 411 h 1515"/>
              <a:gd name="T50" fmla="*/ 1590 w 1617"/>
              <a:gd name="T51" fmla="*/ 537 h 1515"/>
              <a:gd name="T52" fmla="*/ 1614 w 1617"/>
              <a:gd name="T53" fmla="*/ 642 h 1515"/>
              <a:gd name="T54" fmla="*/ 1611 w 1617"/>
              <a:gd name="T55" fmla="*/ 804 h 1515"/>
              <a:gd name="T56" fmla="*/ 1581 w 1617"/>
              <a:gd name="T57" fmla="*/ 933 h 1515"/>
              <a:gd name="T58" fmla="*/ 1548 w 1617"/>
              <a:gd name="T59" fmla="*/ 1023 h 1515"/>
              <a:gd name="T60" fmla="*/ 1482 w 1617"/>
              <a:gd name="T61" fmla="*/ 1131 h 1515"/>
              <a:gd name="T62" fmla="*/ 1419 w 1617"/>
              <a:gd name="T63" fmla="*/ 1206 h 1515"/>
              <a:gd name="T64" fmla="*/ 1368 w 1617"/>
              <a:gd name="T65" fmla="*/ 1269 h 1515"/>
              <a:gd name="T66" fmla="*/ 1275 w 1617"/>
              <a:gd name="T67" fmla="*/ 1371 h 1515"/>
              <a:gd name="T68" fmla="*/ 1158 w 1617"/>
              <a:gd name="T69" fmla="*/ 1452 h 1515"/>
              <a:gd name="T70" fmla="*/ 990 w 1617"/>
              <a:gd name="T71" fmla="*/ 1503 h 1515"/>
              <a:gd name="T72" fmla="*/ 864 w 1617"/>
              <a:gd name="T73" fmla="*/ 1506 h 1515"/>
              <a:gd name="T74" fmla="*/ 798 w 1617"/>
              <a:gd name="T75" fmla="*/ 1515 h 1515"/>
              <a:gd name="T76" fmla="*/ 681 w 1617"/>
              <a:gd name="T77" fmla="*/ 1503 h 1515"/>
              <a:gd name="T78" fmla="*/ 561 w 1617"/>
              <a:gd name="T79" fmla="*/ 1461 h 1515"/>
              <a:gd name="T80" fmla="*/ 492 w 1617"/>
              <a:gd name="T81" fmla="*/ 1419 h 1515"/>
              <a:gd name="T82" fmla="*/ 378 w 1617"/>
              <a:gd name="T83" fmla="*/ 1347 h 15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17" h="1515">
                <a:moveTo>
                  <a:pt x="378" y="1347"/>
                </a:moveTo>
                <a:cubicBezTo>
                  <a:pt x="340" y="1322"/>
                  <a:pt x="300" y="1299"/>
                  <a:pt x="264" y="1269"/>
                </a:cubicBezTo>
                <a:cubicBezTo>
                  <a:pt x="228" y="1239"/>
                  <a:pt x="187" y="1199"/>
                  <a:pt x="162" y="1170"/>
                </a:cubicBezTo>
                <a:cubicBezTo>
                  <a:pt x="137" y="1141"/>
                  <a:pt x="129" y="1122"/>
                  <a:pt x="111" y="1095"/>
                </a:cubicBezTo>
                <a:cubicBezTo>
                  <a:pt x="93" y="1068"/>
                  <a:pt x="68" y="1041"/>
                  <a:pt x="54" y="1008"/>
                </a:cubicBezTo>
                <a:cubicBezTo>
                  <a:pt x="40" y="975"/>
                  <a:pt x="32" y="937"/>
                  <a:pt x="24" y="897"/>
                </a:cubicBezTo>
                <a:cubicBezTo>
                  <a:pt x="16" y="857"/>
                  <a:pt x="6" y="809"/>
                  <a:pt x="3" y="768"/>
                </a:cubicBezTo>
                <a:cubicBezTo>
                  <a:pt x="0" y="727"/>
                  <a:pt x="2" y="693"/>
                  <a:pt x="6" y="648"/>
                </a:cubicBezTo>
                <a:cubicBezTo>
                  <a:pt x="10" y="603"/>
                  <a:pt x="19" y="544"/>
                  <a:pt x="30" y="498"/>
                </a:cubicBezTo>
                <a:cubicBezTo>
                  <a:pt x="41" y="452"/>
                  <a:pt x="51" y="412"/>
                  <a:pt x="72" y="372"/>
                </a:cubicBezTo>
                <a:cubicBezTo>
                  <a:pt x="93" y="332"/>
                  <a:pt x="129" y="292"/>
                  <a:pt x="153" y="261"/>
                </a:cubicBezTo>
                <a:cubicBezTo>
                  <a:pt x="177" y="230"/>
                  <a:pt x="192" y="207"/>
                  <a:pt x="219" y="183"/>
                </a:cubicBezTo>
                <a:cubicBezTo>
                  <a:pt x="246" y="159"/>
                  <a:pt x="290" y="132"/>
                  <a:pt x="315" y="117"/>
                </a:cubicBezTo>
                <a:cubicBezTo>
                  <a:pt x="340" y="102"/>
                  <a:pt x="344" y="100"/>
                  <a:pt x="369" y="90"/>
                </a:cubicBezTo>
                <a:cubicBezTo>
                  <a:pt x="394" y="80"/>
                  <a:pt x="434" y="63"/>
                  <a:pt x="465" y="54"/>
                </a:cubicBezTo>
                <a:cubicBezTo>
                  <a:pt x="496" y="45"/>
                  <a:pt x="527" y="42"/>
                  <a:pt x="555" y="36"/>
                </a:cubicBezTo>
                <a:cubicBezTo>
                  <a:pt x="583" y="30"/>
                  <a:pt x="596" y="24"/>
                  <a:pt x="636" y="18"/>
                </a:cubicBezTo>
                <a:cubicBezTo>
                  <a:pt x="676" y="12"/>
                  <a:pt x="748" y="0"/>
                  <a:pt x="795" y="0"/>
                </a:cubicBezTo>
                <a:cubicBezTo>
                  <a:pt x="842" y="0"/>
                  <a:pt x="870" y="4"/>
                  <a:pt x="918" y="15"/>
                </a:cubicBezTo>
                <a:cubicBezTo>
                  <a:pt x="966" y="26"/>
                  <a:pt x="1032" y="48"/>
                  <a:pt x="1086" y="69"/>
                </a:cubicBezTo>
                <a:cubicBezTo>
                  <a:pt x="1140" y="90"/>
                  <a:pt x="1197" y="119"/>
                  <a:pt x="1242" y="144"/>
                </a:cubicBezTo>
                <a:cubicBezTo>
                  <a:pt x="1287" y="169"/>
                  <a:pt x="1333" y="203"/>
                  <a:pt x="1359" y="222"/>
                </a:cubicBezTo>
                <a:cubicBezTo>
                  <a:pt x="1385" y="241"/>
                  <a:pt x="1378" y="242"/>
                  <a:pt x="1395" y="258"/>
                </a:cubicBezTo>
                <a:cubicBezTo>
                  <a:pt x="1412" y="274"/>
                  <a:pt x="1437" y="290"/>
                  <a:pt x="1461" y="315"/>
                </a:cubicBezTo>
                <a:cubicBezTo>
                  <a:pt x="1485" y="340"/>
                  <a:pt x="1515" y="374"/>
                  <a:pt x="1536" y="411"/>
                </a:cubicBezTo>
                <a:cubicBezTo>
                  <a:pt x="1557" y="448"/>
                  <a:pt x="1577" y="499"/>
                  <a:pt x="1590" y="537"/>
                </a:cubicBezTo>
                <a:cubicBezTo>
                  <a:pt x="1603" y="575"/>
                  <a:pt x="1611" y="598"/>
                  <a:pt x="1614" y="642"/>
                </a:cubicBezTo>
                <a:cubicBezTo>
                  <a:pt x="1617" y="686"/>
                  <a:pt x="1617" y="756"/>
                  <a:pt x="1611" y="804"/>
                </a:cubicBezTo>
                <a:cubicBezTo>
                  <a:pt x="1605" y="852"/>
                  <a:pt x="1591" y="897"/>
                  <a:pt x="1581" y="933"/>
                </a:cubicBezTo>
                <a:cubicBezTo>
                  <a:pt x="1571" y="969"/>
                  <a:pt x="1565" y="990"/>
                  <a:pt x="1548" y="1023"/>
                </a:cubicBezTo>
                <a:cubicBezTo>
                  <a:pt x="1531" y="1056"/>
                  <a:pt x="1503" y="1101"/>
                  <a:pt x="1482" y="1131"/>
                </a:cubicBezTo>
                <a:cubicBezTo>
                  <a:pt x="1461" y="1161"/>
                  <a:pt x="1438" y="1183"/>
                  <a:pt x="1419" y="1206"/>
                </a:cubicBezTo>
                <a:cubicBezTo>
                  <a:pt x="1400" y="1229"/>
                  <a:pt x="1392" y="1242"/>
                  <a:pt x="1368" y="1269"/>
                </a:cubicBezTo>
                <a:cubicBezTo>
                  <a:pt x="1344" y="1296"/>
                  <a:pt x="1310" y="1340"/>
                  <a:pt x="1275" y="1371"/>
                </a:cubicBezTo>
                <a:cubicBezTo>
                  <a:pt x="1240" y="1402"/>
                  <a:pt x="1205" y="1430"/>
                  <a:pt x="1158" y="1452"/>
                </a:cubicBezTo>
                <a:cubicBezTo>
                  <a:pt x="1111" y="1474"/>
                  <a:pt x="1039" y="1494"/>
                  <a:pt x="990" y="1503"/>
                </a:cubicBezTo>
                <a:cubicBezTo>
                  <a:pt x="941" y="1512"/>
                  <a:pt x="896" y="1504"/>
                  <a:pt x="864" y="1506"/>
                </a:cubicBezTo>
                <a:cubicBezTo>
                  <a:pt x="832" y="1508"/>
                  <a:pt x="828" y="1515"/>
                  <a:pt x="798" y="1515"/>
                </a:cubicBezTo>
                <a:cubicBezTo>
                  <a:pt x="768" y="1515"/>
                  <a:pt x="720" y="1512"/>
                  <a:pt x="681" y="1503"/>
                </a:cubicBezTo>
                <a:cubicBezTo>
                  <a:pt x="642" y="1494"/>
                  <a:pt x="592" y="1475"/>
                  <a:pt x="561" y="1461"/>
                </a:cubicBezTo>
                <a:cubicBezTo>
                  <a:pt x="530" y="1447"/>
                  <a:pt x="522" y="1438"/>
                  <a:pt x="492" y="1419"/>
                </a:cubicBezTo>
                <a:cubicBezTo>
                  <a:pt x="462" y="1400"/>
                  <a:pt x="416" y="1372"/>
                  <a:pt x="378" y="1347"/>
                </a:cubicBezTo>
                <a:close/>
              </a:path>
            </a:pathLst>
          </a:custGeom>
          <a:noFill/>
          <a:ln w="6350">
            <a:solidFill>
              <a:srgbClr val="000000"/>
            </a:solidFill>
            <a:round/>
            <a:headEnd/>
            <a:tailEnd/>
          </a:ln>
          <a:extLst>
            <a:ext uri="{909E8E84-426E-40DD-AFC4-6F175D3DCCD1}">
              <a14:hiddenFill xmlns:a14="http://schemas.microsoft.com/office/drawing/2010/main">
                <a:solidFill>
                  <a:srgbClr val="3366FF"/>
                </a:solidFill>
              </a14:hiddenFill>
            </a:ext>
          </a:extLst>
        </xdr:spPr>
      </xdr:sp>
      <xdr:sp macro="" textlink="">
        <xdr:nvSpPr>
          <xdr:cNvPr id="14" name="Freeform 528">
            <a:extLst>
              <a:ext uri="{FF2B5EF4-FFF2-40B4-BE49-F238E27FC236}">
                <a16:creationId xmlns:a16="http://schemas.microsoft.com/office/drawing/2014/main" id="{176E758E-CF88-F01E-26C5-9CECBAAFDBAD}"/>
              </a:ext>
            </a:extLst>
          </xdr:cNvPr>
          <xdr:cNvSpPr>
            <a:spLocks noChangeAspect="1"/>
          </xdr:cNvSpPr>
        </xdr:nvSpPr>
        <xdr:spPr bwMode="auto">
          <a:xfrm rot="16200000">
            <a:off x="6321378" y="2351247"/>
            <a:ext cx="599671" cy="506096"/>
          </a:xfrm>
          <a:custGeom>
            <a:avLst/>
            <a:gdLst>
              <a:gd name="T0" fmla="*/ 900 w 1083"/>
              <a:gd name="T1" fmla="*/ 1071 h 1071"/>
              <a:gd name="T2" fmla="*/ 0 w 1083"/>
              <a:gd name="T3" fmla="*/ 525 h 1071"/>
              <a:gd name="T4" fmla="*/ 129 w 1083"/>
              <a:gd name="T5" fmla="*/ 0 h 1071"/>
              <a:gd name="T6" fmla="*/ 1083 w 1083"/>
              <a:gd name="T7" fmla="*/ 510 h 1071"/>
              <a:gd name="T8" fmla="*/ 900 w 1083"/>
              <a:gd name="T9" fmla="*/ 1071 h 1071"/>
            </a:gdLst>
            <a:ahLst/>
            <a:cxnLst>
              <a:cxn ang="0">
                <a:pos x="T0" y="T1"/>
              </a:cxn>
              <a:cxn ang="0">
                <a:pos x="T2" y="T3"/>
              </a:cxn>
              <a:cxn ang="0">
                <a:pos x="T4" y="T5"/>
              </a:cxn>
              <a:cxn ang="0">
                <a:pos x="T6" y="T7"/>
              </a:cxn>
              <a:cxn ang="0">
                <a:pos x="T8" y="T9"/>
              </a:cxn>
            </a:cxnLst>
            <a:rect l="0" t="0" r="r" b="b"/>
            <a:pathLst>
              <a:path w="1083" h="1071">
                <a:moveTo>
                  <a:pt x="900" y="1071"/>
                </a:moveTo>
                <a:lnTo>
                  <a:pt x="0" y="525"/>
                </a:lnTo>
                <a:lnTo>
                  <a:pt x="129" y="0"/>
                </a:lnTo>
                <a:lnTo>
                  <a:pt x="1083" y="510"/>
                </a:lnTo>
                <a:lnTo>
                  <a:pt x="900" y="1071"/>
                </a:lnTo>
                <a:close/>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5" name="Freeform 529">
            <a:extLst>
              <a:ext uri="{FF2B5EF4-FFF2-40B4-BE49-F238E27FC236}">
                <a16:creationId xmlns:a16="http://schemas.microsoft.com/office/drawing/2014/main" id="{F3CC42F0-8EE5-8880-41C4-97420E4E8A4F}"/>
              </a:ext>
            </a:extLst>
          </xdr:cNvPr>
          <xdr:cNvSpPr>
            <a:spLocks noChangeAspect="1"/>
          </xdr:cNvSpPr>
        </xdr:nvSpPr>
        <xdr:spPr bwMode="auto">
          <a:xfrm rot="16200000">
            <a:off x="6694979" y="3263644"/>
            <a:ext cx="488457" cy="388061"/>
          </a:xfrm>
          <a:custGeom>
            <a:avLst/>
            <a:gdLst>
              <a:gd name="T0" fmla="*/ 231 w 882"/>
              <a:gd name="T1" fmla="*/ 0 h 822"/>
              <a:gd name="T2" fmla="*/ 882 w 882"/>
              <a:gd name="T3" fmla="*/ 324 h 822"/>
              <a:gd name="T4" fmla="*/ 711 w 882"/>
              <a:gd name="T5" fmla="*/ 822 h 822"/>
              <a:gd name="T6" fmla="*/ 0 w 882"/>
              <a:gd name="T7" fmla="*/ 768 h 822"/>
              <a:gd name="T8" fmla="*/ 231 w 882"/>
              <a:gd name="T9" fmla="*/ 0 h 822"/>
            </a:gdLst>
            <a:ahLst/>
            <a:cxnLst>
              <a:cxn ang="0">
                <a:pos x="T0" y="T1"/>
              </a:cxn>
              <a:cxn ang="0">
                <a:pos x="T2" y="T3"/>
              </a:cxn>
              <a:cxn ang="0">
                <a:pos x="T4" y="T5"/>
              </a:cxn>
              <a:cxn ang="0">
                <a:pos x="T6" y="T7"/>
              </a:cxn>
              <a:cxn ang="0">
                <a:pos x="T8" y="T9"/>
              </a:cxn>
            </a:cxnLst>
            <a:rect l="0" t="0" r="r" b="b"/>
            <a:pathLst>
              <a:path w="882" h="822">
                <a:moveTo>
                  <a:pt x="231" y="0"/>
                </a:moveTo>
                <a:lnTo>
                  <a:pt x="882" y="324"/>
                </a:lnTo>
                <a:lnTo>
                  <a:pt x="711" y="822"/>
                </a:lnTo>
                <a:lnTo>
                  <a:pt x="0" y="768"/>
                </a:lnTo>
                <a:lnTo>
                  <a:pt x="231" y="0"/>
                </a:lnTo>
                <a:close/>
              </a:path>
            </a:pathLst>
          </a:custGeom>
          <a:noFill/>
          <a:ln w="6350">
            <a:solidFill>
              <a:srgbClr val="000000"/>
            </a:solidFill>
            <a:round/>
            <a:headEnd/>
            <a:tailEnd/>
          </a:ln>
          <a:extLst>
            <a:ext uri="{909E8E84-426E-40DD-AFC4-6F175D3DCCD1}">
              <a14:hiddenFill xmlns:a14="http://schemas.microsoft.com/office/drawing/2010/main">
                <a:solidFill>
                  <a:srgbClr val="00FFFF"/>
                </a:solidFill>
              </a14:hiddenFill>
            </a:ext>
          </a:extLst>
        </xdr:spPr>
      </xdr:sp>
      <xdr:sp macro="" textlink="">
        <xdr:nvSpPr>
          <xdr:cNvPr id="16" name="Freeform 530">
            <a:extLst>
              <a:ext uri="{FF2B5EF4-FFF2-40B4-BE49-F238E27FC236}">
                <a16:creationId xmlns:a16="http://schemas.microsoft.com/office/drawing/2014/main" id="{F2B70F3C-7CA2-374B-AA40-AF07E1F6FC41}"/>
              </a:ext>
            </a:extLst>
          </xdr:cNvPr>
          <xdr:cNvSpPr>
            <a:spLocks noChangeAspect="1"/>
          </xdr:cNvSpPr>
        </xdr:nvSpPr>
        <xdr:spPr bwMode="auto">
          <a:xfrm rot="16200000">
            <a:off x="7149528" y="3377348"/>
            <a:ext cx="353863" cy="226369"/>
          </a:xfrm>
          <a:custGeom>
            <a:avLst/>
            <a:gdLst>
              <a:gd name="T0" fmla="*/ 333 w 639"/>
              <a:gd name="T1" fmla="*/ 420 h 480"/>
              <a:gd name="T2" fmla="*/ 0 w 639"/>
              <a:gd name="T3" fmla="*/ 0 h 480"/>
              <a:gd name="T4" fmla="*/ 639 w 639"/>
              <a:gd name="T5" fmla="*/ 213 h 480"/>
              <a:gd name="T6" fmla="*/ 573 w 639"/>
              <a:gd name="T7" fmla="*/ 480 h 480"/>
              <a:gd name="T8" fmla="*/ 333 w 639"/>
              <a:gd name="T9" fmla="*/ 420 h 480"/>
            </a:gdLst>
            <a:ahLst/>
            <a:cxnLst>
              <a:cxn ang="0">
                <a:pos x="T0" y="T1"/>
              </a:cxn>
              <a:cxn ang="0">
                <a:pos x="T2" y="T3"/>
              </a:cxn>
              <a:cxn ang="0">
                <a:pos x="T4" y="T5"/>
              </a:cxn>
              <a:cxn ang="0">
                <a:pos x="T6" y="T7"/>
              </a:cxn>
              <a:cxn ang="0">
                <a:pos x="T8" y="T9"/>
              </a:cxn>
            </a:cxnLst>
            <a:rect l="0" t="0" r="r" b="b"/>
            <a:pathLst>
              <a:path w="639" h="480">
                <a:moveTo>
                  <a:pt x="333" y="420"/>
                </a:moveTo>
                <a:lnTo>
                  <a:pt x="0" y="0"/>
                </a:lnTo>
                <a:lnTo>
                  <a:pt x="639" y="213"/>
                </a:lnTo>
                <a:lnTo>
                  <a:pt x="573" y="480"/>
                </a:lnTo>
                <a:lnTo>
                  <a:pt x="333" y="420"/>
                </a:lnTo>
                <a:close/>
              </a:path>
            </a:pathLst>
          </a:custGeom>
          <a:noFill/>
          <a:ln w="6350">
            <a:solidFill>
              <a:srgbClr val="000000"/>
            </a:solidFill>
            <a:round/>
            <a:headEnd/>
            <a:tailEnd/>
          </a:ln>
          <a:extLst>
            <a:ext uri="{909E8E84-426E-40DD-AFC4-6F175D3DCCD1}">
              <a14:hiddenFill xmlns:a14="http://schemas.microsoft.com/office/drawing/2010/main">
                <a:solidFill>
                  <a:srgbClr val="FF6600"/>
                </a:solidFill>
              </a14:hiddenFill>
            </a:ext>
          </a:extLst>
        </xdr:spPr>
      </xdr:sp>
      <xdr:sp macro="" textlink="">
        <xdr:nvSpPr>
          <xdr:cNvPr id="17" name="Freeform 531">
            <a:extLst>
              <a:ext uri="{FF2B5EF4-FFF2-40B4-BE49-F238E27FC236}">
                <a16:creationId xmlns:a16="http://schemas.microsoft.com/office/drawing/2014/main" id="{B7F24B5E-ADB0-B144-9B8F-FAA311C1806C}"/>
              </a:ext>
            </a:extLst>
          </xdr:cNvPr>
          <xdr:cNvSpPr>
            <a:spLocks noChangeAspect="1"/>
          </xdr:cNvSpPr>
        </xdr:nvSpPr>
        <xdr:spPr bwMode="auto">
          <a:xfrm rot="16200000">
            <a:off x="7375711" y="2843738"/>
            <a:ext cx="136490" cy="91086"/>
          </a:xfrm>
          <a:custGeom>
            <a:avLst/>
            <a:gdLst>
              <a:gd name="T0" fmla="*/ 0 w 246"/>
              <a:gd name="T1" fmla="*/ 186 h 189"/>
              <a:gd name="T2" fmla="*/ 60 w 246"/>
              <a:gd name="T3" fmla="*/ 6 h 189"/>
              <a:gd name="T4" fmla="*/ 246 w 246"/>
              <a:gd name="T5" fmla="*/ 0 h 189"/>
              <a:gd name="T6" fmla="*/ 189 w 246"/>
              <a:gd name="T7" fmla="*/ 189 h 189"/>
              <a:gd name="T8" fmla="*/ 0 w 246"/>
              <a:gd name="T9" fmla="*/ 186 h 189"/>
            </a:gdLst>
            <a:ahLst/>
            <a:cxnLst>
              <a:cxn ang="0">
                <a:pos x="T0" y="T1"/>
              </a:cxn>
              <a:cxn ang="0">
                <a:pos x="T2" y="T3"/>
              </a:cxn>
              <a:cxn ang="0">
                <a:pos x="T4" y="T5"/>
              </a:cxn>
              <a:cxn ang="0">
                <a:pos x="T6" y="T7"/>
              </a:cxn>
              <a:cxn ang="0">
                <a:pos x="T8" y="T9"/>
              </a:cxn>
            </a:cxnLst>
            <a:rect l="0" t="0" r="r" b="b"/>
            <a:pathLst>
              <a:path w="246" h="189">
                <a:moveTo>
                  <a:pt x="0" y="186"/>
                </a:moveTo>
                <a:lnTo>
                  <a:pt x="60" y="6"/>
                </a:lnTo>
                <a:lnTo>
                  <a:pt x="246" y="0"/>
                </a:lnTo>
                <a:lnTo>
                  <a:pt x="189" y="189"/>
                </a:lnTo>
                <a:lnTo>
                  <a:pt x="0" y="186"/>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8" name="Freeform 532">
            <a:extLst>
              <a:ext uri="{FF2B5EF4-FFF2-40B4-BE49-F238E27FC236}">
                <a16:creationId xmlns:a16="http://schemas.microsoft.com/office/drawing/2014/main" id="{52B993AB-515C-38CC-CBB1-B9BA362C4C2B}"/>
              </a:ext>
            </a:extLst>
          </xdr:cNvPr>
          <xdr:cNvSpPr>
            <a:spLocks noChangeAspect="1"/>
          </xdr:cNvSpPr>
        </xdr:nvSpPr>
        <xdr:spPr bwMode="auto">
          <a:xfrm rot="16200000">
            <a:off x="7465060" y="2388558"/>
            <a:ext cx="130803" cy="242538"/>
          </a:xfrm>
          <a:custGeom>
            <a:avLst/>
            <a:gdLst>
              <a:gd name="T0" fmla="*/ 186 w 237"/>
              <a:gd name="T1" fmla="*/ 318 h 513"/>
              <a:gd name="T2" fmla="*/ 153 w 237"/>
              <a:gd name="T3" fmla="*/ 513 h 513"/>
              <a:gd name="T4" fmla="*/ 60 w 237"/>
              <a:gd name="T5" fmla="*/ 489 h 513"/>
              <a:gd name="T6" fmla="*/ 90 w 237"/>
              <a:gd name="T7" fmla="*/ 306 h 513"/>
              <a:gd name="T8" fmla="*/ 180 w 237"/>
              <a:gd name="T9" fmla="*/ 318 h 513"/>
              <a:gd name="T10" fmla="*/ 0 w 237"/>
              <a:gd name="T11" fmla="*/ 291 h 513"/>
              <a:gd name="T12" fmla="*/ 66 w 237"/>
              <a:gd name="T13" fmla="*/ 0 h 513"/>
              <a:gd name="T14" fmla="*/ 237 w 237"/>
              <a:gd name="T15" fmla="*/ 48 h 513"/>
              <a:gd name="T16" fmla="*/ 186 w 237"/>
              <a:gd name="T17" fmla="*/ 318 h 5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7" h="513">
                <a:moveTo>
                  <a:pt x="186" y="318"/>
                </a:moveTo>
                <a:lnTo>
                  <a:pt x="153" y="513"/>
                </a:lnTo>
                <a:lnTo>
                  <a:pt x="60" y="489"/>
                </a:lnTo>
                <a:lnTo>
                  <a:pt x="90" y="306"/>
                </a:lnTo>
                <a:lnTo>
                  <a:pt x="180" y="318"/>
                </a:lnTo>
                <a:lnTo>
                  <a:pt x="0" y="291"/>
                </a:lnTo>
                <a:lnTo>
                  <a:pt x="66" y="0"/>
                </a:lnTo>
                <a:lnTo>
                  <a:pt x="237" y="48"/>
                </a:lnTo>
                <a:lnTo>
                  <a:pt x="186" y="318"/>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9" name="Line 533">
            <a:extLst>
              <a:ext uri="{FF2B5EF4-FFF2-40B4-BE49-F238E27FC236}">
                <a16:creationId xmlns:a16="http://schemas.microsoft.com/office/drawing/2014/main" id="{AFEC631E-ED2C-D47C-C9E3-903B05A54A53}"/>
              </a:ext>
            </a:extLst>
          </xdr:cNvPr>
          <xdr:cNvSpPr>
            <a:spLocks noChangeAspect="1" noChangeShapeType="1"/>
          </xdr:cNvSpPr>
        </xdr:nvSpPr>
        <xdr:spPr bwMode="auto">
          <a:xfrm rot="16200000">
            <a:off x="4556676" y="2800017"/>
            <a:ext cx="0" cy="792560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534">
            <a:extLst>
              <a:ext uri="{FF2B5EF4-FFF2-40B4-BE49-F238E27FC236}">
                <a16:creationId xmlns:a16="http://schemas.microsoft.com/office/drawing/2014/main" id="{3FB1D688-80EC-8A2C-D4E2-169B9D71DC20}"/>
              </a:ext>
            </a:extLst>
          </xdr:cNvPr>
          <xdr:cNvSpPr>
            <a:spLocks noChangeAspect="1" noChangeShapeType="1"/>
          </xdr:cNvSpPr>
        </xdr:nvSpPr>
        <xdr:spPr bwMode="auto">
          <a:xfrm rot="16200000">
            <a:off x="-1972875" y="3670624"/>
            <a:ext cx="708674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535">
            <a:extLst>
              <a:ext uri="{FF2B5EF4-FFF2-40B4-BE49-F238E27FC236}">
                <a16:creationId xmlns:a16="http://schemas.microsoft.com/office/drawing/2014/main" id="{EEA6FF78-DCCA-0116-6DC8-8C55514C2281}"/>
              </a:ext>
            </a:extLst>
          </xdr:cNvPr>
          <xdr:cNvSpPr>
            <a:spLocks noChangeAspect="1" noChangeShapeType="1"/>
          </xdr:cNvSpPr>
        </xdr:nvSpPr>
        <xdr:spPr bwMode="auto">
          <a:xfrm rot="16200000" flipH="1">
            <a:off x="1901694" y="2002818"/>
            <a:ext cx="0" cy="26948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536">
            <a:extLst>
              <a:ext uri="{FF2B5EF4-FFF2-40B4-BE49-F238E27FC236}">
                <a16:creationId xmlns:a16="http://schemas.microsoft.com/office/drawing/2014/main" id="{D6382749-47C9-9B32-A5F6-1FCFB3F0D880}"/>
              </a:ext>
            </a:extLst>
          </xdr:cNvPr>
          <xdr:cNvSpPr>
            <a:spLocks noChangeAspect="1" noChangeShapeType="1"/>
          </xdr:cNvSpPr>
        </xdr:nvSpPr>
        <xdr:spPr bwMode="auto">
          <a:xfrm rot="16200000">
            <a:off x="5946688" y="781997"/>
            <a:ext cx="0" cy="513587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537">
            <a:extLst>
              <a:ext uri="{FF2B5EF4-FFF2-40B4-BE49-F238E27FC236}">
                <a16:creationId xmlns:a16="http://schemas.microsoft.com/office/drawing/2014/main" id="{A9050573-C6BA-AA51-C0EF-9422DE6B658E}"/>
              </a:ext>
            </a:extLst>
          </xdr:cNvPr>
          <xdr:cNvSpPr>
            <a:spLocks noChangeAspect="1" noChangeShapeType="1"/>
          </xdr:cNvSpPr>
        </xdr:nvSpPr>
        <xdr:spPr bwMode="auto">
          <a:xfrm rot="16200000">
            <a:off x="3120267" y="3324548"/>
            <a:ext cx="770284" cy="22960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538">
            <a:extLst>
              <a:ext uri="{FF2B5EF4-FFF2-40B4-BE49-F238E27FC236}">
                <a16:creationId xmlns:a16="http://schemas.microsoft.com/office/drawing/2014/main" id="{692D39EF-FF2A-59E3-4271-9D3AEF6E1AD9}"/>
              </a:ext>
            </a:extLst>
          </xdr:cNvPr>
          <xdr:cNvSpPr>
            <a:spLocks noChangeAspect="1" noChangeShapeType="1"/>
          </xdr:cNvSpPr>
        </xdr:nvSpPr>
        <xdr:spPr bwMode="auto">
          <a:xfrm rot="16200000" flipV="1">
            <a:off x="2918059" y="3352574"/>
            <a:ext cx="551647" cy="3934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Line 539">
            <a:extLst>
              <a:ext uri="{FF2B5EF4-FFF2-40B4-BE49-F238E27FC236}">
                <a16:creationId xmlns:a16="http://schemas.microsoft.com/office/drawing/2014/main" id="{9A07C960-2C30-CC45-096E-741FD2C165AD}"/>
              </a:ext>
            </a:extLst>
          </xdr:cNvPr>
          <xdr:cNvSpPr>
            <a:spLocks noChangeAspect="1" noChangeShapeType="1"/>
          </xdr:cNvSpPr>
        </xdr:nvSpPr>
        <xdr:spPr bwMode="auto">
          <a:xfrm rot="16200000">
            <a:off x="1566147" y="2599203"/>
            <a:ext cx="1132994" cy="3697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540">
            <a:extLst>
              <a:ext uri="{FF2B5EF4-FFF2-40B4-BE49-F238E27FC236}">
                <a16:creationId xmlns:a16="http://schemas.microsoft.com/office/drawing/2014/main" id="{34636759-B722-E1F0-DF5F-75CF103BBDE3}"/>
              </a:ext>
            </a:extLst>
          </xdr:cNvPr>
          <xdr:cNvSpPr>
            <a:spLocks noChangeAspect="1" noChangeShapeType="1"/>
          </xdr:cNvSpPr>
        </xdr:nvSpPr>
        <xdr:spPr bwMode="auto">
          <a:xfrm rot="16200000">
            <a:off x="1754128" y="1652340"/>
            <a:ext cx="1127307"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541">
            <a:extLst>
              <a:ext uri="{FF2B5EF4-FFF2-40B4-BE49-F238E27FC236}">
                <a16:creationId xmlns:a16="http://schemas.microsoft.com/office/drawing/2014/main" id="{577FE0A5-86AC-F8BA-5063-7832F1BB2F68}"/>
              </a:ext>
            </a:extLst>
          </xdr:cNvPr>
          <xdr:cNvSpPr>
            <a:spLocks noChangeAspect="1" noChangeShapeType="1"/>
          </xdr:cNvSpPr>
        </xdr:nvSpPr>
        <xdr:spPr bwMode="auto">
          <a:xfrm rot="16200000" flipV="1">
            <a:off x="1392903" y="163856"/>
            <a:ext cx="0" cy="185029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542">
            <a:extLst>
              <a:ext uri="{FF2B5EF4-FFF2-40B4-BE49-F238E27FC236}">
                <a16:creationId xmlns:a16="http://schemas.microsoft.com/office/drawing/2014/main" id="{029681E3-DE0A-F4ED-2BBE-92634245D4FD}"/>
              </a:ext>
            </a:extLst>
          </xdr:cNvPr>
          <xdr:cNvSpPr>
            <a:spLocks noChangeAspect="1" noChangeShapeType="1"/>
          </xdr:cNvSpPr>
        </xdr:nvSpPr>
        <xdr:spPr bwMode="auto">
          <a:xfrm rot="16200000" flipH="1">
            <a:off x="4028355" y="-1215870"/>
            <a:ext cx="2435336" cy="512348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543">
            <a:extLst>
              <a:ext uri="{FF2B5EF4-FFF2-40B4-BE49-F238E27FC236}">
                <a16:creationId xmlns:a16="http://schemas.microsoft.com/office/drawing/2014/main" id="{53D49EDD-3C4F-1A7C-60FC-A337B2DECB88}"/>
              </a:ext>
            </a:extLst>
          </xdr:cNvPr>
          <xdr:cNvSpPr>
            <a:spLocks noChangeAspect="1" noChangeShapeType="1"/>
          </xdr:cNvSpPr>
        </xdr:nvSpPr>
        <xdr:spPr bwMode="auto">
          <a:xfrm rot="16200000" flipH="1" flipV="1">
            <a:off x="3301176" y="1289212"/>
            <a:ext cx="1102663" cy="58155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544">
            <a:extLst>
              <a:ext uri="{FF2B5EF4-FFF2-40B4-BE49-F238E27FC236}">
                <a16:creationId xmlns:a16="http://schemas.microsoft.com/office/drawing/2014/main" id="{350893B8-716D-064E-0BB1-1651D1FAF79F}"/>
              </a:ext>
            </a:extLst>
          </xdr:cNvPr>
          <xdr:cNvSpPr>
            <a:spLocks noChangeAspect="1" noChangeShapeType="1"/>
          </xdr:cNvSpPr>
        </xdr:nvSpPr>
        <xdr:spPr bwMode="auto">
          <a:xfrm rot="16200000" flipV="1">
            <a:off x="3345808" y="1914810"/>
            <a:ext cx="246440" cy="1859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545">
            <a:extLst>
              <a:ext uri="{FF2B5EF4-FFF2-40B4-BE49-F238E27FC236}">
                <a16:creationId xmlns:a16="http://schemas.microsoft.com/office/drawing/2014/main" id="{C0F3E952-E5B6-F82D-2B31-7CF6BD401402}"/>
              </a:ext>
            </a:extLst>
          </xdr:cNvPr>
          <xdr:cNvSpPr>
            <a:spLocks noChangeAspect="1" noChangeShapeType="1"/>
          </xdr:cNvSpPr>
        </xdr:nvSpPr>
        <xdr:spPr bwMode="auto">
          <a:xfrm rot="16200000" flipV="1">
            <a:off x="3914192" y="799566"/>
            <a:ext cx="176300" cy="28188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546">
            <a:extLst>
              <a:ext uri="{FF2B5EF4-FFF2-40B4-BE49-F238E27FC236}">
                <a16:creationId xmlns:a16="http://schemas.microsoft.com/office/drawing/2014/main" id="{435D5446-9B19-DB9B-9433-8BCA07879699}"/>
              </a:ext>
            </a:extLst>
          </xdr:cNvPr>
          <xdr:cNvSpPr>
            <a:spLocks noChangeAspect="1" noChangeShapeType="1"/>
          </xdr:cNvSpPr>
        </xdr:nvSpPr>
        <xdr:spPr bwMode="auto">
          <a:xfrm rot="16200000" flipH="1">
            <a:off x="2576425" y="2689186"/>
            <a:ext cx="1694119" cy="57896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547">
            <a:extLst>
              <a:ext uri="{FF2B5EF4-FFF2-40B4-BE49-F238E27FC236}">
                <a16:creationId xmlns:a16="http://schemas.microsoft.com/office/drawing/2014/main" id="{5DEF8A96-CC1E-C7E1-3292-256DF5321B2E}"/>
              </a:ext>
            </a:extLst>
          </xdr:cNvPr>
          <xdr:cNvSpPr>
            <a:spLocks noChangeAspect="1" noChangeShapeType="1"/>
          </xdr:cNvSpPr>
        </xdr:nvSpPr>
        <xdr:spPr bwMode="auto">
          <a:xfrm rot="16200000">
            <a:off x="1975900" y="2350493"/>
            <a:ext cx="4195173" cy="205133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548">
            <a:extLst>
              <a:ext uri="{FF2B5EF4-FFF2-40B4-BE49-F238E27FC236}">
                <a16:creationId xmlns:a16="http://schemas.microsoft.com/office/drawing/2014/main" id="{0448A7CE-1DC6-088D-FF32-931080FA720B}"/>
              </a:ext>
            </a:extLst>
          </xdr:cNvPr>
          <xdr:cNvSpPr>
            <a:spLocks noChangeAspect="1" noChangeShapeType="1"/>
          </xdr:cNvSpPr>
        </xdr:nvSpPr>
        <xdr:spPr bwMode="auto">
          <a:xfrm rot="16200000" flipH="1">
            <a:off x="4546669" y="2394058"/>
            <a:ext cx="473292" cy="10100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549">
            <a:extLst>
              <a:ext uri="{FF2B5EF4-FFF2-40B4-BE49-F238E27FC236}">
                <a16:creationId xmlns:a16="http://schemas.microsoft.com/office/drawing/2014/main" id="{B3BAB403-1F7B-8DC2-8B61-F926FDE8E652}"/>
              </a:ext>
            </a:extLst>
          </xdr:cNvPr>
          <xdr:cNvSpPr>
            <a:spLocks noChangeAspect="1" noChangeShapeType="1"/>
          </xdr:cNvSpPr>
        </xdr:nvSpPr>
        <xdr:spPr bwMode="auto">
          <a:xfrm rot="16200000">
            <a:off x="4858930" y="2090180"/>
            <a:ext cx="1474851" cy="61496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550">
            <a:extLst>
              <a:ext uri="{FF2B5EF4-FFF2-40B4-BE49-F238E27FC236}">
                <a16:creationId xmlns:a16="http://schemas.microsoft.com/office/drawing/2014/main" id="{ABF6E341-E73F-3E03-DE4B-9642352C7B00}"/>
              </a:ext>
            </a:extLst>
          </xdr:cNvPr>
          <xdr:cNvSpPr>
            <a:spLocks noChangeAspect="1" noChangeShapeType="1"/>
          </xdr:cNvSpPr>
        </xdr:nvSpPr>
        <xdr:spPr bwMode="auto">
          <a:xfrm rot="16200000" flipH="1" flipV="1">
            <a:off x="2268332" y="3473869"/>
            <a:ext cx="5334486" cy="149996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551">
            <a:extLst>
              <a:ext uri="{FF2B5EF4-FFF2-40B4-BE49-F238E27FC236}">
                <a16:creationId xmlns:a16="http://schemas.microsoft.com/office/drawing/2014/main" id="{1AA42F35-E4E5-858E-3F11-DF6C56E41958}"/>
              </a:ext>
            </a:extLst>
          </xdr:cNvPr>
          <xdr:cNvSpPr>
            <a:spLocks noChangeAspect="1" noChangeShapeType="1"/>
          </xdr:cNvSpPr>
        </xdr:nvSpPr>
        <xdr:spPr bwMode="auto">
          <a:xfrm rot="16200000" flipH="1" flipV="1">
            <a:off x="3914313" y="6913014"/>
            <a:ext cx="291937" cy="25062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552">
            <a:extLst>
              <a:ext uri="{FF2B5EF4-FFF2-40B4-BE49-F238E27FC236}">
                <a16:creationId xmlns:a16="http://schemas.microsoft.com/office/drawing/2014/main" id="{546180BC-7D6B-0D9D-357D-3C3CC0DB5684}"/>
              </a:ext>
            </a:extLst>
          </xdr:cNvPr>
          <xdr:cNvSpPr>
            <a:spLocks noChangeAspect="1" noChangeShapeType="1"/>
          </xdr:cNvSpPr>
        </xdr:nvSpPr>
        <xdr:spPr bwMode="auto">
          <a:xfrm rot="16200000" flipV="1">
            <a:off x="5147679" y="4870783"/>
            <a:ext cx="413893" cy="150481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553">
            <a:extLst>
              <a:ext uri="{FF2B5EF4-FFF2-40B4-BE49-F238E27FC236}">
                <a16:creationId xmlns:a16="http://schemas.microsoft.com/office/drawing/2014/main" id="{BCC44AE9-991D-C0CD-BCC2-50919E42A5F8}"/>
              </a:ext>
            </a:extLst>
          </xdr:cNvPr>
          <xdr:cNvSpPr>
            <a:spLocks noChangeAspect="1" noChangeShapeType="1"/>
          </xdr:cNvSpPr>
        </xdr:nvSpPr>
        <xdr:spPr bwMode="auto">
          <a:xfrm rot="16200000" flipH="1">
            <a:off x="6025425" y="5903120"/>
            <a:ext cx="14596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554">
            <a:extLst>
              <a:ext uri="{FF2B5EF4-FFF2-40B4-BE49-F238E27FC236}">
                <a16:creationId xmlns:a16="http://schemas.microsoft.com/office/drawing/2014/main" id="{2EC1497E-811B-B83B-D0F0-661E67301450}"/>
              </a:ext>
            </a:extLst>
          </xdr:cNvPr>
          <xdr:cNvSpPr>
            <a:spLocks noChangeAspect="1" noChangeShapeType="1"/>
          </xdr:cNvSpPr>
        </xdr:nvSpPr>
        <xdr:spPr bwMode="auto">
          <a:xfrm rot="16200000" flipV="1">
            <a:off x="4663644" y="6312200"/>
            <a:ext cx="282459" cy="13474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555">
            <a:extLst>
              <a:ext uri="{FF2B5EF4-FFF2-40B4-BE49-F238E27FC236}">
                <a16:creationId xmlns:a16="http://schemas.microsoft.com/office/drawing/2014/main" id="{67BCB837-8C0E-6D91-3774-9FB23BC760B0}"/>
              </a:ext>
            </a:extLst>
          </xdr:cNvPr>
          <xdr:cNvSpPr>
            <a:spLocks noChangeAspect="1" noChangeShapeType="1"/>
          </xdr:cNvSpPr>
        </xdr:nvSpPr>
        <xdr:spPr bwMode="auto">
          <a:xfrm rot="16200000" flipH="1" flipV="1">
            <a:off x="4514228" y="6254604"/>
            <a:ext cx="240121" cy="2069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556">
            <a:extLst>
              <a:ext uri="{FF2B5EF4-FFF2-40B4-BE49-F238E27FC236}">
                <a16:creationId xmlns:a16="http://schemas.microsoft.com/office/drawing/2014/main" id="{B4B37F67-2F0A-00AD-D8B3-66F5F15FC074}"/>
              </a:ext>
            </a:extLst>
          </xdr:cNvPr>
          <xdr:cNvSpPr>
            <a:spLocks noChangeAspect="1" noChangeShapeType="1"/>
          </xdr:cNvSpPr>
        </xdr:nvSpPr>
        <xdr:spPr bwMode="auto">
          <a:xfrm rot="16200000" flipV="1">
            <a:off x="4363631" y="6309710"/>
            <a:ext cx="147864" cy="18648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557">
            <a:extLst>
              <a:ext uri="{FF2B5EF4-FFF2-40B4-BE49-F238E27FC236}">
                <a16:creationId xmlns:a16="http://schemas.microsoft.com/office/drawing/2014/main" id="{9B20BAFB-FC14-DB5F-EBF9-04DB5EAE4E32}"/>
              </a:ext>
            </a:extLst>
          </xdr:cNvPr>
          <xdr:cNvSpPr>
            <a:spLocks noChangeAspect="1" noChangeShapeType="1"/>
          </xdr:cNvSpPr>
        </xdr:nvSpPr>
        <xdr:spPr bwMode="auto">
          <a:xfrm rot="16200000" flipH="1">
            <a:off x="5256756" y="6085692"/>
            <a:ext cx="293833" cy="98901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Freeform 558">
            <a:extLst>
              <a:ext uri="{FF2B5EF4-FFF2-40B4-BE49-F238E27FC236}">
                <a16:creationId xmlns:a16="http://schemas.microsoft.com/office/drawing/2014/main" id="{C9C0A9CA-5DC2-7FDF-A02A-768AB8611B18}"/>
              </a:ext>
            </a:extLst>
          </xdr:cNvPr>
          <xdr:cNvSpPr>
            <a:spLocks noChangeAspect="1"/>
          </xdr:cNvSpPr>
        </xdr:nvSpPr>
        <xdr:spPr bwMode="auto">
          <a:xfrm rot="16200000">
            <a:off x="5895830" y="6707118"/>
            <a:ext cx="24644" cy="17247"/>
          </a:xfrm>
          <a:custGeom>
            <a:avLst/>
            <a:gdLst>
              <a:gd name="T0" fmla="*/ 0 w 51"/>
              <a:gd name="T1" fmla="*/ 0 h 42"/>
              <a:gd name="T2" fmla="*/ 27 w 51"/>
              <a:gd name="T3" fmla="*/ 18 h 42"/>
              <a:gd name="T4" fmla="*/ 51 w 51"/>
              <a:gd name="T5" fmla="*/ 42 h 42"/>
            </a:gdLst>
            <a:ahLst/>
            <a:cxnLst>
              <a:cxn ang="0">
                <a:pos x="T0" y="T1"/>
              </a:cxn>
              <a:cxn ang="0">
                <a:pos x="T2" y="T3"/>
              </a:cxn>
              <a:cxn ang="0">
                <a:pos x="T4" y="T5"/>
              </a:cxn>
            </a:cxnLst>
            <a:rect l="0" t="0" r="r" b="b"/>
            <a:pathLst>
              <a:path w="51" h="42">
                <a:moveTo>
                  <a:pt x="0" y="0"/>
                </a:moveTo>
                <a:cubicBezTo>
                  <a:pt x="9" y="5"/>
                  <a:pt x="19" y="11"/>
                  <a:pt x="27" y="18"/>
                </a:cubicBezTo>
                <a:cubicBezTo>
                  <a:pt x="35" y="25"/>
                  <a:pt x="43" y="33"/>
                  <a:pt x="51" y="4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559">
            <a:extLst>
              <a:ext uri="{FF2B5EF4-FFF2-40B4-BE49-F238E27FC236}">
                <a16:creationId xmlns:a16="http://schemas.microsoft.com/office/drawing/2014/main" id="{7B4EBB24-17B3-EB92-F407-1A9E36E663C8}"/>
              </a:ext>
            </a:extLst>
          </xdr:cNvPr>
          <xdr:cNvSpPr>
            <a:spLocks noChangeAspect="1"/>
          </xdr:cNvSpPr>
        </xdr:nvSpPr>
        <xdr:spPr bwMode="auto">
          <a:xfrm rot="16200000">
            <a:off x="5868008" y="6553139"/>
            <a:ext cx="197784" cy="100249"/>
          </a:xfrm>
          <a:custGeom>
            <a:avLst/>
            <a:gdLst>
              <a:gd name="T0" fmla="*/ 0 w 360"/>
              <a:gd name="T1" fmla="*/ 1 h 211"/>
              <a:gd name="T2" fmla="*/ 60 w 360"/>
              <a:gd name="T3" fmla="*/ 7 h 211"/>
              <a:gd name="T4" fmla="*/ 159 w 360"/>
              <a:gd name="T5" fmla="*/ 43 h 211"/>
              <a:gd name="T6" fmla="*/ 255 w 360"/>
              <a:gd name="T7" fmla="*/ 97 h 211"/>
              <a:gd name="T8" fmla="*/ 330 w 360"/>
              <a:gd name="T9" fmla="*/ 169 h 211"/>
              <a:gd name="T10" fmla="*/ 360 w 360"/>
              <a:gd name="T11" fmla="*/ 211 h 211"/>
            </a:gdLst>
            <a:ahLst/>
            <a:cxnLst>
              <a:cxn ang="0">
                <a:pos x="T0" y="T1"/>
              </a:cxn>
              <a:cxn ang="0">
                <a:pos x="T2" y="T3"/>
              </a:cxn>
              <a:cxn ang="0">
                <a:pos x="T4" y="T5"/>
              </a:cxn>
              <a:cxn ang="0">
                <a:pos x="T6" y="T7"/>
              </a:cxn>
              <a:cxn ang="0">
                <a:pos x="T8" y="T9"/>
              </a:cxn>
              <a:cxn ang="0">
                <a:pos x="T10" y="T11"/>
              </a:cxn>
            </a:cxnLst>
            <a:rect l="0" t="0" r="r" b="b"/>
            <a:pathLst>
              <a:path w="360" h="211">
                <a:moveTo>
                  <a:pt x="0" y="1"/>
                </a:moveTo>
                <a:cubicBezTo>
                  <a:pt x="17" y="0"/>
                  <a:pt x="34" y="0"/>
                  <a:pt x="60" y="7"/>
                </a:cubicBezTo>
                <a:cubicBezTo>
                  <a:pt x="86" y="14"/>
                  <a:pt x="126" y="28"/>
                  <a:pt x="159" y="43"/>
                </a:cubicBezTo>
                <a:cubicBezTo>
                  <a:pt x="192" y="58"/>
                  <a:pt x="226" y="76"/>
                  <a:pt x="255" y="97"/>
                </a:cubicBezTo>
                <a:cubicBezTo>
                  <a:pt x="284" y="118"/>
                  <a:pt x="312" y="150"/>
                  <a:pt x="330" y="169"/>
                </a:cubicBezTo>
                <a:cubicBezTo>
                  <a:pt x="348" y="188"/>
                  <a:pt x="354" y="199"/>
                  <a:pt x="360" y="211"/>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Line 560">
            <a:extLst>
              <a:ext uri="{FF2B5EF4-FFF2-40B4-BE49-F238E27FC236}">
                <a16:creationId xmlns:a16="http://schemas.microsoft.com/office/drawing/2014/main" id="{14B5784C-EF6F-A634-7886-70EF14BDCD31}"/>
              </a:ext>
            </a:extLst>
          </xdr:cNvPr>
          <xdr:cNvSpPr>
            <a:spLocks noChangeAspect="1" noChangeShapeType="1"/>
          </xdr:cNvSpPr>
        </xdr:nvSpPr>
        <xdr:spPr bwMode="auto">
          <a:xfrm rot="16200000" flipH="1" flipV="1">
            <a:off x="5565802" y="5784138"/>
            <a:ext cx="261606" cy="18109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Line 561">
            <a:extLst>
              <a:ext uri="{FF2B5EF4-FFF2-40B4-BE49-F238E27FC236}">
                <a16:creationId xmlns:a16="http://schemas.microsoft.com/office/drawing/2014/main" id="{14B0229D-464B-1EC4-0B1D-AAFA35E9B9B1}"/>
              </a:ext>
            </a:extLst>
          </xdr:cNvPr>
          <xdr:cNvSpPr>
            <a:spLocks noChangeAspect="1" noChangeShapeType="1"/>
          </xdr:cNvSpPr>
        </xdr:nvSpPr>
        <xdr:spPr bwMode="auto">
          <a:xfrm rot="16200000" flipV="1">
            <a:off x="5455154" y="5854585"/>
            <a:ext cx="87834" cy="21397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562">
            <a:extLst>
              <a:ext uri="{FF2B5EF4-FFF2-40B4-BE49-F238E27FC236}">
                <a16:creationId xmlns:a16="http://schemas.microsoft.com/office/drawing/2014/main" id="{426E1514-51F6-A2DC-21C4-ED9CEB852158}"/>
              </a:ext>
            </a:extLst>
          </xdr:cNvPr>
          <xdr:cNvSpPr>
            <a:spLocks noChangeAspect="1" noChangeShapeType="1"/>
          </xdr:cNvSpPr>
        </xdr:nvSpPr>
        <xdr:spPr bwMode="auto">
          <a:xfrm rot="16200000">
            <a:off x="5356922" y="5715855"/>
            <a:ext cx="236330" cy="16600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563">
            <a:extLst>
              <a:ext uri="{FF2B5EF4-FFF2-40B4-BE49-F238E27FC236}">
                <a16:creationId xmlns:a16="http://schemas.microsoft.com/office/drawing/2014/main" id="{AE901FE7-3E27-3CB3-C1C5-A4F57E547F43}"/>
              </a:ext>
            </a:extLst>
          </xdr:cNvPr>
          <xdr:cNvSpPr>
            <a:spLocks noChangeAspect="1" noChangeShapeType="1"/>
          </xdr:cNvSpPr>
        </xdr:nvSpPr>
        <xdr:spPr bwMode="auto">
          <a:xfrm rot="16200000" flipH="1" flipV="1">
            <a:off x="5837705" y="5773665"/>
            <a:ext cx="888449" cy="34548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564">
            <a:extLst>
              <a:ext uri="{FF2B5EF4-FFF2-40B4-BE49-F238E27FC236}">
                <a16:creationId xmlns:a16="http://schemas.microsoft.com/office/drawing/2014/main" id="{7164E968-17F4-7A1C-1E5A-F701BDED3084}"/>
              </a:ext>
            </a:extLst>
          </xdr:cNvPr>
          <xdr:cNvSpPr>
            <a:spLocks noChangeAspect="1" noChangeShapeType="1"/>
          </xdr:cNvSpPr>
        </xdr:nvSpPr>
        <xdr:spPr bwMode="auto">
          <a:xfrm rot="16200000">
            <a:off x="6144919" y="6345468"/>
            <a:ext cx="8847" cy="808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565">
            <a:extLst>
              <a:ext uri="{FF2B5EF4-FFF2-40B4-BE49-F238E27FC236}">
                <a16:creationId xmlns:a16="http://schemas.microsoft.com/office/drawing/2014/main" id="{08C94AD6-03CF-AF29-DE86-059636905579}"/>
              </a:ext>
            </a:extLst>
          </xdr:cNvPr>
          <xdr:cNvSpPr>
            <a:spLocks noChangeAspect="1" noChangeShapeType="1"/>
          </xdr:cNvSpPr>
        </xdr:nvSpPr>
        <xdr:spPr bwMode="auto">
          <a:xfrm rot="16200000" flipH="1" flipV="1">
            <a:off x="6152223" y="6414744"/>
            <a:ext cx="70773" cy="48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566">
            <a:extLst>
              <a:ext uri="{FF2B5EF4-FFF2-40B4-BE49-F238E27FC236}">
                <a16:creationId xmlns:a16="http://schemas.microsoft.com/office/drawing/2014/main" id="{6D7C0B18-95C9-359D-E8D4-FB6401697D21}"/>
              </a:ext>
            </a:extLst>
          </xdr:cNvPr>
          <xdr:cNvSpPr>
            <a:spLocks noChangeAspect="1" noChangeShapeType="1"/>
          </xdr:cNvSpPr>
        </xdr:nvSpPr>
        <xdr:spPr bwMode="auto">
          <a:xfrm rot="16200000" flipH="1">
            <a:off x="6243412" y="6394375"/>
            <a:ext cx="10742" cy="12773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 name="Line 567">
            <a:extLst>
              <a:ext uri="{FF2B5EF4-FFF2-40B4-BE49-F238E27FC236}">
                <a16:creationId xmlns:a16="http://schemas.microsoft.com/office/drawing/2014/main" id="{CDEEA327-FD04-EF4C-F299-2AE2C3022FDA}"/>
              </a:ext>
            </a:extLst>
          </xdr:cNvPr>
          <xdr:cNvSpPr>
            <a:spLocks noChangeAspect="1" noChangeShapeType="1"/>
          </xdr:cNvSpPr>
        </xdr:nvSpPr>
        <xdr:spPr bwMode="auto">
          <a:xfrm rot="16200000">
            <a:off x="6310978" y="6441860"/>
            <a:ext cx="22748" cy="1886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Line 568">
            <a:extLst>
              <a:ext uri="{FF2B5EF4-FFF2-40B4-BE49-F238E27FC236}">
                <a16:creationId xmlns:a16="http://schemas.microsoft.com/office/drawing/2014/main" id="{E411C288-C7E5-4ADC-E8E2-1293E1779867}"/>
              </a:ext>
            </a:extLst>
          </xdr:cNvPr>
          <xdr:cNvSpPr>
            <a:spLocks noChangeAspect="1" noChangeShapeType="1"/>
          </xdr:cNvSpPr>
        </xdr:nvSpPr>
        <xdr:spPr bwMode="auto">
          <a:xfrm rot="16200000">
            <a:off x="6361726" y="4744051"/>
            <a:ext cx="849903" cy="66509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Line 569">
            <a:extLst>
              <a:ext uri="{FF2B5EF4-FFF2-40B4-BE49-F238E27FC236}">
                <a16:creationId xmlns:a16="http://schemas.microsoft.com/office/drawing/2014/main" id="{8B6E7D61-A604-DC86-7683-B2EE0F2DC6AD}"/>
              </a:ext>
            </a:extLst>
          </xdr:cNvPr>
          <xdr:cNvSpPr>
            <a:spLocks noChangeAspect="1" noChangeShapeType="1"/>
          </xdr:cNvSpPr>
        </xdr:nvSpPr>
        <xdr:spPr bwMode="auto">
          <a:xfrm rot="16200000">
            <a:off x="6283363" y="3323209"/>
            <a:ext cx="2164884" cy="49262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570">
            <a:extLst>
              <a:ext uri="{FF2B5EF4-FFF2-40B4-BE49-F238E27FC236}">
                <a16:creationId xmlns:a16="http://schemas.microsoft.com/office/drawing/2014/main" id="{4FE60A09-DC71-A198-FAAE-5EE9003E4CC4}"/>
              </a:ext>
            </a:extLst>
          </xdr:cNvPr>
          <xdr:cNvSpPr>
            <a:spLocks noChangeAspect="1" noChangeShapeType="1"/>
          </xdr:cNvSpPr>
        </xdr:nvSpPr>
        <xdr:spPr bwMode="auto">
          <a:xfrm rot="16200000" flipV="1">
            <a:off x="7672202" y="2426945"/>
            <a:ext cx="77092" cy="1967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571">
            <a:extLst>
              <a:ext uri="{FF2B5EF4-FFF2-40B4-BE49-F238E27FC236}">
                <a16:creationId xmlns:a16="http://schemas.microsoft.com/office/drawing/2014/main" id="{FCB5A0D2-08C3-4E79-6209-455CBD3057E3}"/>
              </a:ext>
            </a:extLst>
          </xdr:cNvPr>
          <xdr:cNvSpPr>
            <a:spLocks noChangeAspect="1" noChangeShapeType="1"/>
          </xdr:cNvSpPr>
        </xdr:nvSpPr>
        <xdr:spPr bwMode="auto">
          <a:xfrm rot="16200000" flipH="1">
            <a:off x="7163727" y="4607097"/>
            <a:ext cx="94785" cy="1832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Line 572">
            <a:extLst>
              <a:ext uri="{FF2B5EF4-FFF2-40B4-BE49-F238E27FC236}">
                <a16:creationId xmlns:a16="http://schemas.microsoft.com/office/drawing/2014/main" id="{EAA08505-E6E7-168D-BD30-04539B288805}"/>
              </a:ext>
            </a:extLst>
          </xdr:cNvPr>
          <xdr:cNvSpPr>
            <a:spLocks noChangeAspect="1" noChangeShapeType="1"/>
          </xdr:cNvSpPr>
        </xdr:nvSpPr>
        <xdr:spPr bwMode="auto">
          <a:xfrm rot="16200000" flipH="1">
            <a:off x="6489156" y="5466479"/>
            <a:ext cx="113742" cy="18325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59" name="Group 573">
            <a:extLst>
              <a:ext uri="{FF2B5EF4-FFF2-40B4-BE49-F238E27FC236}">
                <a16:creationId xmlns:a16="http://schemas.microsoft.com/office/drawing/2014/main" id="{F04364DF-10B9-1AC6-477B-E3372BEC1D99}"/>
              </a:ext>
            </a:extLst>
          </xdr:cNvPr>
          <xdr:cNvGrpSpPr>
            <a:grpSpLocks noChangeAspect="1"/>
          </xdr:cNvGrpSpPr>
        </xdr:nvGrpSpPr>
        <xdr:grpSpPr bwMode="auto">
          <a:xfrm>
            <a:off x="7898849" y="5833612"/>
            <a:ext cx="169238" cy="795560"/>
            <a:chOff x="12749" y="8934"/>
            <a:chExt cx="253" cy="1015"/>
          </a:xfrm>
        </xdr:grpSpPr>
        <xdr:sp macro="" textlink="">
          <xdr:nvSpPr>
            <xdr:cNvPr id="513" name="Line 574">
              <a:extLst>
                <a:ext uri="{FF2B5EF4-FFF2-40B4-BE49-F238E27FC236}">
                  <a16:creationId xmlns:a16="http://schemas.microsoft.com/office/drawing/2014/main" id="{26DFFDF0-AE52-DC17-C30C-7F17212D3058}"/>
                </a:ext>
              </a:extLst>
            </xdr:cNvPr>
            <xdr:cNvSpPr>
              <a:spLocks noChangeAspect="1" noChangeShapeType="1"/>
            </xdr:cNvSpPr>
          </xdr:nvSpPr>
          <xdr:spPr bwMode="auto">
            <a:xfrm rot="16200000" flipV="1">
              <a:off x="12357" y="9363"/>
              <a:ext cx="1014" cy="15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4" name="Line 575">
              <a:extLst>
                <a:ext uri="{FF2B5EF4-FFF2-40B4-BE49-F238E27FC236}">
                  <a16:creationId xmlns:a16="http://schemas.microsoft.com/office/drawing/2014/main" id="{289C7BDE-EEBD-26A4-337B-770B59158B25}"/>
                </a:ext>
              </a:extLst>
            </xdr:cNvPr>
            <xdr:cNvSpPr>
              <a:spLocks noChangeAspect="1" noChangeShapeType="1"/>
            </xdr:cNvSpPr>
          </xdr:nvSpPr>
          <xdr:spPr bwMode="auto">
            <a:xfrm rot="16200000" flipH="1" flipV="1">
              <a:off x="12443" y="9240"/>
              <a:ext cx="647" cy="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5" name="Line 576">
              <a:extLst>
                <a:ext uri="{FF2B5EF4-FFF2-40B4-BE49-F238E27FC236}">
                  <a16:creationId xmlns:a16="http://schemas.microsoft.com/office/drawing/2014/main" id="{80D7D9C5-AADD-45F8-F1FC-571D722FBDDF}"/>
                </a:ext>
              </a:extLst>
            </xdr:cNvPr>
            <xdr:cNvSpPr>
              <a:spLocks noChangeAspect="1" noChangeShapeType="1"/>
            </xdr:cNvSpPr>
          </xdr:nvSpPr>
          <xdr:spPr bwMode="auto">
            <a:xfrm rot="16200000">
              <a:off x="12858" y="9437"/>
              <a:ext cx="36" cy="2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0" name="Freeform 577">
            <a:extLst>
              <a:ext uri="{FF2B5EF4-FFF2-40B4-BE49-F238E27FC236}">
                <a16:creationId xmlns:a16="http://schemas.microsoft.com/office/drawing/2014/main" id="{B3F2EAA7-9A0A-404A-35EC-F04B82055836}"/>
              </a:ext>
            </a:extLst>
          </xdr:cNvPr>
          <xdr:cNvSpPr>
            <a:spLocks noChangeAspect="1"/>
          </xdr:cNvSpPr>
        </xdr:nvSpPr>
        <xdr:spPr bwMode="auto">
          <a:xfrm rot="16200000">
            <a:off x="5941252" y="6200317"/>
            <a:ext cx="183882" cy="83002"/>
          </a:xfrm>
          <a:custGeom>
            <a:avLst/>
            <a:gdLst>
              <a:gd name="T0" fmla="*/ 0 w 333"/>
              <a:gd name="T1" fmla="*/ 0 h 177"/>
              <a:gd name="T2" fmla="*/ 105 w 333"/>
              <a:gd name="T3" fmla="*/ 21 h 177"/>
              <a:gd name="T4" fmla="*/ 213 w 333"/>
              <a:gd name="T5" fmla="*/ 72 h 177"/>
              <a:gd name="T6" fmla="*/ 279 w 333"/>
              <a:gd name="T7" fmla="*/ 114 h 177"/>
              <a:gd name="T8" fmla="*/ 333 w 333"/>
              <a:gd name="T9" fmla="*/ 177 h 177"/>
            </a:gdLst>
            <a:ahLst/>
            <a:cxnLst>
              <a:cxn ang="0">
                <a:pos x="T0" y="T1"/>
              </a:cxn>
              <a:cxn ang="0">
                <a:pos x="T2" y="T3"/>
              </a:cxn>
              <a:cxn ang="0">
                <a:pos x="T4" y="T5"/>
              </a:cxn>
              <a:cxn ang="0">
                <a:pos x="T6" y="T7"/>
              </a:cxn>
              <a:cxn ang="0">
                <a:pos x="T8" y="T9"/>
              </a:cxn>
            </a:cxnLst>
            <a:rect l="0" t="0" r="r" b="b"/>
            <a:pathLst>
              <a:path w="333" h="177">
                <a:moveTo>
                  <a:pt x="0" y="0"/>
                </a:moveTo>
                <a:cubicBezTo>
                  <a:pt x="35" y="4"/>
                  <a:pt x="70" y="9"/>
                  <a:pt x="105" y="21"/>
                </a:cubicBezTo>
                <a:cubicBezTo>
                  <a:pt x="140" y="33"/>
                  <a:pt x="184" y="57"/>
                  <a:pt x="213" y="72"/>
                </a:cubicBezTo>
                <a:cubicBezTo>
                  <a:pt x="242" y="87"/>
                  <a:pt x="259" y="96"/>
                  <a:pt x="279" y="114"/>
                </a:cubicBezTo>
                <a:cubicBezTo>
                  <a:pt x="299" y="132"/>
                  <a:pt x="316" y="154"/>
                  <a:pt x="333" y="17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Freeform 578">
            <a:extLst>
              <a:ext uri="{FF2B5EF4-FFF2-40B4-BE49-F238E27FC236}">
                <a16:creationId xmlns:a16="http://schemas.microsoft.com/office/drawing/2014/main" id="{84A9B537-3B21-113E-0C76-54EC7BA39E92}"/>
              </a:ext>
            </a:extLst>
          </xdr:cNvPr>
          <xdr:cNvSpPr>
            <a:spLocks noChangeAspect="1"/>
          </xdr:cNvSpPr>
        </xdr:nvSpPr>
        <xdr:spPr bwMode="auto">
          <a:xfrm rot="16200000">
            <a:off x="6030229" y="6047695"/>
            <a:ext cx="146600" cy="57131"/>
          </a:xfrm>
          <a:custGeom>
            <a:avLst/>
            <a:gdLst>
              <a:gd name="T0" fmla="*/ 0 w 264"/>
              <a:gd name="T1" fmla="*/ 0 h 126"/>
              <a:gd name="T2" fmla="*/ 66 w 264"/>
              <a:gd name="T3" fmla="*/ 12 h 126"/>
              <a:gd name="T4" fmla="*/ 174 w 264"/>
              <a:gd name="T5" fmla="*/ 57 h 126"/>
              <a:gd name="T6" fmla="*/ 264 w 264"/>
              <a:gd name="T7" fmla="*/ 126 h 126"/>
            </a:gdLst>
            <a:ahLst/>
            <a:cxnLst>
              <a:cxn ang="0">
                <a:pos x="T0" y="T1"/>
              </a:cxn>
              <a:cxn ang="0">
                <a:pos x="T2" y="T3"/>
              </a:cxn>
              <a:cxn ang="0">
                <a:pos x="T4" y="T5"/>
              </a:cxn>
              <a:cxn ang="0">
                <a:pos x="T6" y="T7"/>
              </a:cxn>
            </a:cxnLst>
            <a:rect l="0" t="0" r="r" b="b"/>
            <a:pathLst>
              <a:path w="264" h="126">
                <a:moveTo>
                  <a:pt x="0" y="0"/>
                </a:moveTo>
                <a:cubicBezTo>
                  <a:pt x="18" y="1"/>
                  <a:pt x="37" y="3"/>
                  <a:pt x="66" y="12"/>
                </a:cubicBezTo>
                <a:cubicBezTo>
                  <a:pt x="95" y="21"/>
                  <a:pt x="141" y="38"/>
                  <a:pt x="174" y="57"/>
                </a:cubicBezTo>
                <a:cubicBezTo>
                  <a:pt x="207" y="76"/>
                  <a:pt x="235" y="101"/>
                  <a:pt x="264" y="126"/>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 name="Freeform 579">
            <a:extLst>
              <a:ext uri="{FF2B5EF4-FFF2-40B4-BE49-F238E27FC236}">
                <a16:creationId xmlns:a16="http://schemas.microsoft.com/office/drawing/2014/main" id="{A4535BA7-3743-767F-60B1-E9878EB469EB}"/>
              </a:ext>
            </a:extLst>
          </xdr:cNvPr>
          <xdr:cNvSpPr>
            <a:spLocks noChangeAspect="1"/>
          </xdr:cNvSpPr>
        </xdr:nvSpPr>
        <xdr:spPr bwMode="auto">
          <a:xfrm rot="16200000">
            <a:off x="6087518" y="5874397"/>
            <a:ext cx="173772" cy="84619"/>
          </a:xfrm>
          <a:custGeom>
            <a:avLst/>
            <a:gdLst>
              <a:gd name="T0" fmla="*/ 0 w 315"/>
              <a:gd name="T1" fmla="*/ 0 h 180"/>
              <a:gd name="T2" fmla="*/ 96 w 315"/>
              <a:gd name="T3" fmla="*/ 36 h 180"/>
              <a:gd name="T4" fmla="*/ 177 w 315"/>
              <a:gd name="T5" fmla="*/ 75 h 180"/>
              <a:gd name="T6" fmla="*/ 246 w 315"/>
              <a:gd name="T7" fmla="*/ 126 h 180"/>
              <a:gd name="T8" fmla="*/ 315 w 315"/>
              <a:gd name="T9" fmla="*/ 180 h 180"/>
            </a:gdLst>
            <a:ahLst/>
            <a:cxnLst>
              <a:cxn ang="0">
                <a:pos x="T0" y="T1"/>
              </a:cxn>
              <a:cxn ang="0">
                <a:pos x="T2" y="T3"/>
              </a:cxn>
              <a:cxn ang="0">
                <a:pos x="T4" y="T5"/>
              </a:cxn>
              <a:cxn ang="0">
                <a:pos x="T6" y="T7"/>
              </a:cxn>
              <a:cxn ang="0">
                <a:pos x="T8" y="T9"/>
              </a:cxn>
            </a:cxnLst>
            <a:rect l="0" t="0" r="r" b="b"/>
            <a:pathLst>
              <a:path w="315" h="180">
                <a:moveTo>
                  <a:pt x="0" y="0"/>
                </a:moveTo>
                <a:cubicBezTo>
                  <a:pt x="33" y="12"/>
                  <a:pt x="67" y="24"/>
                  <a:pt x="96" y="36"/>
                </a:cubicBezTo>
                <a:cubicBezTo>
                  <a:pt x="125" y="48"/>
                  <a:pt x="152" y="60"/>
                  <a:pt x="177" y="75"/>
                </a:cubicBezTo>
                <a:cubicBezTo>
                  <a:pt x="202" y="90"/>
                  <a:pt x="223" y="109"/>
                  <a:pt x="246" y="126"/>
                </a:cubicBezTo>
                <a:cubicBezTo>
                  <a:pt x="269" y="143"/>
                  <a:pt x="304" y="171"/>
                  <a:pt x="315" y="18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580">
            <a:extLst>
              <a:ext uri="{FF2B5EF4-FFF2-40B4-BE49-F238E27FC236}">
                <a16:creationId xmlns:a16="http://schemas.microsoft.com/office/drawing/2014/main" id="{FE04DD4F-FBAC-4163-4FA3-B0E12D3F49FD}"/>
              </a:ext>
            </a:extLst>
          </xdr:cNvPr>
          <xdr:cNvSpPr>
            <a:spLocks noChangeAspect="1"/>
          </xdr:cNvSpPr>
        </xdr:nvSpPr>
        <xdr:spPr bwMode="auto">
          <a:xfrm rot="16200000">
            <a:off x="6185370" y="5772113"/>
            <a:ext cx="89098" cy="26949"/>
          </a:xfrm>
          <a:custGeom>
            <a:avLst/>
            <a:gdLst>
              <a:gd name="T0" fmla="*/ 0 w 162"/>
              <a:gd name="T1" fmla="*/ 0 h 57"/>
              <a:gd name="T2" fmla="*/ 84 w 162"/>
              <a:gd name="T3" fmla="*/ 18 h 57"/>
              <a:gd name="T4" fmla="*/ 162 w 162"/>
              <a:gd name="T5" fmla="*/ 57 h 57"/>
            </a:gdLst>
            <a:ahLst/>
            <a:cxnLst>
              <a:cxn ang="0">
                <a:pos x="T0" y="T1"/>
              </a:cxn>
              <a:cxn ang="0">
                <a:pos x="T2" y="T3"/>
              </a:cxn>
              <a:cxn ang="0">
                <a:pos x="T4" y="T5"/>
              </a:cxn>
            </a:cxnLst>
            <a:rect l="0" t="0" r="r" b="b"/>
            <a:pathLst>
              <a:path w="162" h="57">
                <a:moveTo>
                  <a:pt x="0" y="0"/>
                </a:moveTo>
                <a:cubicBezTo>
                  <a:pt x="28" y="4"/>
                  <a:pt x="57" y="9"/>
                  <a:pt x="84" y="18"/>
                </a:cubicBezTo>
                <a:cubicBezTo>
                  <a:pt x="111" y="27"/>
                  <a:pt x="136" y="42"/>
                  <a:pt x="162" y="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Freeform 581">
            <a:extLst>
              <a:ext uri="{FF2B5EF4-FFF2-40B4-BE49-F238E27FC236}">
                <a16:creationId xmlns:a16="http://schemas.microsoft.com/office/drawing/2014/main" id="{CB8E0BD5-FB16-74D1-E378-85D54F1F30F8}"/>
              </a:ext>
            </a:extLst>
          </xdr:cNvPr>
          <xdr:cNvSpPr>
            <a:spLocks noChangeAspect="1"/>
          </xdr:cNvSpPr>
        </xdr:nvSpPr>
        <xdr:spPr bwMode="auto">
          <a:xfrm rot="16200000">
            <a:off x="6189180" y="5611323"/>
            <a:ext cx="183882" cy="74917"/>
          </a:xfrm>
          <a:custGeom>
            <a:avLst/>
            <a:gdLst>
              <a:gd name="T0" fmla="*/ 0 w 330"/>
              <a:gd name="T1" fmla="*/ 0 h 159"/>
              <a:gd name="T2" fmla="*/ 105 w 330"/>
              <a:gd name="T3" fmla="*/ 24 h 159"/>
              <a:gd name="T4" fmla="*/ 213 w 330"/>
              <a:gd name="T5" fmla="*/ 66 h 159"/>
              <a:gd name="T6" fmla="*/ 285 w 330"/>
              <a:gd name="T7" fmla="*/ 117 h 159"/>
              <a:gd name="T8" fmla="*/ 330 w 330"/>
              <a:gd name="T9" fmla="*/ 159 h 159"/>
            </a:gdLst>
            <a:ahLst/>
            <a:cxnLst>
              <a:cxn ang="0">
                <a:pos x="T0" y="T1"/>
              </a:cxn>
              <a:cxn ang="0">
                <a:pos x="T2" y="T3"/>
              </a:cxn>
              <a:cxn ang="0">
                <a:pos x="T4" y="T5"/>
              </a:cxn>
              <a:cxn ang="0">
                <a:pos x="T6" y="T7"/>
              </a:cxn>
              <a:cxn ang="0">
                <a:pos x="T8" y="T9"/>
              </a:cxn>
            </a:cxnLst>
            <a:rect l="0" t="0" r="r" b="b"/>
            <a:pathLst>
              <a:path w="330" h="159">
                <a:moveTo>
                  <a:pt x="0" y="0"/>
                </a:moveTo>
                <a:cubicBezTo>
                  <a:pt x="35" y="6"/>
                  <a:pt x="70" y="13"/>
                  <a:pt x="105" y="24"/>
                </a:cubicBezTo>
                <a:cubicBezTo>
                  <a:pt x="140" y="35"/>
                  <a:pt x="183" y="51"/>
                  <a:pt x="213" y="66"/>
                </a:cubicBezTo>
                <a:cubicBezTo>
                  <a:pt x="243" y="81"/>
                  <a:pt x="266" y="102"/>
                  <a:pt x="285" y="117"/>
                </a:cubicBezTo>
                <a:cubicBezTo>
                  <a:pt x="304" y="132"/>
                  <a:pt x="317" y="145"/>
                  <a:pt x="330" y="15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582">
            <a:extLst>
              <a:ext uri="{FF2B5EF4-FFF2-40B4-BE49-F238E27FC236}">
                <a16:creationId xmlns:a16="http://schemas.microsoft.com/office/drawing/2014/main" id="{CB720F19-59B9-C6AB-4060-EFB719D0A794}"/>
              </a:ext>
            </a:extLst>
          </xdr:cNvPr>
          <xdr:cNvSpPr>
            <a:spLocks noChangeAspect="1"/>
          </xdr:cNvSpPr>
        </xdr:nvSpPr>
        <xdr:spPr bwMode="auto">
          <a:xfrm rot="16200000">
            <a:off x="6268632" y="5403317"/>
            <a:ext cx="202839" cy="102944"/>
          </a:xfrm>
          <a:custGeom>
            <a:avLst/>
            <a:gdLst>
              <a:gd name="T0" fmla="*/ 0 w 366"/>
              <a:gd name="T1" fmla="*/ 0 h 219"/>
              <a:gd name="T2" fmla="*/ 93 w 366"/>
              <a:gd name="T3" fmla="*/ 30 h 219"/>
              <a:gd name="T4" fmla="*/ 204 w 366"/>
              <a:gd name="T5" fmla="*/ 84 h 219"/>
              <a:gd name="T6" fmla="*/ 300 w 366"/>
              <a:gd name="T7" fmla="*/ 153 h 219"/>
              <a:gd name="T8" fmla="*/ 366 w 366"/>
              <a:gd name="T9" fmla="*/ 219 h 219"/>
            </a:gdLst>
            <a:ahLst/>
            <a:cxnLst>
              <a:cxn ang="0">
                <a:pos x="T0" y="T1"/>
              </a:cxn>
              <a:cxn ang="0">
                <a:pos x="T2" y="T3"/>
              </a:cxn>
              <a:cxn ang="0">
                <a:pos x="T4" y="T5"/>
              </a:cxn>
              <a:cxn ang="0">
                <a:pos x="T6" y="T7"/>
              </a:cxn>
              <a:cxn ang="0">
                <a:pos x="T8" y="T9"/>
              </a:cxn>
            </a:cxnLst>
            <a:rect l="0" t="0" r="r" b="b"/>
            <a:pathLst>
              <a:path w="366" h="219">
                <a:moveTo>
                  <a:pt x="0" y="0"/>
                </a:moveTo>
                <a:cubicBezTo>
                  <a:pt x="29" y="8"/>
                  <a:pt x="59" y="16"/>
                  <a:pt x="93" y="30"/>
                </a:cubicBezTo>
                <a:cubicBezTo>
                  <a:pt x="127" y="44"/>
                  <a:pt x="170" y="64"/>
                  <a:pt x="204" y="84"/>
                </a:cubicBezTo>
                <a:cubicBezTo>
                  <a:pt x="238" y="104"/>
                  <a:pt x="273" y="130"/>
                  <a:pt x="300" y="153"/>
                </a:cubicBezTo>
                <a:cubicBezTo>
                  <a:pt x="327" y="176"/>
                  <a:pt x="346" y="197"/>
                  <a:pt x="366" y="2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Freeform 583">
            <a:extLst>
              <a:ext uri="{FF2B5EF4-FFF2-40B4-BE49-F238E27FC236}">
                <a16:creationId xmlns:a16="http://schemas.microsoft.com/office/drawing/2014/main" id="{04F9F2E5-4408-164B-7E2E-FA1676D31981}"/>
              </a:ext>
            </a:extLst>
          </xdr:cNvPr>
          <xdr:cNvSpPr>
            <a:spLocks noChangeAspect="1"/>
          </xdr:cNvSpPr>
        </xdr:nvSpPr>
        <xdr:spPr bwMode="auto">
          <a:xfrm rot="16200000">
            <a:off x="6421264" y="5211405"/>
            <a:ext cx="142809" cy="141750"/>
          </a:xfrm>
          <a:custGeom>
            <a:avLst/>
            <a:gdLst>
              <a:gd name="T0" fmla="*/ 0 w 258"/>
              <a:gd name="T1" fmla="*/ 0 h 300"/>
              <a:gd name="T2" fmla="*/ 96 w 258"/>
              <a:gd name="T3" fmla="*/ 75 h 300"/>
              <a:gd name="T4" fmla="*/ 189 w 258"/>
              <a:gd name="T5" fmla="*/ 183 h 300"/>
              <a:gd name="T6" fmla="*/ 258 w 258"/>
              <a:gd name="T7" fmla="*/ 300 h 300"/>
            </a:gdLst>
            <a:ahLst/>
            <a:cxnLst>
              <a:cxn ang="0">
                <a:pos x="T0" y="T1"/>
              </a:cxn>
              <a:cxn ang="0">
                <a:pos x="T2" y="T3"/>
              </a:cxn>
              <a:cxn ang="0">
                <a:pos x="T4" y="T5"/>
              </a:cxn>
              <a:cxn ang="0">
                <a:pos x="T6" y="T7"/>
              </a:cxn>
            </a:cxnLst>
            <a:rect l="0" t="0" r="r" b="b"/>
            <a:pathLst>
              <a:path w="258" h="300">
                <a:moveTo>
                  <a:pt x="0" y="0"/>
                </a:moveTo>
                <a:cubicBezTo>
                  <a:pt x="32" y="22"/>
                  <a:pt x="65" y="45"/>
                  <a:pt x="96" y="75"/>
                </a:cubicBezTo>
                <a:cubicBezTo>
                  <a:pt x="127" y="105"/>
                  <a:pt x="162" y="146"/>
                  <a:pt x="189" y="183"/>
                </a:cubicBezTo>
                <a:cubicBezTo>
                  <a:pt x="216" y="220"/>
                  <a:pt x="237" y="260"/>
                  <a:pt x="258" y="30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584">
            <a:extLst>
              <a:ext uri="{FF2B5EF4-FFF2-40B4-BE49-F238E27FC236}">
                <a16:creationId xmlns:a16="http://schemas.microsoft.com/office/drawing/2014/main" id="{89535086-851D-C3D0-7509-E80FF9147E81}"/>
              </a:ext>
            </a:extLst>
          </xdr:cNvPr>
          <xdr:cNvSpPr>
            <a:spLocks noChangeAspect="1"/>
          </xdr:cNvSpPr>
        </xdr:nvSpPr>
        <xdr:spPr bwMode="auto">
          <a:xfrm rot="16200000">
            <a:off x="6548517" y="4995937"/>
            <a:ext cx="230011" cy="200498"/>
          </a:xfrm>
          <a:custGeom>
            <a:avLst/>
            <a:gdLst>
              <a:gd name="T0" fmla="*/ 0 w 417"/>
              <a:gd name="T1" fmla="*/ 0 h 423"/>
              <a:gd name="T2" fmla="*/ 102 w 417"/>
              <a:gd name="T3" fmla="*/ 66 h 423"/>
              <a:gd name="T4" fmla="*/ 213 w 417"/>
              <a:gd name="T5" fmla="*/ 159 h 423"/>
              <a:gd name="T6" fmla="*/ 318 w 417"/>
              <a:gd name="T7" fmla="*/ 273 h 423"/>
              <a:gd name="T8" fmla="*/ 417 w 417"/>
              <a:gd name="T9" fmla="*/ 423 h 423"/>
            </a:gdLst>
            <a:ahLst/>
            <a:cxnLst>
              <a:cxn ang="0">
                <a:pos x="T0" y="T1"/>
              </a:cxn>
              <a:cxn ang="0">
                <a:pos x="T2" y="T3"/>
              </a:cxn>
              <a:cxn ang="0">
                <a:pos x="T4" y="T5"/>
              </a:cxn>
              <a:cxn ang="0">
                <a:pos x="T6" y="T7"/>
              </a:cxn>
              <a:cxn ang="0">
                <a:pos x="T8" y="T9"/>
              </a:cxn>
            </a:cxnLst>
            <a:rect l="0" t="0" r="r" b="b"/>
            <a:pathLst>
              <a:path w="417" h="423">
                <a:moveTo>
                  <a:pt x="0" y="0"/>
                </a:moveTo>
                <a:cubicBezTo>
                  <a:pt x="33" y="20"/>
                  <a:pt x="67" y="40"/>
                  <a:pt x="102" y="66"/>
                </a:cubicBezTo>
                <a:cubicBezTo>
                  <a:pt x="137" y="92"/>
                  <a:pt x="177" y="125"/>
                  <a:pt x="213" y="159"/>
                </a:cubicBezTo>
                <a:cubicBezTo>
                  <a:pt x="249" y="193"/>
                  <a:pt x="284" y="229"/>
                  <a:pt x="318" y="273"/>
                </a:cubicBezTo>
                <a:cubicBezTo>
                  <a:pt x="352" y="317"/>
                  <a:pt x="384" y="370"/>
                  <a:pt x="417" y="423"/>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8" name="Freeform 585">
            <a:extLst>
              <a:ext uri="{FF2B5EF4-FFF2-40B4-BE49-F238E27FC236}">
                <a16:creationId xmlns:a16="http://schemas.microsoft.com/office/drawing/2014/main" id="{CE43807B-CB50-1064-B0FC-D5BFA69D8757}"/>
              </a:ext>
            </a:extLst>
          </xdr:cNvPr>
          <xdr:cNvSpPr>
            <a:spLocks noChangeAspect="1"/>
          </xdr:cNvSpPr>
        </xdr:nvSpPr>
        <xdr:spPr bwMode="auto">
          <a:xfrm rot="16200000">
            <a:off x="6728711" y="4839310"/>
            <a:ext cx="176300" cy="106178"/>
          </a:xfrm>
          <a:custGeom>
            <a:avLst/>
            <a:gdLst>
              <a:gd name="T0" fmla="*/ 0 w 318"/>
              <a:gd name="T1" fmla="*/ 0 h 225"/>
              <a:gd name="T2" fmla="*/ 111 w 318"/>
              <a:gd name="T3" fmla="*/ 51 h 225"/>
              <a:gd name="T4" fmla="*/ 228 w 318"/>
              <a:gd name="T5" fmla="*/ 135 h 225"/>
              <a:gd name="T6" fmla="*/ 318 w 318"/>
              <a:gd name="T7" fmla="*/ 225 h 225"/>
            </a:gdLst>
            <a:ahLst/>
            <a:cxnLst>
              <a:cxn ang="0">
                <a:pos x="T0" y="T1"/>
              </a:cxn>
              <a:cxn ang="0">
                <a:pos x="T2" y="T3"/>
              </a:cxn>
              <a:cxn ang="0">
                <a:pos x="T4" y="T5"/>
              </a:cxn>
              <a:cxn ang="0">
                <a:pos x="T6" y="T7"/>
              </a:cxn>
            </a:cxnLst>
            <a:rect l="0" t="0" r="r" b="b"/>
            <a:pathLst>
              <a:path w="318" h="225">
                <a:moveTo>
                  <a:pt x="0" y="0"/>
                </a:moveTo>
                <a:cubicBezTo>
                  <a:pt x="36" y="14"/>
                  <a:pt x="73" y="29"/>
                  <a:pt x="111" y="51"/>
                </a:cubicBezTo>
                <a:cubicBezTo>
                  <a:pt x="149" y="73"/>
                  <a:pt x="194" y="106"/>
                  <a:pt x="228" y="135"/>
                </a:cubicBezTo>
                <a:cubicBezTo>
                  <a:pt x="262" y="164"/>
                  <a:pt x="303" y="210"/>
                  <a:pt x="318" y="22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586">
            <a:extLst>
              <a:ext uri="{FF2B5EF4-FFF2-40B4-BE49-F238E27FC236}">
                <a16:creationId xmlns:a16="http://schemas.microsoft.com/office/drawing/2014/main" id="{4E0AB2AF-1C7F-4759-0D6F-1FE9330F2CDC}"/>
              </a:ext>
            </a:extLst>
          </xdr:cNvPr>
          <xdr:cNvSpPr>
            <a:spLocks noChangeAspect="1"/>
          </xdr:cNvSpPr>
        </xdr:nvSpPr>
        <xdr:spPr bwMode="auto">
          <a:xfrm rot="16200000">
            <a:off x="6868063" y="4677860"/>
            <a:ext cx="128275" cy="124503"/>
          </a:xfrm>
          <a:custGeom>
            <a:avLst/>
            <a:gdLst>
              <a:gd name="T0" fmla="*/ 0 w 231"/>
              <a:gd name="T1" fmla="*/ 0 h 264"/>
              <a:gd name="T2" fmla="*/ 90 w 231"/>
              <a:gd name="T3" fmla="*/ 69 h 264"/>
              <a:gd name="T4" fmla="*/ 168 w 231"/>
              <a:gd name="T5" fmla="*/ 162 h 264"/>
              <a:gd name="T6" fmla="*/ 231 w 231"/>
              <a:gd name="T7" fmla="*/ 264 h 264"/>
            </a:gdLst>
            <a:ahLst/>
            <a:cxnLst>
              <a:cxn ang="0">
                <a:pos x="T0" y="T1"/>
              </a:cxn>
              <a:cxn ang="0">
                <a:pos x="T2" y="T3"/>
              </a:cxn>
              <a:cxn ang="0">
                <a:pos x="T4" y="T5"/>
              </a:cxn>
              <a:cxn ang="0">
                <a:pos x="T6" y="T7"/>
              </a:cxn>
            </a:cxnLst>
            <a:rect l="0" t="0" r="r" b="b"/>
            <a:pathLst>
              <a:path w="231" h="264">
                <a:moveTo>
                  <a:pt x="0" y="0"/>
                </a:moveTo>
                <a:cubicBezTo>
                  <a:pt x="31" y="21"/>
                  <a:pt x="62" y="42"/>
                  <a:pt x="90" y="69"/>
                </a:cubicBezTo>
                <a:cubicBezTo>
                  <a:pt x="118" y="96"/>
                  <a:pt x="145" y="130"/>
                  <a:pt x="168" y="162"/>
                </a:cubicBezTo>
                <a:cubicBezTo>
                  <a:pt x="191" y="194"/>
                  <a:pt x="211" y="229"/>
                  <a:pt x="231" y="26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0" name="Freeform 587">
            <a:extLst>
              <a:ext uri="{FF2B5EF4-FFF2-40B4-BE49-F238E27FC236}">
                <a16:creationId xmlns:a16="http://schemas.microsoft.com/office/drawing/2014/main" id="{B55AFD8E-CB1F-5D96-A154-FCCD45B11194}"/>
              </a:ext>
            </a:extLst>
          </xdr:cNvPr>
          <xdr:cNvSpPr>
            <a:spLocks noChangeAspect="1"/>
          </xdr:cNvSpPr>
        </xdr:nvSpPr>
        <xdr:spPr bwMode="auto">
          <a:xfrm rot="16200000">
            <a:off x="6380796" y="3569650"/>
            <a:ext cx="1719395" cy="492622"/>
          </a:xfrm>
          <a:custGeom>
            <a:avLst/>
            <a:gdLst>
              <a:gd name="T0" fmla="*/ 0 w 3105"/>
              <a:gd name="T1" fmla="*/ 0 h 1044"/>
              <a:gd name="T2" fmla="*/ 147 w 3105"/>
              <a:gd name="T3" fmla="*/ 66 h 1044"/>
              <a:gd name="T4" fmla="*/ 339 w 3105"/>
              <a:gd name="T5" fmla="*/ 141 h 1044"/>
              <a:gd name="T6" fmla="*/ 468 w 3105"/>
              <a:gd name="T7" fmla="*/ 195 h 1044"/>
              <a:gd name="T8" fmla="*/ 534 w 3105"/>
              <a:gd name="T9" fmla="*/ 207 h 1044"/>
              <a:gd name="T10" fmla="*/ 639 w 3105"/>
              <a:gd name="T11" fmla="*/ 234 h 1044"/>
              <a:gd name="T12" fmla="*/ 750 w 3105"/>
              <a:gd name="T13" fmla="*/ 273 h 1044"/>
              <a:gd name="T14" fmla="*/ 834 w 3105"/>
              <a:gd name="T15" fmla="*/ 306 h 1044"/>
              <a:gd name="T16" fmla="*/ 915 w 3105"/>
              <a:gd name="T17" fmla="*/ 330 h 1044"/>
              <a:gd name="T18" fmla="*/ 1089 w 3105"/>
              <a:gd name="T19" fmla="*/ 381 h 1044"/>
              <a:gd name="T20" fmla="*/ 1230 w 3105"/>
              <a:gd name="T21" fmla="*/ 417 h 1044"/>
              <a:gd name="T22" fmla="*/ 1314 w 3105"/>
              <a:gd name="T23" fmla="*/ 423 h 1044"/>
              <a:gd name="T24" fmla="*/ 1482 w 3105"/>
              <a:gd name="T25" fmla="*/ 447 h 1044"/>
              <a:gd name="T26" fmla="*/ 1638 w 3105"/>
              <a:gd name="T27" fmla="*/ 492 h 1044"/>
              <a:gd name="T28" fmla="*/ 1839 w 3105"/>
              <a:gd name="T29" fmla="*/ 582 h 1044"/>
              <a:gd name="T30" fmla="*/ 1956 w 3105"/>
              <a:gd name="T31" fmla="*/ 636 h 1044"/>
              <a:gd name="T32" fmla="*/ 2109 w 3105"/>
              <a:gd name="T33" fmla="*/ 690 h 1044"/>
              <a:gd name="T34" fmla="*/ 2376 w 3105"/>
              <a:gd name="T35" fmla="*/ 783 h 1044"/>
              <a:gd name="T36" fmla="*/ 2679 w 3105"/>
              <a:gd name="T37" fmla="*/ 888 h 1044"/>
              <a:gd name="T38" fmla="*/ 3105 w 3105"/>
              <a:gd name="T39" fmla="*/ 1044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105" h="1044">
                <a:moveTo>
                  <a:pt x="0" y="0"/>
                </a:moveTo>
                <a:cubicBezTo>
                  <a:pt x="45" y="21"/>
                  <a:pt x="91" y="43"/>
                  <a:pt x="147" y="66"/>
                </a:cubicBezTo>
                <a:cubicBezTo>
                  <a:pt x="203" y="89"/>
                  <a:pt x="285" y="120"/>
                  <a:pt x="339" y="141"/>
                </a:cubicBezTo>
                <a:cubicBezTo>
                  <a:pt x="393" y="162"/>
                  <a:pt x="436" y="184"/>
                  <a:pt x="468" y="195"/>
                </a:cubicBezTo>
                <a:cubicBezTo>
                  <a:pt x="500" y="206"/>
                  <a:pt x="506" y="201"/>
                  <a:pt x="534" y="207"/>
                </a:cubicBezTo>
                <a:cubicBezTo>
                  <a:pt x="562" y="213"/>
                  <a:pt x="603" y="223"/>
                  <a:pt x="639" y="234"/>
                </a:cubicBezTo>
                <a:cubicBezTo>
                  <a:pt x="675" y="245"/>
                  <a:pt x="718" y="261"/>
                  <a:pt x="750" y="273"/>
                </a:cubicBezTo>
                <a:cubicBezTo>
                  <a:pt x="782" y="285"/>
                  <a:pt x="807" y="296"/>
                  <a:pt x="834" y="306"/>
                </a:cubicBezTo>
                <a:cubicBezTo>
                  <a:pt x="861" y="316"/>
                  <a:pt x="873" y="318"/>
                  <a:pt x="915" y="330"/>
                </a:cubicBezTo>
                <a:cubicBezTo>
                  <a:pt x="957" y="342"/>
                  <a:pt x="1037" y="367"/>
                  <a:pt x="1089" y="381"/>
                </a:cubicBezTo>
                <a:cubicBezTo>
                  <a:pt x="1141" y="395"/>
                  <a:pt x="1193" y="410"/>
                  <a:pt x="1230" y="417"/>
                </a:cubicBezTo>
                <a:cubicBezTo>
                  <a:pt x="1267" y="424"/>
                  <a:pt x="1272" y="418"/>
                  <a:pt x="1314" y="423"/>
                </a:cubicBezTo>
                <a:cubicBezTo>
                  <a:pt x="1356" y="428"/>
                  <a:pt x="1428" y="436"/>
                  <a:pt x="1482" y="447"/>
                </a:cubicBezTo>
                <a:cubicBezTo>
                  <a:pt x="1536" y="458"/>
                  <a:pt x="1579" y="470"/>
                  <a:pt x="1638" y="492"/>
                </a:cubicBezTo>
                <a:cubicBezTo>
                  <a:pt x="1697" y="514"/>
                  <a:pt x="1786" y="558"/>
                  <a:pt x="1839" y="582"/>
                </a:cubicBezTo>
                <a:cubicBezTo>
                  <a:pt x="1892" y="606"/>
                  <a:pt x="1911" y="618"/>
                  <a:pt x="1956" y="636"/>
                </a:cubicBezTo>
                <a:cubicBezTo>
                  <a:pt x="2001" y="654"/>
                  <a:pt x="2039" y="666"/>
                  <a:pt x="2109" y="690"/>
                </a:cubicBezTo>
                <a:cubicBezTo>
                  <a:pt x="2179" y="714"/>
                  <a:pt x="2281" y="750"/>
                  <a:pt x="2376" y="783"/>
                </a:cubicBezTo>
                <a:cubicBezTo>
                  <a:pt x="2471" y="816"/>
                  <a:pt x="2557" y="844"/>
                  <a:pt x="2679" y="888"/>
                </a:cubicBezTo>
                <a:cubicBezTo>
                  <a:pt x="2801" y="932"/>
                  <a:pt x="2952" y="987"/>
                  <a:pt x="3105" y="104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588">
            <a:extLst>
              <a:ext uri="{FF2B5EF4-FFF2-40B4-BE49-F238E27FC236}">
                <a16:creationId xmlns:a16="http://schemas.microsoft.com/office/drawing/2014/main" id="{3708CDBF-8B0D-0681-AE71-BF94999AD20A}"/>
              </a:ext>
            </a:extLst>
          </xdr:cNvPr>
          <xdr:cNvSpPr>
            <a:spLocks noChangeAspect="1"/>
          </xdr:cNvSpPr>
        </xdr:nvSpPr>
        <xdr:spPr bwMode="auto">
          <a:xfrm rot="16200000">
            <a:off x="7388014" y="2837391"/>
            <a:ext cx="211054" cy="24793"/>
          </a:xfrm>
          <a:custGeom>
            <a:avLst/>
            <a:gdLst>
              <a:gd name="T0" fmla="*/ 0 w 381"/>
              <a:gd name="T1" fmla="*/ 13 h 52"/>
              <a:gd name="T2" fmla="*/ 120 w 381"/>
              <a:gd name="T3" fmla="*/ 7 h 52"/>
              <a:gd name="T4" fmla="*/ 234 w 381"/>
              <a:gd name="T5" fmla="*/ 7 h 52"/>
              <a:gd name="T6" fmla="*/ 381 w 381"/>
              <a:gd name="T7" fmla="*/ 52 h 52"/>
            </a:gdLst>
            <a:ahLst/>
            <a:cxnLst>
              <a:cxn ang="0">
                <a:pos x="T0" y="T1"/>
              </a:cxn>
              <a:cxn ang="0">
                <a:pos x="T2" y="T3"/>
              </a:cxn>
              <a:cxn ang="0">
                <a:pos x="T4" y="T5"/>
              </a:cxn>
              <a:cxn ang="0">
                <a:pos x="T6" y="T7"/>
              </a:cxn>
            </a:cxnLst>
            <a:rect l="0" t="0" r="r" b="b"/>
            <a:pathLst>
              <a:path w="381" h="52">
                <a:moveTo>
                  <a:pt x="0" y="13"/>
                </a:moveTo>
                <a:cubicBezTo>
                  <a:pt x="40" y="10"/>
                  <a:pt x="81" y="8"/>
                  <a:pt x="120" y="7"/>
                </a:cubicBezTo>
                <a:cubicBezTo>
                  <a:pt x="159" y="6"/>
                  <a:pt x="191" y="0"/>
                  <a:pt x="234" y="7"/>
                </a:cubicBezTo>
                <a:cubicBezTo>
                  <a:pt x="277" y="14"/>
                  <a:pt x="329" y="33"/>
                  <a:pt x="381" y="5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2" name="Freeform 589">
            <a:extLst>
              <a:ext uri="{FF2B5EF4-FFF2-40B4-BE49-F238E27FC236}">
                <a16:creationId xmlns:a16="http://schemas.microsoft.com/office/drawing/2014/main" id="{519F7B9E-21FC-39FA-4586-A2994B73234F}"/>
              </a:ext>
            </a:extLst>
          </xdr:cNvPr>
          <xdr:cNvSpPr>
            <a:spLocks noChangeAspect="1"/>
          </xdr:cNvSpPr>
        </xdr:nvSpPr>
        <xdr:spPr bwMode="auto">
          <a:xfrm rot="16200000">
            <a:off x="7339433" y="2572951"/>
            <a:ext cx="314685" cy="28566"/>
          </a:xfrm>
          <a:custGeom>
            <a:avLst/>
            <a:gdLst>
              <a:gd name="T0" fmla="*/ 0 w 570"/>
              <a:gd name="T1" fmla="*/ 49 h 58"/>
              <a:gd name="T2" fmla="*/ 105 w 570"/>
              <a:gd name="T3" fmla="*/ 19 h 58"/>
              <a:gd name="T4" fmla="*/ 243 w 570"/>
              <a:gd name="T5" fmla="*/ 1 h 58"/>
              <a:gd name="T6" fmla="*/ 414 w 570"/>
              <a:gd name="T7" fmla="*/ 13 h 58"/>
              <a:gd name="T8" fmla="*/ 570 w 570"/>
              <a:gd name="T9" fmla="*/ 58 h 58"/>
            </a:gdLst>
            <a:ahLst/>
            <a:cxnLst>
              <a:cxn ang="0">
                <a:pos x="T0" y="T1"/>
              </a:cxn>
              <a:cxn ang="0">
                <a:pos x="T2" y="T3"/>
              </a:cxn>
              <a:cxn ang="0">
                <a:pos x="T4" y="T5"/>
              </a:cxn>
              <a:cxn ang="0">
                <a:pos x="T6" y="T7"/>
              </a:cxn>
              <a:cxn ang="0">
                <a:pos x="T8" y="T9"/>
              </a:cxn>
            </a:cxnLst>
            <a:rect l="0" t="0" r="r" b="b"/>
            <a:pathLst>
              <a:path w="570" h="58">
                <a:moveTo>
                  <a:pt x="0" y="49"/>
                </a:moveTo>
                <a:cubicBezTo>
                  <a:pt x="32" y="38"/>
                  <a:pt x="65" y="27"/>
                  <a:pt x="105" y="19"/>
                </a:cubicBezTo>
                <a:cubicBezTo>
                  <a:pt x="145" y="11"/>
                  <a:pt x="192" y="2"/>
                  <a:pt x="243" y="1"/>
                </a:cubicBezTo>
                <a:cubicBezTo>
                  <a:pt x="294" y="0"/>
                  <a:pt x="360" y="4"/>
                  <a:pt x="414" y="13"/>
                </a:cubicBezTo>
                <a:cubicBezTo>
                  <a:pt x="468" y="22"/>
                  <a:pt x="519" y="40"/>
                  <a:pt x="570" y="58"/>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590">
            <a:extLst>
              <a:ext uri="{FF2B5EF4-FFF2-40B4-BE49-F238E27FC236}">
                <a16:creationId xmlns:a16="http://schemas.microsoft.com/office/drawing/2014/main" id="{5A21F060-51FE-33C6-2CD9-58AC89C73FB2}"/>
              </a:ext>
            </a:extLst>
          </xdr:cNvPr>
          <xdr:cNvSpPr>
            <a:spLocks noChangeAspect="1"/>
          </xdr:cNvSpPr>
        </xdr:nvSpPr>
        <xdr:spPr bwMode="auto">
          <a:xfrm rot="16200000">
            <a:off x="5849209" y="6152051"/>
            <a:ext cx="226220" cy="94859"/>
          </a:xfrm>
          <a:custGeom>
            <a:avLst/>
            <a:gdLst>
              <a:gd name="T0" fmla="*/ 0 w 408"/>
              <a:gd name="T1" fmla="*/ 0 h 201"/>
              <a:gd name="T2" fmla="*/ 144 w 408"/>
              <a:gd name="T3" fmla="*/ 33 h 201"/>
              <a:gd name="T4" fmla="*/ 309 w 408"/>
              <a:gd name="T5" fmla="*/ 114 h 201"/>
              <a:gd name="T6" fmla="*/ 408 w 408"/>
              <a:gd name="T7" fmla="*/ 201 h 201"/>
            </a:gdLst>
            <a:ahLst/>
            <a:cxnLst>
              <a:cxn ang="0">
                <a:pos x="T0" y="T1"/>
              </a:cxn>
              <a:cxn ang="0">
                <a:pos x="T2" y="T3"/>
              </a:cxn>
              <a:cxn ang="0">
                <a:pos x="T4" y="T5"/>
              </a:cxn>
              <a:cxn ang="0">
                <a:pos x="T6" y="T7"/>
              </a:cxn>
            </a:cxnLst>
            <a:rect l="0" t="0" r="r" b="b"/>
            <a:pathLst>
              <a:path w="408" h="201">
                <a:moveTo>
                  <a:pt x="0" y="0"/>
                </a:moveTo>
                <a:cubicBezTo>
                  <a:pt x="46" y="7"/>
                  <a:pt x="93" y="14"/>
                  <a:pt x="144" y="33"/>
                </a:cubicBezTo>
                <a:cubicBezTo>
                  <a:pt x="195" y="52"/>
                  <a:pt x="265" y="86"/>
                  <a:pt x="309" y="114"/>
                </a:cubicBezTo>
                <a:cubicBezTo>
                  <a:pt x="353" y="142"/>
                  <a:pt x="380" y="171"/>
                  <a:pt x="408" y="20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Freeform 591">
            <a:extLst>
              <a:ext uri="{FF2B5EF4-FFF2-40B4-BE49-F238E27FC236}">
                <a16:creationId xmlns:a16="http://schemas.microsoft.com/office/drawing/2014/main" id="{46BA9E38-73F0-46C3-146B-5CEFB6F296DC}"/>
              </a:ext>
            </a:extLst>
          </xdr:cNvPr>
          <xdr:cNvSpPr>
            <a:spLocks noChangeAspect="1"/>
          </xdr:cNvSpPr>
        </xdr:nvSpPr>
        <xdr:spPr bwMode="auto">
          <a:xfrm rot="16200000">
            <a:off x="5977085" y="6005339"/>
            <a:ext cx="114374" cy="49586"/>
          </a:xfrm>
          <a:custGeom>
            <a:avLst/>
            <a:gdLst>
              <a:gd name="T0" fmla="*/ 0 w 207"/>
              <a:gd name="T1" fmla="*/ 0 h 105"/>
              <a:gd name="T2" fmla="*/ 108 w 207"/>
              <a:gd name="T3" fmla="*/ 42 h 105"/>
              <a:gd name="T4" fmla="*/ 207 w 207"/>
              <a:gd name="T5" fmla="*/ 105 h 105"/>
            </a:gdLst>
            <a:ahLst/>
            <a:cxnLst>
              <a:cxn ang="0">
                <a:pos x="T0" y="T1"/>
              </a:cxn>
              <a:cxn ang="0">
                <a:pos x="T2" y="T3"/>
              </a:cxn>
              <a:cxn ang="0">
                <a:pos x="T4" y="T5"/>
              </a:cxn>
            </a:cxnLst>
            <a:rect l="0" t="0" r="r" b="b"/>
            <a:pathLst>
              <a:path w="207" h="105">
                <a:moveTo>
                  <a:pt x="0" y="0"/>
                </a:moveTo>
                <a:cubicBezTo>
                  <a:pt x="36" y="12"/>
                  <a:pt x="73" y="24"/>
                  <a:pt x="108" y="42"/>
                </a:cubicBezTo>
                <a:cubicBezTo>
                  <a:pt x="143" y="60"/>
                  <a:pt x="175" y="82"/>
                  <a:pt x="207" y="10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592">
            <a:extLst>
              <a:ext uri="{FF2B5EF4-FFF2-40B4-BE49-F238E27FC236}">
                <a16:creationId xmlns:a16="http://schemas.microsoft.com/office/drawing/2014/main" id="{2B06750C-90D4-8AEF-6A34-0BC2C261A539}"/>
              </a:ext>
            </a:extLst>
          </xdr:cNvPr>
          <xdr:cNvSpPr>
            <a:spLocks noChangeAspect="1"/>
          </xdr:cNvSpPr>
        </xdr:nvSpPr>
        <xdr:spPr bwMode="auto">
          <a:xfrm rot="16200000">
            <a:off x="6014172" y="5842124"/>
            <a:ext cx="174404" cy="84080"/>
          </a:xfrm>
          <a:custGeom>
            <a:avLst/>
            <a:gdLst>
              <a:gd name="T0" fmla="*/ 0 w 315"/>
              <a:gd name="T1" fmla="*/ 0 h 177"/>
              <a:gd name="T2" fmla="*/ 123 w 315"/>
              <a:gd name="T3" fmla="*/ 45 h 177"/>
              <a:gd name="T4" fmla="*/ 219 w 315"/>
              <a:gd name="T5" fmla="*/ 99 h 177"/>
              <a:gd name="T6" fmla="*/ 315 w 315"/>
              <a:gd name="T7" fmla="*/ 177 h 177"/>
            </a:gdLst>
            <a:ahLst/>
            <a:cxnLst>
              <a:cxn ang="0">
                <a:pos x="T0" y="T1"/>
              </a:cxn>
              <a:cxn ang="0">
                <a:pos x="T2" y="T3"/>
              </a:cxn>
              <a:cxn ang="0">
                <a:pos x="T4" y="T5"/>
              </a:cxn>
              <a:cxn ang="0">
                <a:pos x="T6" y="T7"/>
              </a:cxn>
            </a:cxnLst>
            <a:rect l="0" t="0" r="r" b="b"/>
            <a:pathLst>
              <a:path w="315" h="177">
                <a:moveTo>
                  <a:pt x="0" y="0"/>
                </a:moveTo>
                <a:cubicBezTo>
                  <a:pt x="43" y="14"/>
                  <a:pt x="86" y="28"/>
                  <a:pt x="123" y="45"/>
                </a:cubicBezTo>
                <a:cubicBezTo>
                  <a:pt x="160" y="62"/>
                  <a:pt x="187" y="77"/>
                  <a:pt x="219" y="99"/>
                </a:cubicBezTo>
                <a:cubicBezTo>
                  <a:pt x="251" y="121"/>
                  <a:pt x="283" y="149"/>
                  <a:pt x="315"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6" name="Freeform 593">
            <a:extLst>
              <a:ext uri="{FF2B5EF4-FFF2-40B4-BE49-F238E27FC236}">
                <a16:creationId xmlns:a16="http://schemas.microsoft.com/office/drawing/2014/main" id="{1AAF6862-7C8E-0931-BDA0-9B8F3338439B}"/>
              </a:ext>
            </a:extLst>
          </xdr:cNvPr>
          <xdr:cNvSpPr>
            <a:spLocks noChangeAspect="1"/>
          </xdr:cNvSpPr>
        </xdr:nvSpPr>
        <xdr:spPr bwMode="auto">
          <a:xfrm rot="16200000">
            <a:off x="6114430" y="5746958"/>
            <a:ext cx="78987" cy="21020"/>
          </a:xfrm>
          <a:custGeom>
            <a:avLst/>
            <a:gdLst>
              <a:gd name="T0" fmla="*/ 0 w 144"/>
              <a:gd name="T1" fmla="*/ 0 h 45"/>
              <a:gd name="T2" fmla="*/ 72 w 144"/>
              <a:gd name="T3" fmla="*/ 15 h 45"/>
              <a:gd name="T4" fmla="*/ 144 w 144"/>
              <a:gd name="T5" fmla="*/ 45 h 45"/>
            </a:gdLst>
            <a:ahLst/>
            <a:cxnLst>
              <a:cxn ang="0">
                <a:pos x="T0" y="T1"/>
              </a:cxn>
              <a:cxn ang="0">
                <a:pos x="T2" y="T3"/>
              </a:cxn>
              <a:cxn ang="0">
                <a:pos x="T4" y="T5"/>
              </a:cxn>
            </a:cxnLst>
            <a:rect l="0" t="0" r="r" b="b"/>
            <a:pathLst>
              <a:path w="144" h="45">
                <a:moveTo>
                  <a:pt x="0" y="0"/>
                </a:moveTo>
                <a:cubicBezTo>
                  <a:pt x="24" y="4"/>
                  <a:pt x="48" y="8"/>
                  <a:pt x="72" y="15"/>
                </a:cubicBezTo>
                <a:cubicBezTo>
                  <a:pt x="96" y="22"/>
                  <a:pt x="120" y="33"/>
                  <a:pt x="144" y="4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594">
            <a:extLst>
              <a:ext uri="{FF2B5EF4-FFF2-40B4-BE49-F238E27FC236}">
                <a16:creationId xmlns:a16="http://schemas.microsoft.com/office/drawing/2014/main" id="{8721260B-9B0D-8D47-2A54-50B617EF3B1A}"/>
              </a:ext>
            </a:extLst>
          </xdr:cNvPr>
          <xdr:cNvSpPr>
            <a:spLocks noChangeAspect="1"/>
          </xdr:cNvSpPr>
        </xdr:nvSpPr>
        <xdr:spPr bwMode="auto">
          <a:xfrm rot="16200000">
            <a:off x="6105416" y="5575416"/>
            <a:ext cx="201576" cy="83541"/>
          </a:xfrm>
          <a:custGeom>
            <a:avLst/>
            <a:gdLst>
              <a:gd name="T0" fmla="*/ 0 w 363"/>
              <a:gd name="T1" fmla="*/ 0 h 177"/>
              <a:gd name="T2" fmla="*/ 84 w 363"/>
              <a:gd name="T3" fmla="*/ 15 h 177"/>
              <a:gd name="T4" fmla="*/ 237 w 363"/>
              <a:gd name="T5" fmla="*/ 87 h 177"/>
              <a:gd name="T6" fmla="*/ 363 w 363"/>
              <a:gd name="T7" fmla="*/ 177 h 177"/>
            </a:gdLst>
            <a:ahLst/>
            <a:cxnLst>
              <a:cxn ang="0">
                <a:pos x="T0" y="T1"/>
              </a:cxn>
              <a:cxn ang="0">
                <a:pos x="T2" y="T3"/>
              </a:cxn>
              <a:cxn ang="0">
                <a:pos x="T4" y="T5"/>
              </a:cxn>
              <a:cxn ang="0">
                <a:pos x="T6" y="T7"/>
              </a:cxn>
            </a:cxnLst>
            <a:rect l="0" t="0" r="r" b="b"/>
            <a:pathLst>
              <a:path w="363" h="177">
                <a:moveTo>
                  <a:pt x="0" y="0"/>
                </a:moveTo>
                <a:cubicBezTo>
                  <a:pt x="22" y="0"/>
                  <a:pt x="45" y="1"/>
                  <a:pt x="84" y="15"/>
                </a:cubicBezTo>
                <a:cubicBezTo>
                  <a:pt x="123" y="29"/>
                  <a:pt x="191" y="60"/>
                  <a:pt x="237" y="87"/>
                </a:cubicBezTo>
                <a:cubicBezTo>
                  <a:pt x="283" y="114"/>
                  <a:pt x="323" y="145"/>
                  <a:pt x="363"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Freeform 595">
            <a:extLst>
              <a:ext uri="{FF2B5EF4-FFF2-40B4-BE49-F238E27FC236}">
                <a16:creationId xmlns:a16="http://schemas.microsoft.com/office/drawing/2014/main" id="{FB1BA32B-34E9-C9F4-DF72-0063FF6DB905}"/>
              </a:ext>
            </a:extLst>
          </xdr:cNvPr>
          <xdr:cNvSpPr>
            <a:spLocks noChangeAspect="1"/>
          </xdr:cNvSpPr>
        </xdr:nvSpPr>
        <xdr:spPr bwMode="auto">
          <a:xfrm rot="16200000">
            <a:off x="6204606" y="5366453"/>
            <a:ext cx="193993" cy="107795"/>
          </a:xfrm>
          <a:custGeom>
            <a:avLst/>
            <a:gdLst>
              <a:gd name="T0" fmla="*/ 0 w 351"/>
              <a:gd name="T1" fmla="*/ 0 h 228"/>
              <a:gd name="T2" fmla="*/ 132 w 351"/>
              <a:gd name="T3" fmla="*/ 48 h 228"/>
              <a:gd name="T4" fmla="*/ 270 w 351"/>
              <a:gd name="T5" fmla="*/ 141 h 228"/>
              <a:gd name="T6" fmla="*/ 351 w 351"/>
              <a:gd name="T7" fmla="*/ 228 h 228"/>
            </a:gdLst>
            <a:ahLst/>
            <a:cxnLst>
              <a:cxn ang="0">
                <a:pos x="T0" y="T1"/>
              </a:cxn>
              <a:cxn ang="0">
                <a:pos x="T2" y="T3"/>
              </a:cxn>
              <a:cxn ang="0">
                <a:pos x="T4" y="T5"/>
              </a:cxn>
              <a:cxn ang="0">
                <a:pos x="T6" y="T7"/>
              </a:cxn>
            </a:cxnLst>
            <a:rect l="0" t="0" r="r" b="b"/>
            <a:pathLst>
              <a:path w="351" h="228">
                <a:moveTo>
                  <a:pt x="0" y="0"/>
                </a:moveTo>
                <a:cubicBezTo>
                  <a:pt x="43" y="12"/>
                  <a:pt x="87" y="25"/>
                  <a:pt x="132" y="48"/>
                </a:cubicBezTo>
                <a:cubicBezTo>
                  <a:pt x="177" y="71"/>
                  <a:pt x="234" y="111"/>
                  <a:pt x="270" y="141"/>
                </a:cubicBezTo>
                <a:cubicBezTo>
                  <a:pt x="306" y="171"/>
                  <a:pt x="328" y="199"/>
                  <a:pt x="351" y="22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596">
            <a:extLst>
              <a:ext uri="{FF2B5EF4-FFF2-40B4-BE49-F238E27FC236}">
                <a16:creationId xmlns:a16="http://schemas.microsoft.com/office/drawing/2014/main" id="{C34A6F8F-711D-3AF4-F45D-32B69BF7C4C0}"/>
              </a:ext>
            </a:extLst>
          </xdr:cNvPr>
          <xdr:cNvSpPr>
            <a:spLocks noChangeAspect="1"/>
          </xdr:cNvSpPr>
        </xdr:nvSpPr>
        <xdr:spPr bwMode="auto">
          <a:xfrm rot="16200000">
            <a:off x="6341570" y="5150195"/>
            <a:ext cx="185778" cy="157380"/>
          </a:xfrm>
          <a:custGeom>
            <a:avLst/>
            <a:gdLst>
              <a:gd name="T0" fmla="*/ 0 w 336"/>
              <a:gd name="T1" fmla="*/ 0 h 333"/>
              <a:gd name="T2" fmla="*/ 120 w 336"/>
              <a:gd name="T3" fmla="*/ 72 h 333"/>
              <a:gd name="T4" fmla="*/ 198 w 336"/>
              <a:gd name="T5" fmla="*/ 141 h 333"/>
              <a:gd name="T6" fmla="*/ 273 w 336"/>
              <a:gd name="T7" fmla="*/ 228 h 333"/>
              <a:gd name="T8" fmla="*/ 336 w 336"/>
              <a:gd name="T9" fmla="*/ 333 h 333"/>
            </a:gdLst>
            <a:ahLst/>
            <a:cxnLst>
              <a:cxn ang="0">
                <a:pos x="T0" y="T1"/>
              </a:cxn>
              <a:cxn ang="0">
                <a:pos x="T2" y="T3"/>
              </a:cxn>
              <a:cxn ang="0">
                <a:pos x="T4" y="T5"/>
              </a:cxn>
              <a:cxn ang="0">
                <a:pos x="T6" y="T7"/>
              </a:cxn>
              <a:cxn ang="0">
                <a:pos x="T8" y="T9"/>
              </a:cxn>
            </a:cxnLst>
            <a:rect l="0" t="0" r="r" b="b"/>
            <a:pathLst>
              <a:path w="336" h="333">
                <a:moveTo>
                  <a:pt x="0" y="0"/>
                </a:moveTo>
                <a:cubicBezTo>
                  <a:pt x="43" y="24"/>
                  <a:pt x="87" y="49"/>
                  <a:pt x="120" y="72"/>
                </a:cubicBezTo>
                <a:cubicBezTo>
                  <a:pt x="153" y="95"/>
                  <a:pt x="173" y="115"/>
                  <a:pt x="198" y="141"/>
                </a:cubicBezTo>
                <a:cubicBezTo>
                  <a:pt x="223" y="167"/>
                  <a:pt x="250" y="196"/>
                  <a:pt x="273" y="228"/>
                </a:cubicBezTo>
                <a:cubicBezTo>
                  <a:pt x="296" y="260"/>
                  <a:pt x="316" y="296"/>
                  <a:pt x="336" y="33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Freeform 597">
            <a:extLst>
              <a:ext uri="{FF2B5EF4-FFF2-40B4-BE49-F238E27FC236}">
                <a16:creationId xmlns:a16="http://schemas.microsoft.com/office/drawing/2014/main" id="{5A5B1435-FBA1-9D63-6CF2-1474C67F29B8}"/>
              </a:ext>
            </a:extLst>
          </xdr:cNvPr>
          <xdr:cNvSpPr>
            <a:spLocks noChangeAspect="1"/>
          </xdr:cNvSpPr>
        </xdr:nvSpPr>
        <xdr:spPr bwMode="auto">
          <a:xfrm rot="16200000">
            <a:off x="6501850" y="4934931"/>
            <a:ext cx="212318" cy="189180"/>
          </a:xfrm>
          <a:custGeom>
            <a:avLst/>
            <a:gdLst>
              <a:gd name="T0" fmla="*/ 0 w 390"/>
              <a:gd name="T1" fmla="*/ 0 h 411"/>
              <a:gd name="T2" fmla="*/ 141 w 390"/>
              <a:gd name="T3" fmla="*/ 84 h 411"/>
              <a:gd name="T4" fmla="*/ 267 w 390"/>
              <a:gd name="T5" fmla="*/ 204 h 411"/>
              <a:gd name="T6" fmla="*/ 339 w 390"/>
              <a:gd name="T7" fmla="*/ 303 h 411"/>
              <a:gd name="T8" fmla="*/ 390 w 390"/>
              <a:gd name="T9" fmla="*/ 411 h 411"/>
            </a:gdLst>
            <a:ahLst/>
            <a:cxnLst>
              <a:cxn ang="0">
                <a:pos x="T0" y="T1"/>
              </a:cxn>
              <a:cxn ang="0">
                <a:pos x="T2" y="T3"/>
              </a:cxn>
              <a:cxn ang="0">
                <a:pos x="T4" y="T5"/>
              </a:cxn>
              <a:cxn ang="0">
                <a:pos x="T6" y="T7"/>
              </a:cxn>
              <a:cxn ang="0">
                <a:pos x="T8" y="T9"/>
              </a:cxn>
            </a:cxnLst>
            <a:rect l="0" t="0" r="r" b="b"/>
            <a:pathLst>
              <a:path w="390" h="411">
                <a:moveTo>
                  <a:pt x="0" y="0"/>
                </a:moveTo>
                <a:cubicBezTo>
                  <a:pt x="48" y="25"/>
                  <a:pt x="97" y="50"/>
                  <a:pt x="141" y="84"/>
                </a:cubicBezTo>
                <a:cubicBezTo>
                  <a:pt x="185" y="118"/>
                  <a:pt x="234" y="168"/>
                  <a:pt x="267" y="204"/>
                </a:cubicBezTo>
                <a:cubicBezTo>
                  <a:pt x="300" y="240"/>
                  <a:pt x="319" y="269"/>
                  <a:pt x="339" y="303"/>
                </a:cubicBezTo>
                <a:cubicBezTo>
                  <a:pt x="359" y="337"/>
                  <a:pt x="374" y="374"/>
                  <a:pt x="390" y="41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598">
            <a:extLst>
              <a:ext uri="{FF2B5EF4-FFF2-40B4-BE49-F238E27FC236}">
                <a16:creationId xmlns:a16="http://schemas.microsoft.com/office/drawing/2014/main" id="{5C108BEC-F1EC-4F05-8433-2072B926827E}"/>
              </a:ext>
            </a:extLst>
          </xdr:cNvPr>
          <xdr:cNvSpPr>
            <a:spLocks noChangeAspect="1"/>
          </xdr:cNvSpPr>
        </xdr:nvSpPr>
        <xdr:spPr bwMode="auto">
          <a:xfrm rot="16200000">
            <a:off x="6660140" y="4648653"/>
            <a:ext cx="317213" cy="232836"/>
          </a:xfrm>
          <a:custGeom>
            <a:avLst/>
            <a:gdLst>
              <a:gd name="T0" fmla="*/ 0 w 573"/>
              <a:gd name="T1" fmla="*/ 0 h 492"/>
              <a:gd name="T2" fmla="*/ 135 w 573"/>
              <a:gd name="T3" fmla="*/ 72 h 492"/>
              <a:gd name="T4" fmla="*/ 300 w 573"/>
              <a:gd name="T5" fmla="*/ 189 h 492"/>
              <a:gd name="T6" fmla="*/ 441 w 573"/>
              <a:gd name="T7" fmla="*/ 333 h 492"/>
              <a:gd name="T8" fmla="*/ 573 w 573"/>
              <a:gd name="T9" fmla="*/ 492 h 492"/>
            </a:gdLst>
            <a:ahLst/>
            <a:cxnLst>
              <a:cxn ang="0">
                <a:pos x="T0" y="T1"/>
              </a:cxn>
              <a:cxn ang="0">
                <a:pos x="T2" y="T3"/>
              </a:cxn>
              <a:cxn ang="0">
                <a:pos x="T4" y="T5"/>
              </a:cxn>
              <a:cxn ang="0">
                <a:pos x="T6" y="T7"/>
              </a:cxn>
              <a:cxn ang="0">
                <a:pos x="T8" y="T9"/>
              </a:cxn>
            </a:cxnLst>
            <a:rect l="0" t="0" r="r" b="b"/>
            <a:pathLst>
              <a:path w="573" h="492">
                <a:moveTo>
                  <a:pt x="0" y="0"/>
                </a:moveTo>
                <a:cubicBezTo>
                  <a:pt x="42" y="20"/>
                  <a:pt x="85" y="40"/>
                  <a:pt x="135" y="72"/>
                </a:cubicBezTo>
                <a:cubicBezTo>
                  <a:pt x="185" y="104"/>
                  <a:pt x="249" y="146"/>
                  <a:pt x="300" y="189"/>
                </a:cubicBezTo>
                <a:cubicBezTo>
                  <a:pt x="351" y="232"/>
                  <a:pt x="396" y="283"/>
                  <a:pt x="441" y="333"/>
                </a:cubicBezTo>
                <a:cubicBezTo>
                  <a:pt x="486" y="383"/>
                  <a:pt x="529" y="437"/>
                  <a:pt x="573" y="49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 name="Freeform 599">
            <a:extLst>
              <a:ext uri="{FF2B5EF4-FFF2-40B4-BE49-F238E27FC236}">
                <a16:creationId xmlns:a16="http://schemas.microsoft.com/office/drawing/2014/main" id="{D3762B04-C421-D9A7-D17E-0EBF37577060}"/>
              </a:ext>
            </a:extLst>
          </xdr:cNvPr>
          <xdr:cNvSpPr>
            <a:spLocks noChangeAspect="1"/>
          </xdr:cNvSpPr>
        </xdr:nvSpPr>
        <xdr:spPr bwMode="auto">
          <a:xfrm rot="16200000">
            <a:off x="6349814" y="3550144"/>
            <a:ext cx="1642304" cy="471602"/>
          </a:xfrm>
          <a:custGeom>
            <a:avLst/>
            <a:gdLst>
              <a:gd name="T0" fmla="*/ 0 w 2967"/>
              <a:gd name="T1" fmla="*/ 0 h 999"/>
              <a:gd name="T2" fmla="*/ 216 w 2967"/>
              <a:gd name="T3" fmla="*/ 90 h 999"/>
              <a:gd name="T4" fmla="*/ 348 w 2967"/>
              <a:gd name="T5" fmla="*/ 147 h 999"/>
              <a:gd name="T6" fmla="*/ 384 w 2967"/>
              <a:gd name="T7" fmla="*/ 159 h 999"/>
              <a:gd name="T8" fmla="*/ 456 w 2967"/>
              <a:gd name="T9" fmla="*/ 165 h 999"/>
              <a:gd name="T10" fmla="*/ 570 w 2967"/>
              <a:gd name="T11" fmla="*/ 192 h 999"/>
              <a:gd name="T12" fmla="*/ 672 w 2967"/>
              <a:gd name="T13" fmla="*/ 231 h 999"/>
              <a:gd name="T14" fmla="*/ 771 w 2967"/>
              <a:gd name="T15" fmla="*/ 282 h 999"/>
              <a:gd name="T16" fmla="*/ 825 w 2967"/>
              <a:gd name="T17" fmla="*/ 297 h 999"/>
              <a:gd name="T18" fmla="*/ 996 w 2967"/>
              <a:gd name="T19" fmla="*/ 342 h 999"/>
              <a:gd name="T20" fmla="*/ 1083 w 2967"/>
              <a:gd name="T21" fmla="*/ 366 h 999"/>
              <a:gd name="T22" fmla="*/ 1134 w 2967"/>
              <a:gd name="T23" fmla="*/ 375 h 999"/>
              <a:gd name="T24" fmla="*/ 1221 w 2967"/>
              <a:gd name="T25" fmla="*/ 372 h 999"/>
              <a:gd name="T26" fmla="*/ 1353 w 2967"/>
              <a:gd name="T27" fmla="*/ 393 h 999"/>
              <a:gd name="T28" fmla="*/ 1494 w 2967"/>
              <a:gd name="T29" fmla="*/ 438 h 999"/>
              <a:gd name="T30" fmla="*/ 1608 w 2967"/>
              <a:gd name="T31" fmla="*/ 495 h 999"/>
              <a:gd name="T32" fmla="*/ 1740 w 2967"/>
              <a:gd name="T33" fmla="*/ 546 h 999"/>
              <a:gd name="T34" fmla="*/ 1974 w 2967"/>
              <a:gd name="T35" fmla="*/ 636 h 999"/>
              <a:gd name="T36" fmla="*/ 2418 w 2967"/>
              <a:gd name="T37" fmla="*/ 804 h 999"/>
              <a:gd name="T38" fmla="*/ 2751 w 2967"/>
              <a:gd name="T39" fmla="*/ 924 h 999"/>
              <a:gd name="T40" fmla="*/ 2967 w 2967"/>
              <a:gd name="T41" fmla="*/ 999 h 9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67" h="999">
                <a:moveTo>
                  <a:pt x="0" y="0"/>
                </a:moveTo>
                <a:cubicBezTo>
                  <a:pt x="79" y="33"/>
                  <a:pt x="158" y="66"/>
                  <a:pt x="216" y="90"/>
                </a:cubicBezTo>
                <a:cubicBezTo>
                  <a:pt x="274" y="114"/>
                  <a:pt x="320" y="136"/>
                  <a:pt x="348" y="147"/>
                </a:cubicBezTo>
                <a:cubicBezTo>
                  <a:pt x="376" y="158"/>
                  <a:pt x="366" y="156"/>
                  <a:pt x="384" y="159"/>
                </a:cubicBezTo>
                <a:cubicBezTo>
                  <a:pt x="402" y="162"/>
                  <a:pt x="425" y="160"/>
                  <a:pt x="456" y="165"/>
                </a:cubicBezTo>
                <a:cubicBezTo>
                  <a:pt x="487" y="170"/>
                  <a:pt x="534" y="181"/>
                  <a:pt x="570" y="192"/>
                </a:cubicBezTo>
                <a:cubicBezTo>
                  <a:pt x="606" y="203"/>
                  <a:pt x="638" y="216"/>
                  <a:pt x="672" y="231"/>
                </a:cubicBezTo>
                <a:cubicBezTo>
                  <a:pt x="706" y="246"/>
                  <a:pt x="746" y="271"/>
                  <a:pt x="771" y="282"/>
                </a:cubicBezTo>
                <a:cubicBezTo>
                  <a:pt x="796" y="293"/>
                  <a:pt x="788" y="287"/>
                  <a:pt x="825" y="297"/>
                </a:cubicBezTo>
                <a:cubicBezTo>
                  <a:pt x="862" y="307"/>
                  <a:pt x="953" y="331"/>
                  <a:pt x="996" y="342"/>
                </a:cubicBezTo>
                <a:cubicBezTo>
                  <a:pt x="1039" y="353"/>
                  <a:pt x="1060" y="360"/>
                  <a:pt x="1083" y="366"/>
                </a:cubicBezTo>
                <a:cubicBezTo>
                  <a:pt x="1106" y="372"/>
                  <a:pt x="1111" y="374"/>
                  <a:pt x="1134" y="375"/>
                </a:cubicBezTo>
                <a:cubicBezTo>
                  <a:pt x="1157" y="376"/>
                  <a:pt x="1185" y="369"/>
                  <a:pt x="1221" y="372"/>
                </a:cubicBezTo>
                <a:cubicBezTo>
                  <a:pt x="1257" y="375"/>
                  <a:pt x="1308" y="382"/>
                  <a:pt x="1353" y="393"/>
                </a:cubicBezTo>
                <a:cubicBezTo>
                  <a:pt x="1398" y="404"/>
                  <a:pt x="1452" y="421"/>
                  <a:pt x="1494" y="438"/>
                </a:cubicBezTo>
                <a:cubicBezTo>
                  <a:pt x="1536" y="455"/>
                  <a:pt x="1567" y="477"/>
                  <a:pt x="1608" y="495"/>
                </a:cubicBezTo>
                <a:cubicBezTo>
                  <a:pt x="1649" y="513"/>
                  <a:pt x="1679" y="523"/>
                  <a:pt x="1740" y="546"/>
                </a:cubicBezTo>
                <a:cubicBezTo>
                  <a:pt x="1801" y="569"/>
                  <a:pt x="1861" y="593"/>
                  <a:pt x="1974" y="636"/>
                </a:cubicBezTo>
                <a:cubicBezTo>
                  <a:pt x="2087" y="679"/>
                  <a:pt x="2289" y="756"/>
                  <a:pt x="2418" y="804"/>
                </a:cubicBezTo>
                <a:cubicBezTo>
                  <a:pt x="2547" y="852"/>
                  <a:pt x="2660" y="892"/>
                  <a:pt x="2751" y="924"/>
                </a:cubicBezTo>
                <a:cubicBezTo>
                  <a:pt x="2842" y="956"/>
                  <a:pt x="2904" y="977"/>
                  <a:pt x="2967" y="999"/>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600">
            <a:extLst>
              <a:ext uri="{FF2B5EF4-FFF2-40B4-BE49-F238E27FC236}">
                <a16:creationId xmlns:a16="http://schemas.microsoft.com/office/drawing/2014/main" id="{E56C5100-90A8-639B-E10F-AC92637E3709}"/>
              </a:ext>
            </a:extLst>
          </xdr:cNvPr>
          <xdr:cNvSpPr>
            <a:spLocks noChangeAspect="1"/>
          </xdr:cNvSpPr>
        </xdr:nvSpPr>
        <xdr:spPr bwMode="auto">
          <a:xfrm rot="16200000">
            <a:off x="7298322" y="2837438"/>
            <a:ext cx="228747" cy="25332"/>
          </a:xfrm>
          <a:custGeom>
            <a:avLst/>
            <a:gdLst>
              <a:gd name="T0" fmla="*/ 0 w 414"/>
              <a:gd name="T1" fmla="*/ 15 h 54"/>
              <a:gd name="T2" fmla="*/ 117 w 414"/>
              <a:gd name="T3" fmla="*/ 0 h 54"/>
              <a:gd name="T4" fmla="*/ 258 w 414"/>
              <a:gd name="T5" fmla="*/ 12 h 54"/>
              <a:gd name="T6" fmla="*/ 414 w 414"/>
              <a:gd name="T7" fmla="*/ 54 h 54"/>
            </a:gdLst>
            <a:ahLst/>
            <a:cxnLst>
              <a:cxn ang="0">
                <a:pos x="T0" y="T1"/>
              </a:cxn>
              <a:cxn ang="0">
                <a:pos x="T2" y="T3"/>
              </a:cxn>
              <a:cxn ang="0">
                <a:pos x="T4" y="T5"/>
              </a:cxn>
              <a:cxn ang="0">
                <a:pos x="T6" y="T7"/>
              </a:cxn>
            </a:cxnLst>
            <a:rect l="0" t="0" r="r" b="b"/>
            <a:pathLst>
              <a:path w="414" h="54">
                <a:moveTo>
                  <a:pt x="0" y="15"/>
                </a:moveTo>
                <a:cubicBezTo>
                  <a:pt x="37" y="7"/>
                  <a:pt x="74" y="0"/>
                  <a:pt x="117" y="0"/>
                </a:cubicBezTo>
                <a:cubicBezTo>
                  <a:pt x="160" y="0"/>
                  <a:pt x="209" y="3"/>
                  <a:pt x="258" y="12"/>
                </a:cubicBezTo>
                <a:cubicBezTo>
                  <a:pt x="307" y="21"/>
                  <a:pt x="360" y="37"/>
                  <a:pt x="414" y="5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4" name="Freeform 601">
            <a:extLst>
              <a:ext uri="{FF2B5EF4-FFF2-40B4-BE49-F238E27FC236}">
                <a16:creationId xmlns:a16="http://schemas.microsoft.com/office/drawing/2014/main" id="{12577692-4764-49FB-DE23-146B70469FBA}"/>
              </a:ext>
            </a:extLst>
          </xdr:cNvPr>
          <xdr:cNvSpPr>
            <a:spLocks noChangeAspect="1"/>
          </xdr:cNvSpPr>
        </xdr:nvSpPr>
        <xdr:spPr bwMode="auto">
          <a:xfrm rot="16200000">
            <a:off x="7258159" y="2545213"/>
            <a:ext cx="342489" cy="36650"/>
          </a:xfrm>
          <a:custGeom>
            <a:avLst/>
            <a:gdLst>
              <a:gd name="T0" fmla="*/ 0 w 618"/>
              <a:gd name="T1" fmla="*/ 30 h 78"/>
              <a:gd name="T2" fmla="*/ 162 w 618"/>
              <a:gd name="T3" fmla="*/ 3 h 78"/>
              <a:gd name="T4" fmla="*/ 333 w 618"/>
              <a:gd name="T5" fmla="*/ 9 h 78"/>
              <a:gd name="T6" fmla="*/ 468 w 618"/>
              <a:gd name="T7" fmla="*/ 30 h 78"/>
              <a:gd name="T8" fmla="*/ 618 w 618"/>
              <a:gd name="T9" fmla="*/ 78 h 78"/>
            </a:gdLst>
            <a:ahLst/>
            <a:cxnLst>
              <a:cxn ang="0">
                <a:pos x="T0" y="T1"/>
              </a:cxn>
              <a:cxn ang="0">
                <a:pos x="T2" y="T3"/>
              </a:cxn>
              <a:cxn ang="0">
                <a:pos x="T4" y="T5"/>
              </a:cxn>
              <a:cxn ang="0">
                <a:pos x="T6" y="T7"/>
              </a:cxn>
              <a:cxn ang="0">
                <a:pos x="T8" y="T9"/>
              </a:cxn>
            </a:cxnLst>
            <a:rect l="0" t="0" r="r" b="b"/>
            <a:pathLst>
              <a:path w="618" h="78">
                <a:moveTo>
                  <a:pt x="0" y="30"/>
                </a:moveTo>
                <a:cubicBezTo>
                  <a:pt x="53" y="18"/>
                  <a:pt x="107" y="6"/>
                  <a:pt x="162" y="3"/>
                </a:cubicBezTo>
                <a:cubicBezTo>
                  <a:pt x="217" y="0"/>
                  <a:pt x="282" y="5"/>
                  <a:pt x="333" y="9"/>
                </a:cubicBezTo>
                <a:cubicBezTo>
                  <a:pt x="384" y="13"/>
                  <a:pt x="421" y="19"/>
                  <a:pt x="468" y="30"/>
                </a:cubicBezTo>
                <a:cubicBezTo>
                  <a:pt x="515" y="41"/>
                  <a:pt x="566" y="59"/>
                  <a:pt x="618" y="7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Freeform 602">
            <a:extLst>
              <a:ext uri="{FF2B5EF4-FFF2-40B4-BE49-F238E27FC236}">
                <a16:creationId xmlns:a16="http://schemas.microsoft.com/office/drawing/2014/main" id="{269D1D98-3287-F8EE-B37A-B7540514AE66}"/>
              </a:ext>
            </a:extLst>
          </xdr:cNvPr>
          <xdr:cNvSpPr>
            <a:spLocks noChangeAspect="1"/>
          </xdr:cNvSpPr>
        </xdr:nvSpPr>
        <xdr:spPr bwMode="auto">
          <a:xfrm rot="16200000">
            <a:off x="7324760" y="3591385"/>
            <a:ext cx="455599" cy="209661"/>
          </a:xfrm>
          <a:custGeom>
            <a:avLst/>
            <a:gdLst>
              <a:gd name="T0" fmla="*/ 30 w 822"/>
              <a:gd name="T1" fmla="*/ 177 h 444"/>
              <a:gd name="T2" fmla="*/ 0 w 822"/>
              <a:gd name="T3" fmla="*/ 159 h 444"/>
              <a:gd name="T4" fmla="*/ 57 w 822"/>
              <a:gd name="T5" fmla="*/ 21 h 444"/>
              <a:gd name="T6" fmla="*/ 114 w 822"/>
              <a:gd name="T7" fmla="*/ 0 h 444"/>
              <a:gd name="T8" fmla="*/ 192 w 822"/>
              <a:gd name="T9" fmla="*/ 9 h 444"/>
              <a:gd name="T10" fmla="*/ 336 w 822"/>
              <a:gd name="T11" fmla="*/ 24 h 444"/>
              <a:gd name="T12" fmla="*/ 510 w 822"/>
              <a:gd name="T13" fmla="*/ 213 h 444"/>
              <a:gd name="T14" fmla="*/ 822 w 822"/>
              <a:gd name="T15" fmla="*/ 339 h 444"/>
              <a:gd name="T16" fmla="*/ 777 w 822"/>
              <a:gd name="T17" fmla="*/ 444 h 4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22" h="444">
                <a:moveTo>
                  <a:pt x="30" y="177"/>
                </a:moveTo>
                <a:lnTo>
                  <a:pt x="0" y="159"/>
                </a:lnTo>
                <a:lnTo>
                  <a:pt x="57" y="21"/>
                </a:lnTo>
                <a:lnTo>
                  <a:pt x="114" y="0"/>
                </a:lnTo>
                <a:lnTo>
                  <a:pt x="192" y="9"/>
                </a:lnTo>
                <a:lnTo>
                  <a:pt x="336" y="24"/>
                </a:lnTo>
                <a:lnTo>
                  <a:pt x="510" y="213"/>
                </a:lnTo>
                <a:lnTo>
                  <a:pt x="822" y="339"/>
                </a:lnTo>
                <a:lnTo>
                  <a:pt x="777" y="444"/>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6" name="Freeform 603">
            <a:extLst>
              <a:ext uri="{FF2B5EF4-FFF2-40B4-BE49-F238E27FC236}">
                <a16:creationId xmlns:a16="http://schemas.microsoft.com/office/drawing/2014/main" id="{C5AC5BB8-4C48-8F9E-5D94-0912E1716DE0}"/>
              </a:ext>
            </a:extLst>
          </xdr:cNvPr>
          <xdr:cNvSpPr>
            <a:spLocks noChangeAspect="1"/>
          </xdr:cNvSpPr>
        </xdr:nvSpPr>
        <xdr:spPr bwMode="auto">
          <a:xfrm rot="16200000">
            <a:off x="6735708" y="5221841"/>
            <a:ext cx="88466" cy="72222"/>
          </a:xfrm>
          <a:custGeom>
            <a:avLst/>
            <a:gdLst>
              <a:gd name="T0" fmla="*/ 0 w 159"/>
              <a:gd name="T1" fmla="*/ 150 h 150"/>
              <a:gd name="T2" fmla="*/ 159 w 159"/>
              <a:gd name="T3" fmla="*/ 72 h 150"/>
              <a:gd name="T4" fmla="*/ 54 w 159"/>
              <a:gd name="T5" fmla="*/ 0 h 150"/>
              <a:gd name="T6" fmla="*/ 0 w 159"/>
              <a:gd name="T7" fmla="*/ 150 h 150"/>
            </a:gdLst>
            <a:ahLst/>
            <a:cxnLst>
              <a:cxn ang="0">
                <a:pos x="T0" y="T1"/>
              </a:cxn>
              <a:cxn ang="0">
                <a:pos x="T2" y="T3"/>
              </a:cxn>
              <a:cxn ang="0">
                <a:pos x="T4" y="T5"/>
              </a:cxn>
              <a:cxn ang="0">
                <a:pos x="T6" y="T7"/>
              </a:cxn>
            </a:cxnLst>
            <a:rect l="0" t="0" r="r" b="b"/>
            <a:pathLst>
              <a:path w="159" h="150">
                <a:moveTo>
                  <a:pt x="0" y="150"/>
                </a:moveTo>
                <a:lnTo>
                  <a:pt x="159" y="72"/>
                </a:lnTo>
                <a:lnTo>
                  <a:pt x="54" y="0"/>
                </a:lnTo>
                <a:lnTo>
                  <a:pt x="0" y="150"/>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grpSp>
        <xdr:nvGrpSpPr>
          <xdr:cNvPr id="87" name="Group 604">
            <a:extLst>
              <a:ext uri="{FF2B5EF4-FFF2-40B4-BE49-F238E27FC236}">
                <a16:creationId xmlns:a16="http://schemas.microsoft.com/office/drawing/2014/main" id="{6780CEC1-8F38-B2E8-8676-161A9D56AC5E}"/>
              </a:ext>
            </a:extLst>
          </xdr:cNvPr>
          <xdr:cNvGrpSpPr>
            <a:grpSpLocks noChangeAspect="1"/>
          </xdr:cNvGrpSpPr>
        </xdr:nvGrpSpPr>
        <xdr:grpSpPr bwMode="auto">
          <a:xfrm rot="16200000">
            <a:off x="6724510" y="5349466"/>
            <a:ext cx="57503" cy="64677"/>
            <a:chOff x="5419" y="15612"/>
            <a:chExt cx="104" cy="138"/>
          </a:xfrm>
        </xdr:grpSpPr>
        <xdr:sp macro="" textlink="">
          <xdr:nvSpPr>
            <xdr:cNvPr id="511" name="AutoShape 605">
              <a:extLst>
                <a:ext uri="{FF2B5EF4-FFF2-40B4-BE49-F238E27FC236}">
                  <a16:creationId xmlns:a16="http://schemas.microsoft.com/office/drawing/2014/main" id="{C4816E85-7F41-423E-6856-A261D36FADDE}"/>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2" name="Line 606">
              <a:extLst>
                <a:ext uri="{FF2B5EF4-FFF2-40B4-BE49-F238E27FC236}">
                  <a16:creationId xmlns:a16="http://schemas.microsoft.com/office/drawing/2014/main" id="{D4E8CEB3-699A-1241-222E-5B6D33CBC421}"/>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88" name="Group 607">
            <a:extLst>
              <a:ext uri="{FF2B5EF4-FFF2-40B4-BE49-F238E27FC236}">
                <a16:creationId xmlns:a16="http://schemas.microsoft.com/office/drawing/2014/main" id="{3FD2238F-3CF6-EE7B-0948-3DFE5FE8BF68}"/>
              </a:ext>
            </a:extLst>
          </xdr:cNvPr>
          <xdr:cNvGrpSpPr>
            <a:grpSpLocks noChangeAspect="1"/>
          </xdr:cNvGrpSpPr>
        </xdr:nvGrpSpPr>
        <xdr:grpSpPr bwMode="auto">
          <a:xfrm rot="15148358">
            <a:off x="6223851" y="6343442"/>
            <a:ext cx="56871" cy="64677"/>
            <a:chOff x="5419" y="15612"/>
            <a:chExt cx="104" cy="138"/>
          </a:xfrm>
        </xdr:grpSpPr>
        <xdr:sp macro="" textlink="">
          <xdr:nvSpPr>
            <xdr:cNvPr id="509" name="AutoShape 608">
              <a:extLst>
                <a:ext uri="{FF2B5EF4-FFF2-40B4-BE49-F238E27FC236}">
                  <a16:creationId xmlns:a16="http://schemas.microsoft.com/office/drawing/2014/main" id="{25E9461E-EF2D-C24E-51FC-17861DA860C8}"/>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0" name="Line 609">
              <a:extLst>
                <a:ext uri="{FF2B5EF4-FFF2-40B4-BE49-F238E27FC236}">
                  <a16:creationId xmlns:a16="http://schemas.microsoft.com/office/drawing/2014/main" id="{7F2DA3F3-2A8D-7856-570E-0BC6973B2B9D}"/>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89" name="Freeform 610">
            <a:extLst>
              <a:ext uri="{FF2B5EF4-FFF2-40B4-BE49-F238E27FC236}">
                <a16:creationId xmlns:a16="http://schemas.microsoft.com/office/drawing/2014/main" id="{78409047-3B0E-79A0-D71C-0ED2592BF503}"/>
              </a:ext>
            </a:extLst>
          </xdr:cNvPr>
          <xdr:cNvSpPr>
            <a:spLocks noChangeAspect="1"/>
          </xdr:cNvSpPr>
        </xdr:nvSpPr>
        <xdr:spPr bwMode="auto">
          <a:xfrm rot="16200000">
            <a:off x="6299651" y="5962677"/>
            <a:ext cx="154815" cy="119113"/>
          </a:xfrm>
          <a:custGeom>
            <a:avLst/>
            <a:gdLst>
              <a:gd name="T0" fmla="*/ 114 w 279"/>
              <a:gd name="T1" fmla="*/ 252 h 252"/>
              <a:gd name="T2" fmla="*/ 0 w 279"/>
              <a:gd name="T3" fmla="*/ 177 h 252"/>
              <a:gd name="T4" fmla="*/ 180 w 279"/>
              <a:gd name="T5" fmla="*/ 0 h 252"/>
              <a:gd name="T6" fmla="*/ 279 w 279"/>
              <a:gd name="T7" fmla="*/ 78 h 252"/>
              <a:gd name="T8" fmla="*/ 114 w 279"/>
              <a:gd name="T9" fmla="*/ 252 h 252"/>
            </a:gdLst>
            <a:ahLst/>
            <a:cxnLst>
              <a:cxn ang="0">
                <a:pos x="T0" y="T1"/>
              </a:cxn>
              <a:cxn ang="0">
                <a:pos x="T2" y="T3"/>
              </a:cxn>
              <a:cxn ang="0">
                <a:pos x="T4" y="T5"/>
              </a:cxn>
              <a:cxn ang="0">
                <a:pos x="T6" y="T7"/>
              </a:cxn>
              <a:cxn ang="0">
                <a:pos x="T8" y="T9"/>
              </a:cxn>
            </a:cxnLst>
            <a:rect l="0" t="0" r="r" b="b"/>
            <a:pathLst>
              <a:path w="279" h="252">
                <a:moveTo>
                  <a:pt x="114" y="252"/>
                </a:moveTo>
                <a:lnTo>
                  <a:pt x="0" y="177"/>
                </a:lnTo>
                <a:lnTo>
                  <a:pt x="180" y="0"/>
                </a:lnTo>
                <a:lnTo>
                  <a:pt x="279" y="78"/>
                </a:lnTo>
                <a:lnTo>
                  <a:pt x="114" y="252"/>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90" name="Freeform 611">
            <a:extLst>
              <a:ext uri="{FF2B5EF4-FFF2-40B4-BE49-F238E27FC236}">
                <a16:creationId xmlns:a16="http://schemas.microsoft.com/office/drawing/2014/main" id="{833B7081-F216-9E07-0416-C53DE20A4BEF}"/>
              </a:ext>
            </a:extLst>
          </xdr:cNvPr>
          <xdr:cNvSpPr>
            <a:spLocks noChangeAspect="1"/>
          </xdr:cNvSpPr>
        </xdr:nvSpPr>
        <xdr:spPr bwMode="auto">
          <a:xfrm rot="16200000">
            <a:off x="5012880" y="5768814"/>
            <a:ext cx="473292" cy="171932"/>
          </a:xfrm>
          <a:custGeom>
            <a:avLst/>
            <a:gdLst>
              <a:gd name="T0" fmla="*/ 0 w 855"/>
              <a:gd name="T1" fmla="*/ 0 h 363"/>
              <a:gd name="T2" fmla="*/ 240 w 855"/>
              <a:gd name="T3" fmla="*/ 66 h 363"/>
              <a:gd name="T4" fmla="*/ 495 w 855"/>
              <a:gd name="T5" fmla="*/ 171 h 363"/>
              <a:gd name="T6" fmla="*/ 684 w 855"/>
              <a:gd name="T7" fmla="*/ 264 h 363"/>
              <a:gd name="T8" fmla="*/ 855 w 855"/>
              <a:gd name="T9" fmla="*/ 363 h 363"/>
            </a:gdLst>
            <a:ahLst/>
            <a:cxnLst>
              <a:cxn ang="0">
                <a:pos x="T0" y="T1"/>
              </a:cxn>
              <a:cxn ang="0">
                <a:pos x="T2" y="T3"/>
              </a:cxn>
              <a:cxn ang="0">
                <a:pos x="T4" y="T5"/>
              </a:cxn>
              <a:cxn ang="0">
                <a:pos x="T6" y="T7"/>
              </a:cxn>
              <a:cxn ang="0">
                <a:pos x="T8" y="T9"/>
              </a:cxn>
            </a:cxnLst>
            <a:rect l="0" t="0" r="r" b="b"/>
            <a:pathLst>
              <a:path w="855" h="363">
                <a:moveTo>
                  <a:pt x="0" y="0"/>
                </a:moveTo>
                <a:cubicBezTo>
                  <a:pt x="79" y="19"/>
                  <a:pt x="158" y="38"/>
                  <a:pt x="240" y="66"/>
                </a:cubicBezTo>
                <a:cubicBezTo>
                  <a:pt x="322" y="94"/>
                  <a:pt x="421" y="138"/>
                  <a:pt x="495" y="171"/>
                </a:cubicBezTo>
                <a:cubicBezTo>
                  <a:pt x="569" y="204"/>
                  <a:pt x="624" y="232"/>
                  <a:pt x="684" y="264"/>
                </a:cubicBezTo>
                <a:cubicBezTo>
                  <a:pt x="744" y="296"/>
                  <a:pt x="799" y="329"/>
                  <a:pt x="855" y="36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1" name="Freeform 612">
            <a:extLst>
              <a:ext uri="{FF2B5EF4-FFF2-40B4-BE49-F238E27FC236}">
                <a16:creationId xmlns:a16="http://schemas.microsoft.com/office/drawing/2014/main" id="{C5FE5A77-447C-D7F6-B7E9-B697EFBCBB4E}"/>
              </a:ext>
            </a:extLst>
          </xdr:cNvPr>
          <xdr:cNvSpPr>
            <a:spLocks noChangeAspect="1"/>
          </xdr:cNvSpPr>
        </xdr:nvSpPr>
        <xdr:spPr bwMode="auto">
          <a:xfrm rot="16200000">
            <a:off x="5263596" y="5437950"/>
            <a:ext cx="252127" cy="108873"/>
          </a:xfrm>
          <a:custGeom>
            <a:avLst/>
            <a:gdLst>
              <a:gd name="T0" fmla="*/ 0 w 456"/>
              <a:gd name="T1" fmla="*/ 0 h 231"/>
              <a:gd name="T2" fmla="*/ 138 w 456"/>
              <a:gd name="T3" fmla="*/ 45 h 231"/>
              <a:gd name="T4" fmla="*/ 309 w 456"/>
              <a:gd name="T5" fmla="*/ 132 h 231"/>
              <a:gd name="T6" fmla="*/ 456 w 456"/>
              <a:gd name="T7" fmla="*/ 231 h 231"/>
            </a:gdLst>
            <a:ahLst/>
            <a:cxnLst>
              <a:cxn ang="0">
                <a:pos x="T0" y="T1"/>
              </a:cxn>
              <a:cxn ang="0">
                <a:pos x="T2" y="T3"/>
              </a:cxn>
              <a:cxn ang="0">
                <a:pos x="T4" y="T5"/>
              </a:cxn>
              <a:cxn ang="0">
                <a:pos x="T6" y="T7"/>
              </a:cxn>
            </a:cxnLst>
            <a:rect l="0" t="0" r="r" b="b"/>
            <a:pathLst>
              <a:path w="456" h="231">
                <a:moveTo>
                  <a:pt x="0" y="0"/>
                </a:moveTo>
                <a:cubicBezTo>
                  <a:pt x="43" y="11"/>
                  <a:pt x="86" y="23"/>
                  <a:pt x="138" y="45"/>
                </a:cubicBezTo>
                <a:cubicBezTo>
                  <a:pt x="190" y="67"/>
                  <a:pt x="256" y="101"/>
                  <a:pt x="309" y="132"/>
                </a:cubicBezTo>
                <a:cubicBezTo>
                  <a:pt x="362" y="163"/>
                  <a:pt x="409" y="197"/>
                  <a:pt x="456" y="23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2" name="Freeform 613">
            <a:extLst>
              <a:ext uri="{FF2B5EF4-FFF2-40B4-BE49-F238E27FC236}">
                <a16:creationId xmlns:a16="http://schemas.microsoft.com/office/drawing/2014/main" id="{C67FCEEB-FB00-40DD-5968-76C8AA8D066A}"/>
              </a:ext>
            </a:extLst>
          </xdr:cNvPr>
          <xdr:cNvSpPr>
            <a:spLocks noChangeAspect="1"/>
          </xdr:cNvSpPr>
        </xdr:nvSpPr>
        <xdr:spPr bwMode="auto">
          <a:xfrm rot="16200000">
            <a:off x="5363900" y="5179810"/>
            <a:ext cx="266029" cy="105100"/>
          </a:xfrm>
          <a:custGeom>
            <a:avLst/>
            <a:gdLst>
              <a:gd name="T0" fmla="*/ 0 w 480"/>
              <a:gd name="T1" fmla="*/ 0 h 225"/>
              <a:gd name="T2" fmla="*/ 180 w 480"/>
              <a:gd name="T3" fmla="*/ 63 h 225"/>
              <a:gd name="T4" fmla="*/ 333 w 480"/>
              <a:gd name="T5" fmla="*/ 132 h 225"/>
              <a:gd name="T6" fmla="*/ 480 w 480"/>
              <a:gd name="T7" fmla="*/ 225 h 225"/>
            </a:gdLst>
            <a:ahLst/>
            <a:cxnLst>
              <a:cxn ang="0">
                <a:pos x="T0" y="T1"/>
              </a:cxn>
              <a:cxn ang="0">
                <a:pos x="T2" y="T3"/>
              </a:cxn>
              <a:cxn ang="0">
                <a:pos x="T4" y="T5"/>
              </a:cxn>
              <a:cxn ang="0">
                <a:pos x="T6" y="T7"/>
              </a:cxn>
            </a:cxnLst>
            <a:rect l="0" t="0" r="r" b="b"/>
            <a:pathLst>
              <a:path w="480" h="225">
                <a:moveTo>
                  <a:pt x="0" y="0"/>
                </a:moveTo>
                <a:cubicBezTo>
                  <a:pt x="62" y="20"/>
                  <a:pt x="125" y="41"/>
                  <a:pt x="180" y="63"/>
                </a:cubicBezTo>
                <a:cubicBezTo>
                  <a:pt x="235" y="85"/>
                  <a:pt x="283" y="105"/>
                  <a:pt x="333" y="132"/>
                </a:cubicBezTo>
                <a:cubicBezTo>
                  <a:pt x="383" y="159"/>
                  <a:pt x="431" y="192"/>
                  <a:pt x="480" y="22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 name="Freeform 614">
            <a:extLst>
              <a:ext uri="{FF2B5EF4-FFF2-40B4-BE49-F238E27FC236}">
                <a16:creationId xmlns:a16="http://schemas.microsoft.com/office/drawing/2014/main" id="{877D4B21-0A6F-9C0A-2822-6DD21A8F3F60}"/>
              </a:ext>
            </a:extLst>
          </xdr:cNvPr>
          <xdr:cNvSpPr>
            <a:spLocks noChangeAspect="1"/>
          </xdr:cNvSpPr>
        </xdr:nvSpPr>
        <xdr:spPr bwMode="auto">
          <a:xfrm rot="16200000">
            <a:off x="5478284" y="4862746"/>
            <a:ext cx="308366" cy="165465"/>
          </a:xfrm>
          <a:custGeom>
            <a:avLst/>
            <a:gdLst>
              <a:gd name="T0" fmla="*/ 0 w 558"/>
              <a:gd name="T1" fmla="*/ 0 h 351"/>
              <a:gd name="T2" fmla="*/ 189 w 558"/>
              <a:gd name="T3" fmla="*/ 87 h 351"/>
              <a:gd name="T4" fmla="*/ 399 w 558"/>
              <a:gd name="T5" fmla="*/ 216 h 351"/>
              <a:gd name="T6" fmla="*/ 558 w 558"/>
              <a:gd name="T7" fmla="*/ 351 h 351"/>
            </a:gdLst>
            <a:ahLst/>
            <a:cxnLst>
              <a:cxn ang="0">
                <a:pos x="T0" y="T1"/>
              </a:cxn>
              <a:cxn ang="0">
                <a:pos x="T2" y="T3"/>
              </a:cxn>
              <a:cxn ang="0">
                <a:pos x="T4" y="T5"/>
              </a:cxn>
              <a:cxn ang="0">
                <a:pos x="T6" y="T7"/>
              </a:cxn>
            </a:cxnLst>
            <a:rect l="0" t="0" r="r" b="b"/>
            <a:pathLst>
              <a:path w="558" h="351">
                <a:moveTo>
                  <a:pt x="0" y="0"/>
                </a:moveTo>
                <a:cubicBezTo>
                  <a:pt x="61" y="25"/>
                  <a:pt x="123" y="51"/>
                  <a:pt x="189" y="87"/>
                </a:cubicBezTo>
                <a:cubicBezTo>
                  <a:pt x="255" y="123"/>
                  <a:pt x="338" y="172"/>
                  <a:pt x="399" y="216"/>
                </a:cubicBezTo>
                <a:cubicBezTo>
                  <a:pt x="460" y="260"/>
                  <a:pt x="509" y="305"/>
                  <a:pt x="558" y="35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Freeform 615">
            <a:extLst>
              <a:ext uri="{FF2B5EF4-FFF2-40B4-BE49-F238E27FC236}">
                <a16:creationId xmlns:a16="http://schemas.microsoft.com/office/drawing/2014/main" id="{7BCD4AD3-BE8C-FFE4-80DD-AED5F6A10719}"/>
              </a:ext>
            </a:extLst>
          </xdr:cNvPr>
          <xdr:cNvSpPr>
            <a:spLocks noChangeAspect="1"/>
          </xdr:cNvSpPr>
        </xdr:nvSpPr>
        <xdr:spPr bwMode="auto">
          <a:xfrm rot="16200000">
            <a:off x="5682517" y="4499182"/>
            <a:ext cx="323532" cy="258168"/>
          </a:xfrm>
          <a:custGeom>
            <a:avLst/>
            <a:gdLst>
              <a:gd name="T0" fmla="*/ 0 w 585"/>
              <a:gd name="T1" fmla="*/ 0 h 546"/>
              <a:gd name="T2" fmla="*/ 153 w 585"/>
              <a:gd name="T3" fmla="*/ 99 h 546"/>
              <a:gd name="T4" fmla="*/ 345 w 585"/>
              <a:gd name="T5" fmla="*/ 270 h 546"/>
              <a:gd name="T6" fmla="*/ 492 w 585"/>
              <a:gd name="T7" fmla="*/ 426 h 546"/>
              <a:gd name="T8" fmla="*/ 585 w 585"/>
              <a:gd name="T9" fmla="*/ 546 h 546"/>
            </a:gdLst>
            <a:ahLst/>
            <a:cxnLst>
              <a:cxn ang="0">
                <a:pos x="T0" y="T1"/>
              </a:cxn>
              <a:cxn ang="0">
                <a:pos x="T2" y="T3"/>
              </a:cxn>
              <a:cxn ang="0">
                <a:pos x="T4" y="T5"/>
              </a:cxn>
              <a:cxn ang="0">
                <a:pos x="T6" y="T7"/>
              </a:cxn>
              <a:cxn ang="0">
                <a:pos x="T8" y="T9"/>
              </a:cxn>
            </a:cxnLst>
            <a:rect l="0" t="0" r="r" b="b"/>
            <a:pathLst>
              <a:path w="585" h="546">
                <a:moveTo>
                  <a:pt x="0" y="0"/>
                </a:moveTo>
                <a:cubicBezTo>
                  <a:pt x="48" y="27"/>
                  <a:pt x="96" y="54"/>
                  <a:pt x="153" y="99"/>
                </a:cubicBezTo>
                <a:cubicBezTo>
                  <a:pt x="210" y="144"/>
                  <a:pt x="289" y="215"/>
                  <a:pt x="345" y="270"/>
                </a:cubicBezTo>
                <a:cubicBezTo>
                  <a:pt x="401" y="325"/>
                  <a:pt x="452" y="380"/>
                  <a:pt x="492" y="426"/>
                </a:cubicBezTo>
                <a:cubicBezTo>
                  <a:pt x="532" y="472"/>
                  <a:pt x="558" y="509"/>
                  <a:pt x="585" y="546"/>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616">
            <a:extLst>
              <a:ext uri="{FF2B5EF4-FFF2-40B4-BE49-F238E27FC236}">
                <a16:creationId xmlns:a16="http://schemas.microsoft.com/office/drawing/2014/main" id="{9F5CA3F0-4294-10F7-32E8-8771CC0944CE}"/>
              </a:ext>
            </a:extLst>
          </xdr:cNvPr>
          <xdr:cNvSpPr>
            <a:spLocks noChangeAspect="1"/>
          </xdr:cNvSpPr>
        </xdr:nvSpPr>
        <xdr:spPr bwMode="auto">
          <a:xfrm rot="16200000">
            <a:off x="5957579" y="4307930"/>
            <a:ext cx="174404" cy="143367"/>
          </a:xfrm>
          <a:custGeom>
            <a:avLst/>
            <a:gdLst>
              <a:gd name="T0" fmla="*/ 0 w 315"/>
              <a:gd name="T1" fmla="*/ 0 h 303"/>
              <a:gd name="T2" fmla="*/ 117 w 315"/>
              <a:gd name="T3" fmla="*/ 90 h 303"/>
              <a:gd name="T4" fmla="*/ 222 w 315"/>
              <a:gd name="T5" fmla="*/ 192 h 303"/>
              <a:gd name="T6" fmla="*/ 315 w 315"/>
              <a:gd name="T7" fmla="*/ 303 h 303"/>
            </a:gdLst>
            <a:ahLst/>
            <a:cxnLst>
              <a:cxn ang="0">
                <a:pos x="T0" y="T1"/>
              </a:cxn>
              <a:cxn ang="0">
                <a:pos x="T2" y="T3"/>
              </a:cxn>
              <a:cxn ang="0">
                <a:pos x="T4" y="T5"/>
              </a:cxn>
              <a:cxn ang="0">
                <a:pos x="T6" y="T7"/>
              </a:cxn>
            </a:cxnLst>
            <a:rect l="0" t="0" r="r" b="b"/>
            <a:pathLst>
              <a:path w="315" h="303">
                <a:moveTo>
                  <a:pt x="0" y="0"/>
                </a:moveTo>
                <a:cubicBezTo>
                  <a:pt x="40" y="29"/>
                  <a:pt x="80" y="58"/>
                  <a:pt x="117" y="90"/>
                </a:cubicBezTo>
                <a:cubicBezTo>
                  <a:pt x="154" y="122"/>
                  <a:pt x="189" y="157"/>
                  <a:pt x="222" y="192"/>
                </a:cubicBezTo>
                <a:cubicBezTo>
                  <a:pt x="255" y="227"/>
                  <a:pt x="285" y="265"/>
                  <a:pt x="315" y="30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Freeform 617">
            <a:extLst>
              <a:ext uri="{FF2B5EF4-FFF2-40B4-BE49-F238E27FC236}">
                <a16:creationId xmlns:a16="http://schemas.microsoft.com/office/drawing/2014/main" id="{A2B12F1A-CE16-311B-557F-6A8EE6A6D7E8}"/>
              </a:ext>
            </a:extLst>
          </xdr:cNvPr>
          <xdr:cNvSpPr>
            <a:spLocks noChangeAspect="1"/>
          </xdr:cNvSpPr>
        </xdr:nvSpPr>
        <xdr:spPr bwMode="auto">
          <a:xfrm rot="16200000">
            <a:off x="6090046" y="4114142"/>
            <a:ext cx="205367" cy="153068"/>
          </a:xfrm>
          <a:custGeom>
            <a:avLst/>
            <a:gdLst>
              <a:gd name="T0" fmla="*/ 0 w 372"/>
              <a:gd name="T1" fmla="*/ 0 h 324"/>
              <a:gd name="T2" fmla="*/ 135 w 372"/>
              <a:gd name="T3" fmla="*/ 99 h 324"/>
              <a:gd name="T4" fmla="*/ 258 w 372"/>
              <a:gd name="T5" fmla="*/ 210 h 324"/>
              <a:gd name="T6" fmla="*/ 372 w 372"/>
              <a:gd name="T7" fmla="*/ 324 h 324"/>
            </a:gdLst>
            <a:ahLst/>
            <a:cxnLst>
              <a:cxn ang="0">
                <a:pos x="T0" y="T1"/>
              </a:cxn>
              <a:cxn ang="0">
                <a:pos x="T2" y="T3"/>
              </a:cxn>
              <a:cxn ang="0">
                <a:pos x="T4" y="T5"/>
              </a:cxn>
              <a:cxn ang="0">
                <a:pos x="T6" y="T7"/>
              </a:cxn>
            </a:cxnLst>
            <a:rect l="0" t="0" r="r" b="b"/>
            <a:pathLst>
              <a:path w="372" h="324">
                <a:moveTo>
                  <a:pt x="0" y="0"/>
                </a:moveTo>
                <a:cubicBezTo>
                  <a:pt x="46" y="32"/>
                  <a:pt x="92" y="64"/>
                  <a:pt x="135" y="99"/>
                </a:cubicBezTo>
                <a:cubicBezTo>
                  <a:pt x="178" y="134"/>
                  <a:pt x="218" y="172"/>
                  <a:pt x="258" y="210"/>
                </a:cubicBezTo>
                <a:cubicBezTo>
                  <a:pt x="298" y="248"/>
                  <a:pt x="335" y="286"/>
                  <a:pt x="372" y="32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618">
            <a:extLst>
              <a:ext uri="{FF2B5EF4-FFF2-40B4-BE49-F238E27FC236}">
                <a16:creationId xmlns:a16="http://schemas.microsoft.com/office/drawing/2014/main" id="{D7459644-EC95-EDF8-B033-03CD20F819C2}"/>
              </a:ext>
            </a:extLst>
          </xdr:cNvPr>
          <xdr:cNvSpPr>
            <a:spLocks noChangeAspect="1"/>
          </xdr:cNvSpPr>
        </xdr:nvSpPr>
        <xdr:spPr bwMode="auto">
          <a:xfrm rot="16200000">
            <a:off x="6192163" y="3933094"/>
            <a:ext cx="231275" cy="75995"/>
          </a:xfrm>
          <a:custGeom>
            <a:avLst/>
            <a:gdLst>
              <a:gd name="T0" fmla="*/ 0 w 417"/>
              <a:gd name="T1" fmla="*/ 0 h 162"/>
              <a:gd name="T2" fmla="*/ 162 w 417"/>
              <a:gd name="T3" fmla="*/ 39 h 162"/>
              <a:gd name="T4" fmla="*/ 288 w 417"/>
              <a:gd name="T5" fmla="*/ 90 h 162"/>
              <a:gd name="T6" fmla="*/ 417 w 417"/>
              <a:gd name="T7" fmla="*/ 162 h 162"/>
            </a:gdLst>
            <a:ahLst/>
            <a:cxnLst>
              <a:cxn ang="0">
                <a:pos x="T0" y="T1"/>
              </a:cxn>
              <a:cxn ang="0">
                <a:pos x="T2" y="T3"/>
              </a:cxn>
              <a:cxn ang="0">
                <a:pos x="T4" y="T5"/>
              </a:cxn>
              <a:cxn ang="0">
                <a:pos x="T6" y="T7"/>
              </a:cxn>
            </a:cxnLst>
            <a:rect l="0" t="0" r="r" b="b"/>
            <a:pathLst>
              <a:path w="417" h="162">
                <a:moveTo>
                  <a:pt x="0" y="0"/>
                </a:moveTo>
                <a:cubicBezTo>
                  <a:pt x="57" y="12"/>
                  <a:pt x="114" y="24"/>
                  <a:pt x="162" y="39"/>
                </a:cubicBezTo>
                <a:cubicBezTo>
                  <a:pt x="210" y="54"/>
                  <a:pt x="246" y="70"/>
                  <a:pt x="288" y="90"/>
                </a:cubicBezTo>
                <a:cubicBezTo>
                  <a:pt x="330" y="110"/>
                  <a:pt x="373" y="136"/>
                  <a:pt x="417" y="16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 name="Freeform 619">
            <a:extLst>
              <a:ext uri="{FF2B5EF4-FFF2-40B4-BE49-F238E27FC236}">
                <a16:creationId xmlns:a16="http://schemas.microsoft.com/office/drawing/2014/main" id="{C00F071C-BDFF-C59F-416A-7B31C313DE8B}"/>
              </a:ext>
            </a:extLst>
          </xdr:cNvPr>
          <xdr:cNvSpPr>
            <a:spLocks noChangeAspect="1"/>
          </xdr:cNvSpPr>
        </xdr:nvSpPr>
        <xdr:spPr bwMode="auto">
          <a:xfrm rot="16200000">
            <a:off x="5956512" y="3176247"/>
            <a:ext cx="1068540" cy="290507"/>
          </a:xfrm>
          <a:custGeom>
            <a:avLst/>
            <a:gdLst>
              <a:gd name="T0" fmla="*/ 0 w 1929"/>
              <a:gd name="T1" fmla="*/ 0 h 615"/>
              <a:gd name="T2" fmla="*/ 201 w 1929"/>
              <a:gd name="T3" fmla="*/ 21 h 615"/>
              <a:gd name="T4" fmla="*/ 522 w 1929"/>
              <a:gd name="T5" fmla="*/ 96 h 615"/>
              <a:gd name="T6" fmla="*/ 822 w 1929"/>
              <a:gd name="T7" fmla="*/ 201 h 615"/>
              <a:gd name="T8" fmla="*/ 1092 w 1929"/>
              <a:gd name="T9" fmla="*/ 309 h 615"/>
              <a:gd name="T10" fmla="*/ 1359 w 1929"/>
              <a:gd name="T11" fmla="*/ 423 h 615"/>
              <a:gd name="T12" fmla="*/ 1524 w 1929"/>
              <a:gd name="T13" fmla="*/ 477 h 615"/>
              <a:gd name="T14" fmla="*/ 1731 w 1929"/>
              <a:gd name="T15" fmla="*/ 546 h 615"/>
              <a:gd name="T16" fmla="*/ 1929 w 1929"/>
              <a:gd name="T17" fmla="*/ 615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29" h="615">
                <a:moveTo>
                  <a:pt x="0" y="0"/>
                </a:moveTo>
                <a:cubicBezTo>
                  <a:pt x="57" y="2"/>
                  <a:pt x="114" y="5"/>
                  <a:pt x="201" y="21"/>
                </a:cubicBezTo>
                <a:cubicBezTo>
                  <a:pt x="288" y="37"/>
                  <a:pt x="419" y="66"/>
                  <a:pt x="522" y="96"/>
                </a:cubicBezTo>
                <a:cubicBezTo>
                  <a:pt x="625" y="126"/>
                  <a:pt x="727" y="166"/>
                  <a:pt x="822" y="201"/>
                </a:cubicBezTo>
                <a:cubicBezTo>
                  <a:pt x="917" y="236"/>
                  <a:pt x="1003" y="272"/>
                  <a:pt x="1092" y="309"/>
                </a:cubicBezTo>
                <a:cubicBezTo>
                  <a:pt x="1181" y="346"/>
                  <a:pt x="1287" y="395"/>
                  <a:pt x="1359" y="423"/>
                </a:cubicBezTo>
                <a:cubicBezTo>
                  <a:pt x="1431" y="451"/>
                  <a:pt x="1462" y="457"/>
                  <a:pt x="1524" y="477"/>
                </a:cubicBezTo>
                <a:cubicBezTo>
                  <a:pt x="1586" y="497"/>
                  <a:pt x="1664" y="523"/>
                  <a:pt x="1731" y="546"/>
                </a:cubicBezTo>
                <a:cubicBezTo>
                  <a:pt x="1798" y="569"/>
                  <a:pt x="1863" y="592"/>
                  <a:pt x="1929" y="61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 name="Freeform 620">
            <a:extLst>
              <a:ext uri="{FF2B5EF4-FFF2-40B4-BE49-F238E27FC236}">
                <a16:creationId xmlns:a16="http://schemas.microsoft.com/office/drawing/2014/main" id="{7AF4B918-1457-6D61-DBD0-9E3880C7BE41}"/>
              </a:ext>
            </a:extLst>
          </xdr:cNvPr>
          <xdr:cNvSpPr>
            <a:spLocks noChangeAspect="1"/>
          </xdr:cNvSpPr>
        </xdr:nvSpPr>
        <xdr:spPr bwMode="auto">
          <a:xfrm rot="16200000">
            <a:off x="6310849" y="2373113"/>
            <a:ext cx="735530" cy="92703"/>
          </a:xfrm>
          <a:custGeom>
            <a:avLst/>
            <a:gdLst>
              <a:gd name="T0" fmla="*/ 0 w 1329"/>
              <a:gd name="T1" fmla="*/ 9 h 198"/>
              <a:gd name="T2" fmla="*/ 189 w 1329"/>
              <a:gd name="T3" fmla="*/ 0 h 198"/>
              <a:gd name="T4" fmla="*/ 495 w 1329"/>
              <a:gd name="T5" fmla="*/ 9 h 198"/>
              <a:gd name="T6" fmla="*/ 852 w 1329"/>
              <a:gd name="T7" fmla="*/ 54 h 198"/>
              <a:gd name="T8" fmla="*/ 1113 w 1329"/>
              <a:gd name="T9" fmla="*/ 120 h 198"/>
              <a:gd name="T10" fmla="*/ 1329 w 1329"/>
              <a:gd name="T11" fmla="*/ 198 h 198"/>
            </a:gdLst>
            <a:ahLst/>
            <a:cxnLst>
              <a:cxn ang="0">
                <a:pos x="T0" y="T1"/>
              </a:cxn>
              <a:cxn ang="0">
                <a:pos x="T2" y="T3"/>
              </a:cxn>
              <a:cxn ang="0">
                <a:pos x="T4" y="T5"/>
              </a:cxn>
              <a:cxn ang="0">
                <a:pos x="T6" y="T7"/>
              </a:cxn>
              <a:cxn ang="0">
                <a:pos x="T8" y="T9"/>
              </a:cxn>
              <a:cxn ang="0">
                <a:pos x="T10" y="T11"/>
              </a:cxn>
            </a:cxnLst>
            <a:rect l="0" t="0" r="r" b="b"/>
            <a:pathLst>
              <a:path w="1329" h="198">
                <a:moveTo>
                  <a:pt x="0" y="9"/>
                </a:moveTo>
                <a:cubicBezTo>
                  <a:pt x="53" y="4"/>
                  <a:pt x="107" y="0"/>
                  <a:pt x="189" y="0"/>
                </a:cubicBezTo>
                <a:cubicBezTo>
                  <a:pt x="271" y="0"/>
                  <a:pt x="385" y="0"/>
                  <a:pt x="495" y="9"/>
                </a:cubicBezTo>
                <a:cubicBezTo>
                  <a:pt x="605" y="18"/>
                  <a:pt x="749" y="35"/>
                  <a:pt x="852" y="54"/>
                </a:cubicBezTo>
                <a:cubicBezTo>
                  <a:pt x="955" y="73"/>
                  <a:pt x="1033" y="96"/>
                  <a:pt x="1113" y="120"/>
                </a:cubicBezTo>
                <a:cubicBezTo>
                  <a:pt x="1193" y="144"/>
                  <a:pt x="1261" y="171"/>
                  <a:pt x="1329" y="19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 name="Line 621">
            <a:extLst>
              <a:ext uri="{FF2B5EF4-FFF2-40B4-BE49-F238E27FC236}">
                <a16:creationId xmlns:a16="http://schemas.microsoft.com/office/drawing/2014/main" id="{76CA5844-839D-3D9E-C776-6F19B214A8EA}"/>
              </a:ext>
            </a:extLst>
          </xdr:cNvPr>
          <xdr:cNvSpPr>
            <a:spLocks noChangeAspect="1" noChangeShapeType="1"/>
          </xdr:cNvSpPr>
        </xdr:nvSpPr>
        <xdr:spPr bwMode="auto">
          <a:xfrm rot="16200000">
            <a:off x="2495834" y="3570689"/>
            <a:ext cx="5494988" cy="1574880"/>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1" name="Line 622">
            <a:extLst>
              <a:ext uri="{FF2B5EF4-FFF2-40B4-BE49-F238E27FC236}">
                <a16:creationId xmlns:a16="http://schemas.microsoft.com/office/drawing/2014/main" id="{FF92F03C-44A5-C9B7-A73C-5DDAEC1249B0}"/>
              </a:ext>
            </a:extLst>
          </xdr:cNvPr>
          <xdr:cNvSpPr>
            <a:spLocks noChangeAspect="1" noChangeShapeType="1"/>
          </xdr:cNvSpPr>
        </xdr:nvSpPr>
        <xdr:spPr bwMode="auto">
          <a:xfrm rot="16200000">
            <a:off x="5332372" y="814638"/>
            <a:ext cx="1493808" cy="97554"/>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2" name="Freeform 623">
            <a:extLst>
              <a:ext uri="{FF2B5EF4-FFF2-40B4-BE49-F238E27FC236}">
                <a16:creationId xmlns:a16="http://schemas.microsoft.com/office/drawing/2014/main" id="{543F2FB5-A769-4CDD-D578-3768C92F49FE}"/>
              </a:ext>
            </a:extLst>
          </xdr:cNvPr>
          <xdr:cNvSpPr>
            <a:spLocks noChangeAspect="1"/>
          </xdr:cNvSpPr>
        </xdr:nvSpPr>
        <xdr:spPr bwMode="auto">
          <a:xfrm rot="16200000">
            <a:off x="4368436" y="6171510"/>
            <a:ext cx="368397" cy="188641"/>
          </a:xfrm>
          <a:custGeom>
            <a:avLst/>
            <a:gdLst>
              <a:gd name="T0" fmla="*/ 391 w 665"/>
              <a:gd name="T1" fmla="*/ 168 h 399"/>
              <a:gd name="T2" fmla="*/ 481 w 665"/>
              <a:gd name="T3" fmla="*/ 81 h 399"/>
              <a:gd name="T4" fmla="*/ 538 w 665"/>
              <a:gd name="T5" fmla="*/ 15 h 399"/>
              <a:gd name="T6" fmla="*/ 622 w 665"/>
              <a:gd name="T7" fmla="*/ 3 h 399"/>
              <a:gd name="T8" fmla="*/ 661 w 665"/>
              <a:gd name="T9" fmla="*/ 33 h 399"/>
              <a:gd name="T10" fmla="*/ 649 w 665"/>
              <a:gd name="T11" fmla="*/ 123 h 399"/>
              <a:gd name="T12" fmla="*/ 601 w 665"/>
              <a:gd name="T13" fmla="*/ 204 h 399"/>
              <a:gd name="T14" fmla="*/ 541 w 665"/>
              <a:gd name="T15" fmla="*/ 258 h 399"/>
              <a:gd name="T16" fmla="*/ 463 w 665"/>
              <a:gd name="T17" fmla="*/ 339 h 399"/>
              <a:gd name="T18" fmla="*/ 370 w 665"/>
              <a:gd name="T19" fmla="*/ 390 h 399"/>
              <a:gd name="T20" fmla="*/ 277 w 665"/>
              <a:gd name="T21" fmla="*/ 393 h 399"/>
              <a:gd name="T22" fmla="*/ 217 w 665"/>
              <a:gd name="T23" fmla="*/ 351 h 399"/>
              <a:gd name="T24" fmla="*/ 202 w 665"/>
              <a:gd name="T25" fmla="*/ 285 h 399"/>
              <a:gd name="T26" fmla="*/ 157 w 665"/>
              <a:gd name="T27" fmla="*/ 270 h 399"/>
              <a:gd name="T28" fmla="*/ 67 w 665"/>
              <a:gd name="T29" fmla="*/ 273 h 399"/>
              <a:gd name="T30" fmla="*/ 19 w 665"/>
              <a:gd name="T31" fmla="*/ 240 h 399"/>
              <a:gd name="T32" fmla="*/ 1 w 665"/>
              <a:gd name="T33" fmla="*/ 198 h 399"/>
              <a:gd name="T34" fmla="*/ 22 w 665"/>
              <a:gd name="T35" fmla="*/ 156 h 399"/>
              <a:gd name="T36" fmla="*/ 37 w 665"/>
              <a:gd name="T37" fmla="*/ 123 h 399"/>
              <a:gd name="T38" fmla="*/ 88 w 665"/>
              <a:gd name="T39" fmla="*/ 114 h 399"/>
              <a:gd name="T40" fmla="*/ 145 w 665"/>
              <a:gd name="T41" fmla="*/ 141 h 399"/>
              <a:gd name="T42" fmla="*/ 199 w 665"/>
              <a:gd name="T43" fmla="*/ 195 h 399"/>
              <a:gd name="T44" fmla="*/ 214 w 665"/>
              <a:gd name="T45" fmla="*/ 225 h 399"/>
              <a:gd name="T46" fmla="*/ 286 w 665"/>
              <a:gd name="T47" fmla="*/ 222 h 399"/>
              <a:gd name="T48" fmla="*/ 343 w 665"/>
              <a:gd name="T49" fmla="*/ 201 h 399"/>
              <a:gd name="T50" fmla="*/ 391 w 665"/>
              <a:gd name="T51" fmla="*/ 168 h 3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665" h="399">
                <a:moveTo>
                  <a:pt x="391" y="168"/>
                </a:moveTo>
                <a:cubicBezTo>
                  <a:pt x="414" y="148"/>
                  <a:pt x="457" y="106"/>
                  <a:pt x="481" y="81"/>
                </a:cubicBezTo>
                <a:cubicBezTo>
                  <a:pt x="505" y="56"/>
                  <a:pt x="515" y="28"/>
                  <a:pt x="538" y="15"/>
                </a:cubicBezTo>
                <a:cubicBezTo>
                  <a:pt x="561" y="2"/>
                  <a:pt x="602" y="0"/>
                  <a:pt x="622" y="3"/>
                </a:cubicBezTo>
                <a:cubicBezTo>
                  <a:pt x="642" y="6"/>
                  <a:pt x="657" y="13"/>
                  <a:pt x="661" y="33"/>
                </a:cubicBezTo>
                <a:cubicBezTo>
                  <a:pt x="665" y="53"/>
                  <a:pt x="659" y="95"/>
                  <a:pt x="649" y="123"/>
                </a:cubicBezTo>
                <a:cubicBezTo>
                  <a:pt x="639" y="151"/>
                  <a:pt x="619" y="182"/>
                  <a:pt x="601" y="204"/>
                </a:cubicBezTo>
                <a:cubicBezTo>
                  <a:pt x="583" y="226"/>
                  <a:pt x="564" y="236"/>
                  <a:pt x="541" y="258"/>
                </a:cubicBezTo>
                <a:cubicBezTo>
                  <a:pt x="518" y="280"/>
                  <a:pt x="491" y="317"/>
                  <a:pt x="463" y="339"/>
                </a:cubicBezTo>
                <a:cubicBezTo>
                  <a:pt x="435" y="361"/>
                  <a:pt x="401" y="381"/>
                  <a:pt x="370" y="390"/>
                </a:cubicBezTo>
                <a:cubicBezTo>
                  <a:pt x="339" y="399"/>
                  <a:pt x="302" y="399"/>
                  <a:pt x="277" y="393"/>
                </a:cubicBezTo>
                <a:cubicBezTo>
                  <a:pt x="252" y="387"/>
                  <a:pt x="229" y="369"/>
                  <a:pt x="217" y="351"/>
                </a:cubicBezTo>
                <a:cubicBezTo>
                  <a:pt x="205" y="333"/>
                  <a:pt x="212" y="298"/>
                  <a:pt x="202" y="285"/>
                </a:cubicBezTo>
                <a:cubicBezTo>
                  <a:pt x="192" y="272"/>
                  <a:pt x="179" y="272"/>
                  <a:pt x="157" y="270"/>
                </a:cubicBezTo>
                <a:cubicBezTo>
                  <a:pt x="135" y="268"/>
                  <a:pt x="90" y="278"/>
                  <a:pt x="67" y="273"/>
                </a:cubicBezTo>
                <a:cubicBezTo>
                  <a:pt x="44" y="268"/>
                  <a:pt x="30" y="252"/>
                  <a:pt x="19" y="240"/>
                </a:cubicBezTo>
                <a:cubicBezTo>
                  <a:pt x="8" y="228"/>
                  <a:pt x="0" y="212"/>
                  <a:pt x="1" y="198"/>
                </a:cubicBezTo>
                <a:cubicBezTo>
                  <a:pt x="2" y="184"/>
                  <a:pt x="16" y="169"/>
                  <a:pt x="22" y="156"/>
                </a:cubicBezTo>
                <a:cubicBezTo>
                  <a:pt x="28" y="143"/>
                  <a:pt x="26" y="130"/>
                  <a:pt x="37" y="123"/>
                </a:cubicBezTo>
                <a:cubicBezTo>
                  <a:pt x="48" y="116"/>
                  <a:pt x="70" y="111"/>
                  <a:pt x="88" y="114"/>
                </a:cubicBezTo>
                <a:cubicBezTo>
                  <a:pt x="106" y="117"/>
                  <a:pt x="127" y="128"/>
                  <a:pt x="145" y="141"/>
                </a:cubicBezTo>
                <a:cubicBezTo>
                  <a:pt x="163" y="154"/>
                  <a:pt x="188" y="181"/>
                  <a:pt x="199" y="195"/>
                </a:cubicBezTo>
                <a:cubicBezTo>
                  <a:pt x="210" y="209"/>
                  <a:pt x="200" y="221"/>
                  <a:pt x="214" y="225"/>
                </a:cubicBezTo>
                <a:cubicBezTo>
                  <a:pt x="228" y="229"/>
                  <a:pt x="265" y="226"/>
                  <a:pt x="286" y="222"/>
                </a:cubicBezTo>
                <a:cubicBezTo>
                  <a:pt x="307" y="218"/>
                  <a:pt x="325" y="208"/>
                  <a:pt x="343" y="201"/>
                </a:cubicBezTo>
                <a:cubicBezTo>
                  <a:pt x="361" y="194"/>
                  <a:pt x="368" y="188"/>
                  <a:pt x="391" y="168"/>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3" name="Freeform 624">
            <a:extLst>
              <a:ext uri="{FF2B5EF4-FFF2-40B4-BE49-F238E27FC236}">
                <a16:creationId xmlns:a16="http://schemas.microsoft.com/office/drawing/2014/main" id="{C95BCB8B-4F6B-8CFF-4881-6A89019DBF59}"/>
              </a:ext>
            </a:extLst>
          </xdr:cNvPr>
          <xdr:cNvSpPr>
            <a:spLocks noChangeAspect="1"/>
          </xdr:cNvSpPr>
        </xdr:nvSpPr>
        <xdr:spPr bwMode="auto">
          <a:xfrm rot="16200000">
            <a:off x="4005289" y="6006658"/>
            <a:ext cx="887185" cy="841876"/>
          </a:xfrm>
          <a:custGeom>
            <a:avLst/>
            <a:gdLst>
              <a:gd name="T0" fmla="*/ 391 w 1603"/>
              <a:gd name="T1" fmla="*/ 0 h 1782"/>
              <a:gd name="T2" fmla="*/ 343 w 1603"/>
              <a:gd name="T3" fmla="*/ 24 h 1782"/>
              <a:gd name="T4" fmla="*/ 289 w 1603"/>
              <a:gd name="T5" fmla="*/ 60 h 1782"/>
              <a:gd name="T6" fmla="*/ 253 w 1603"/>
              <a:gd name="T7" fmla="*/ 66 h 1782"/>
              <a:gd name="T8" fmla="*/ 172 w 1603"/>
              <a:gd name="T9" fmla="*/ 66 h 1782"/>
              <a:gd name="T10" fmla="*/ 109 w 1603"/>
              <a:gd name="T11" fmla="*/ 105 h 1782"/>
              <a:gd name="T12" fmla="*/ 97 w 1603"/>
              <a:gd name="T13" fmla="*/ 174 h 1782"/>
              <a:gd name="T14" fmla="*/ 109 w 1603"/>
              <a:gd name="T15" fmla="*/ 231 h 1782"/>
              <a:gd name="T16" fmla="*/ 157 w 1603"/>
              <a:gd name="T17" fmla="*/ 273 h 1782"/>
              <a:gd name="T18" fmla="*/ 199 w 1603"/>
              <a:gd name="T19" fmla="*/ 309 h 1782"/>
              <a:gd name="T20" fmla="*/ 277 w 1603"/>
              <a:gd name="T21" fmla="*/ 339 h 1782"/>
              <a:gd name="T22" fmla="*/ 349 w 1603"/>
              <a:gd name="T23" fmla="*/ 375 h 1782"/>
              <a:gd name="T24" fmla="*/ 433 w 1603"/>
              <a:gd name="T25" fmla="*/ 399 h 1782"/>
              <a:gd name="T26" fmla="*/ 499 w 1603"/>
              <a:gd name="T27" fmla="*/ 417 h 1782"/>
              <a:gd name="T28" fmla="*/ 559 w 1603"/>
              <a:gd name="T29" fmla="*/ 435 h 1782"/>
              <a:gd name="T30" fmla="*/ 673 w 1603"/>
              <a:gd name="T31" fmla="*/ 447 h 1782"/>
              <a:gd name="T32" fmla="*/ 775 w 1603"/>
              <a:gd name="T33" fmla="*/ 480 h 1782"/>
              <a:gd name="T34" fmla="*/ 925 w 1603"/>
              <a:gd name="T35" fmla="*/ 564 h 1782"/>
              <a:gd name="T36" fmla="*/ 1030 w 1603"/>
              <a:gd name="T37" fmla="*/ 657 h 1782"/>
              <a:gd name="T38" fmla="*/ 1084 w 1603"/>
              <a:gd name="T39" fmla="*/ 741 h 1782"/>
              <a:gd name="T40" fmla="*/ 1078 w 1603"/>
              <a:gd name="T41" fmla="*/ 819 h 1782"/>
              <a:gd name="T42" fmla="*/ 1024 w 1603"/>
              <a:gd name="T43" fmla="*/ 858 h 1782"/>
              <a:gd name="T44" fmla="*/ 955 w 1603"/>
              <a:gd name="T45" fmla="*/ 855 h 1782"/>
              <a:gd name="T46" fmla="*/ 826 w 1603"/>
              <a:gd name="T47" fmla="*/ 801 h 1782"/>
              <a:gd name="T48" fmla="*/ 688 w 1603"/>
              <a:gd name="T49" fmla="*/ 747 h 1782"/>
              <a:gd name="T50" fmla="*/ 592 w 1603"/>
              <a:gd name="T51" fmla="*/ 711 h 1782"/>
              <a:gd name="T52" fmla="*/ 535 w 1603"/>
              <a:gd name="T53" fmla="*/ 696 h 1782"/>
              <a:gd name="T54" fmla="*/ 478 w 1603"/>
              <a:gd name="T55" fmla="*/ 693 h 1782"/>
              <a:gd name="T56" fmla="*/ 427 w 1603"/>
              <a:gd name="T57" fmla="*/ 684 h 1782"/>
              <a:gd name="T58" fmla="*/ 355 w 1603"/>
              <a:gd name="T59" fmla="*/ 678 h 1782"/>
              <a:gd name="T60" fmla="*/ 295 w 1603"/>
              <a:gd name="T61" fmla="*/ 657 h 1782"/>
              <a:gd name="T62" fmla="*/ 196 w 1603"/>
              <a:gd name="T63" fmla="*/ 663 h 1782"/>
              <a:gd name="T64" fmla="*/ 97 w 1603"/>
              <a:gd name="T65" fmla="*/ 702 h 1782"/>
              <a:gd name="T66" fmla="*/ 34 w 1603"/>
              <a:gd name="T67" fmla="*/ 747 h 1782"/>
              <a:gd name="T68" fmla="*/ 4 w 1603"/>
              <a:gd name="T69" fmla="*/ 843 h 1782"/>
              <a:gd name="T70" fmla="*/ 16 w 1603"/>
              <a:gd name="T71" fmla="*/ 927 h 1782"/>
              <a:gd name="T72" fmla="*/ 100 w 1603"/>
              <a:gd name="T73" fmla="*/ 1062 h 1782"/>
              <a:gd name="T74" fmla="*/ 187 w 1603"/>
              <a:gd name="T75" fmla="*/ 1191 h 1782"/>
              <a:gd name="T76" fmla="*/ 244 w 1603"/>
              <a:gd name="T77" fmla="*/ 1251 h 1782"/>
              <a:gd name="T78" fmla="*/ 292 w 1603"/>
              <a:gd name="T79" fmla="*/ 1287 h 1782"/>
              <a:gd name="T80" fmla="*/ 346 w 1603"/>
              <a:gd name="T81" fmla="*/ 1347 h 1782"/>
              <a:gd name="T82" fmla="*/ 415 w 1603"/>
              <a:gd name="T83" fmla="*/ 1362 h 1782"/>
              <a:gd name="T84" fmla="*/ 493 w 1603"/>
              <a:gd name="T85" fmla="*/ 1386 h 1782"/>
              <a:gd name="T86" fmla="*/ 667 w 1603"/>
              <a:gd name="T87" fmla="*/ 1452 h 1782"/>
              <a:gd name="T88" fmla="*/ 865 w 1603"/>
              <a:gd name="T89" fmla="*/ 1521 h 1782"/>
              <a:gd name="T90" fmla="*/ 937 w 1603"/>
              <a:gd name="T91" fmla="*/ 1554 h 1782"/>
              <a:gd name="T92" fmla="*/ 1042 w 1603"/>
              <a:gd name="T93" fmla="*/ 1581 h 1782"/>
              <a:gd name="T94" fmla="*/ 1177 w 1603"/>
              <a:gd name="T95" fmla="*/ 1581 h 1782"/>
              <a:gd name="T96" fmla="*/ 1249 w 1603"/>
              <a:gd name="T97" fmla="*/ 1608 h 1782"/>
              <a:gd name="T98" fmla="*/ 1375 w 1603"/>
              <a:gd name="T99" fmla="*/ 1665 h 1782"/>
              <a:gd name="T100" fmla="*/ 1465 w 1603"/>
              <a:gd name="T101" fmla="*/ 1707 h 1782"/>
              <a:gd name="T102" fmla="*/ 1543 w 1603"/>
              <a:gd name="T103" fmla="*/ 1749 h 1782"/>
              <a:gd name="T104" fmla="*/ 1603 w 1603"/>
              <a:gd name="T105" fmla="*/ 1782 h 1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03" h="1782">
                <a:moveTo>
                  <a:pt x="391" y="0"/>
                </a:moveTo>
                <a:cubicBezTo>
                  <a:pt x="375" y="7"/>
                  <a:pt x="360" y="14"/>
                  <a:pt x="343" y="24"/>
                </a:cubicBezTo>
                <a:cubicBezTo>
                  <a:pt x="326" y="34"/>
                  <a:pt x="304" y="53"/>
                  <a:pt x="289" y="60"/>
                </a:cubicBezTo>
                <a:cubicBezTo>
                  <a:pt x="274" y="67"/>
                  <a:pt x="272" y="65"/>
                  <a:pt x="253" y="66"/>
                </a:cubicBezTo>
                <a:cubicBezTo>
                  <a:pt x="234" y="67"/>
                  <a:pt x="196" y="60"/>
                  <a:pt x="172" y="66"/>
                </a:cubicBezTo>
                <a:cubicBezTo>
                  <a:pt x="148" y="72"/>
                  <a:pt x="121" y="87"/>
                  <a:pt x="109" y="105"/>
                </a:cubicBezTo>
                <a:cubicBezTo>
                  <a:pt x="97" y="123"/>
                  <a:pt x="97" y="153"/>
                  <a:pt x="97" y="174"/>
                </a:cubicBezTo>
                <a:cubicBezTo>
                  <a:pt x="97" y="195"/>
                  <a:pt x="99" y="215"/>
                  <a:pt x="109" y="231"/>
                </a:cubicBezTo>
                <a:cubicBezTo>
                  <a:pt x="119" y="247"/>
                  <a:pt x="142" y="260"/>
                  <a:pt x="157" y="273"/>
                </a:cubicBezTo>
                <a:cubicBezTo>
                  <a:pt x="172" y="286"/>
                  <a:pt x="179" y="298"/>
                  <a:pt x="199" y="309"/>
                </a:cubicBezTo>
                <a:cubicBezTo>
                  <a:pt x="219" y="320"/>
                  <a:pt x="252" y="328"/>
                  <a:pt x="277" y="339"/>
                </a:cubicBezTo>
                <a:cubicBezTo>
                  <a:pt x="302" y="350"/>
                  <a:pt x="323" y="365"/>
                  <a:pt x="349" y="375"/>
                </a:cubicBezTo>
                <a:cubicBezTo>
                  <a:pt x="375" y="385"/>
                  <a:pt x="408" y="392"/>
                  <a:pt x="433" y="399"/>
                </a:cubicBezTo>
                <a:cubicBezTo>
                  <a:pt x="458" y="406"/>
                  <a:pt x="478" y="411"/>
                  <a:pt x="499" y="417"/>
                </a:cubicBezTo>
                <a:cubicBezTo>
                  <a:pt x="520" y="423"/>
                  <a:pt x="530" y="430"/>
                  <a:pt x="559" y="435"/>
                </a:cubicBezTo>
                <a:cubicBezTo>
                  <a:pt x="588" y="440"/>
                  <a:pt x="637" y="440"/>
                  <a:pt x="673" y="447"/>
                </a:cubicBezTo>
                <a:cubicBezTo>
                  <a:pt x="709" y="454"/>
                  <a:pt x="733" y="461"/>
                  <a:pt x="775" y="480"/>
                </a:cubicBezTo>
                <a:cubicBezTo>
                  <a:pt x="817" y="499"/>
                  <a:pt x="883" y="535"/>
                  <a:pt x="925" y="564"/>
                </a:cubicBezTo>
                <a:cubicBezTo>
                  <a:pt x="967" y="593"/>
                  <a:pt x="1004" y="628"/>
                  <a:pt x="1030" y="657"/>
                </a:cubicBezTo>
                <a:cubicBezTo>
                  <a:pt x="1056" y="686"/>
                  <a:pt x="1076" y="714"/>
                  <a:pt x="1084" y="741"/>
                </a:cubicBezTo>
                <a:cubicBezTo>
                  <a:pt x="1092" y="768"/>
                  <a:pt x="1088" y="800"/>
                  <a:pt x="1078" y="819"/>
                </a:cubicBezTo>
                <a:cubicBezTo>
                  <a:pt x="1068" y="838"/>
                  <a:pt x="1044" y="852"/>
                  <a:pt x="1024" y="858"/>
                </a:cubicBezTo>
                <a:cubicBezTo>
                  <a:pt x="1004" y="864"/>
                  <a:pt x="988" y="864"/>
                  <a:pt x="955" y="855"/>
                </a:cubicBezTo>
                <a:cubicBezTo>
                  <a:pt x="922" y="846"/>
                  <a:pt x="871" y="819"/>
                  <a:pt x="826" y="801"/>
                </a:cubicBezTo>
                <a:cubicBezTo>
                  <a:pt x="781" y="783"/>
                  <a:pt x="727" y="762"/>
                  <a:pt x="688" y="747"/>
                </a:cubicBezTo>
                <a:cubicBezTo>
                  <a:pt x="649" y="732"/>
                  <a:pt x="617" y="719"/>
                  <a:pt x="592" y="711"/>
                </a:cubicBezTo>
                <a:cubicBezTo>
                  <a:pt x="567" y="703"/>
                  <a:pt x="554" y="699"/>
                  <a:pt x="535" y="696"/>
                </a:cubicBezTo>
                <a:cubicBezTo>
                  <a:pt x="516" y="693"/>
                  <a:pt x="496" y="695"/>
                  <a:pt x="478" y="693"/>
                </a:cubicBezTo>
                <a:cubicBezTo>
                  <a:pt x="460" y="691"/>
                  <a:pt x="447" y="686"/>
                  <a:pt x="427" y="684"/>
                </a:cubicBezTo>
                <a:cubicBezTo>
                  <a:pt x="407" y="682"/>
                  <a:pt x="377" y="682"/>
                  <a:pt x="355" y="678"/>
                </a:cubicBezTo>
                <a:cubicBezTo>
                  <a:pt x="333" y="674"/>
                  <a:pt x="321" y="659"/>
                  <a:pt x="295" y="657"/>
                </a:cubicBezTo>
                <a:cubicBezTo>
                  <a:pt x="269" y="655"/>
                  <a:pt x="229" y="656"/>
                  <a:pt x="196" y="663"/>
                </a:cubicBezTo>
                <a:cubicBezTo>
                  <a:pt x="163" y="670"/>
                  <a:pt x="124" y="688"/>
                  <a:pt x="97" y="702"/>
                </a:cubicBezTo>
                <a:cubicBezTo>
                  <a:pt x="70" y="716"/>
                  <a:pt x="49" y="724"/>
                  <a:pt x="34" y="747"/>
                </a:cubicBezTo>
                <a:cubicBezTo>
                  <a:pt x="19" y="770"/>
                  <a:pt x="7" y="813"/>
                  <a:pt x="4" y="843"/>
                </a:cubicBezTo>
                <a:cubicBezTo>
                  <a:pt x="1" y="873"/>
                  <a:pt x="0" y="891"/>
                  <a:pt x="16" y="927"/>
                </a:cubicBezTo>
                <a:cubicBezTo>
                  <a:pt x="32" y="963"/>
                  <a:pt x="72" y="1018"/>
                  <a:pt x="100" y="1062"/>
                </a:cubicBezTo>
                <a:cubicBezTo>
                  <a:pt x="128" y="1106"/>
                  <a:pt x="163" y="1160"/>
                  <a:pt x="187" y="1191"/>
                </a:cubicBezTo>
                <a:cubicBezTo>
                  <a:pt x="211" y="1222"/>
                  <a:pt x="227" y="1235"/>
                  <a:pt x="244" y="1251"/>
                </a:cubicBezTo>
                <a:cubicBezTo>
                  <a:pt x="261" y="1267"/>
                  <a:pt x="275" y="1271"/>
                  <a:pt x="292" y="1287"/>
                </a:cubicBezTo>
                <a:cubicBezTo>
                  <a:pt x="309" y="1303"/>
                  <a:pt x="326" y="1335"/>
                  <a:pt x="346" y="1347"/>
                </a:cubicBezTo>
                <a:cubicBezTo>
                  <a:pt x="366" y="1359"/>
                  <a:pt x="391" y="1356"/>
                  <a:pt x="415" y="1362"/>
                </a:cubicBezTo>
                <a:cubicBezTo>
                  <a:pt x="439" y="1368"/>
                  <a:pt x="451" y="1371"/>
                  <a:pt x="493" y="1386"/>
                </a:cubicBezTo>
                <a:cubicBezTo>
                  <a:pt x="535" y="1401"/>
                  <a:pt x="605" y="1430"/>
                  <a:pt x="667" y="1452"/>
                </a:cubicBezTo>
                <a:cubicBezTo>
                  <a:pt x="729" y="1474"/>
                  <a:pt x="820" y="1504"/>
                  <a:pt x="865" y="1521"/>
                </a:cubicBezTo>
                <a:cubicBezTo>
                  <a:pt x="910" y="1538"/>
                  <a:pt x="908" y="1544"/>
                  <a:pt x="937" y="1554"/>
                </a:cubicBezTo>
                <a:cubicBezTo>
                  <a:pt x="966" y="1564"/>
                  <a:pt x="1002" y="1577"/>
                  <a:pt x="1042" y="1581"/>
                </a:cubicBezTo>
                <a:cubicBezTo>
                  <a:pt x="1082" y="1585"/>
                  <a:pt x="1143" y="1577"/>
                  <a:pt x="1177" y="1581"/>
                </a:cubicBezTo>
                <a:cubicBezTo>
                  <a:pt x="1211" y="1585"/>
                  <a:pt x="1216" y="1594"/>
                  <a:pt x="1249" y="1608"/>
                </a:cubicBezTo>
                <a:cubicBezTo>
                  <a:pt x="1282" y="1622"/>
                  <a:pt x="1339" y="1648"/>
                  <a:pt x="1375" y="1665"/>
                </a:cubicBezTo>
                <a:cubicBezTo>
                  <a:pt x="1411" y="1682"/>
                  <a:pt x="1437" y="1693"/>
                  <a:pt x="1465" y="1707"/>
                </a:cubicBezTo>
                <a:cubicBezTo>
                  <a:pt x="1493" y="1721"/>
                  <a:pt x="1520" y="1736"/>
                  <a:pt x="1543" y="1749"/>
                </a:cubicBezTo>
                <a:cubicBezTo>
                  <a:pt x="1566" y="1762"/>
                  <a:pt x="1584" y="1772"/>
                  <a:pt x="1603" y="178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4" name="Freeform 625">
            <a:extLst>
              <a:ext uri="{FF2B5EF4-FFF2-40B4-BE49-F238E27FC236}">
                <a16:creationId xmlns:a16="http://schemas.microsoft.com/office/drawing/2014/main" id="{716FD4B4-4600-2379-0907-729762EE00E0}"/>
              </a:ext>
            </a:extLst>
          </xdr:cNvPr>
          <xdr:cNvSpPr>
            <a:spLocks noChangeAspect="1"/>
          </xdr:cNvSpPr>
        </xdr:nvSpPr>
        <xdr:spPr bwMode="auto">
          <a:xfrm rot="16200000">
            <a:off x="4775473" y="5058513"/>
            <a:ext cx="1019252" cy="831097"/>
          </a:xfrm>
          <a:custGeom>
            <a:avLst/>
            <a:gdLst>
              <a:gd name="T0" fmla="*/ 0 w 1842"/>
              <a:gd name="T1" fmla="*/ 0 h 1761"/>
              <a:gd name="T2" fmla="*/ 54 w 1842"/>
              <a:gd name="T3" fmla="*/ 33 h 1761"/>
              <a:gd name="T4" fmla="*/ 138 w 1842"/>
              <a:gd name="T5" fmla="*/ 117 h 1761"/>
              <a:gd name="T6" fmla="*/ 195 w 1842"/>
              <a:gd name="T7" fmla="*/ 174 h 1761"/>
              <a:gd name="T8" fmla="*/ 240 w 1842"/>
              <a:gd name="T9" fmla="*/ 240 h 1761"/>
              <a:gd name="T10" fmla="*/ 288 w 1842"/>
              <a:gd name="T11" fmla="*/ 303 h 1761"/>
              <a:gd name="T12" fmla="*/ 351 w 1842"/>
              <a:gd name="T13" fmla="*/ 345 h 1761"/>
              <a:gd name="T14" fmla="*/ 408 w 1842"/>
              <a:gd name="T15" fmla="*/ 378 h 1761"/>
              <a:gd name="T16" fmla="*/ 510 w 1842"/>
              <a:gd name="T17" fmla="*/ 426 h 1761"/>
              <a:gd name="T18" fmla="*/ 594 w 1842"/>
              <a:gd name="T19" fmla="*/ 495 h 1761"/>
              <a:gd name="T20" fmla="*/ 675 w 1842"/>
              <a:gd name="T21" fmla="*/ 579 h 1761"/>
              <a:gd name="T22" fmla="*/ 738 w 1842"/>
              <a:gd name="T23" fmla="*/ 669 h 1761"/>
              <a:gd name="T24" fmla="*/ 762 w 1842"/>
              <a:gd name="T25" fmla="*/ 714 h 1761"/>
              <a:gd name="T26" fmla="*/ 780 w 1842"/>
              <a:gd name="T27" fmla="*/ 771 h 1761"/>
              <a:gd name="T28" fmla="*/ 834 w 1842"/>
              <a:gd name="T29" fmla="*/ 834 h 1761"/>
              <a:gd name="T30" fmla="*/ 906 w 1842"/>
              <a:gd name="T31" fmla="*/ 882 h 1761"/>
              <a:gd name="T32" fmla="*/ 1005 w 1842"/>
              <a:gd name="T33" fmla="*/ 936 h 1761"/>
              <a:gd name="T34" fmla="*/ 1101 w 1842"/>
              <a:gd name="T35" fmla="*/ 1011 h 1761"/>
              <a:gd name="T36" fmla="*/ 1179 w 1842"/>
              <a:gd name="T37" fmla="*/ 1086 h 1761"/>
              <a:gd name="T38" fmla="*/ 1278 w 1842"/>
              <a:gd name="T39" fmla="*/ 1170 h 1761"/>
              <a:gd name="T40" fmla="*/ 1359 w 1842"/>
              <a:gd name="T41" fmla="*/ 1251 h 1761"/>
              <a:gd name="T42" fmla="*/ 1440 w 1842"/>
              <a:gd name="T43" fmla="*/ 1344 h 1761"/>
              <a:gd name="T44" fmla="*/ 1485 w 1842"/>
              <a:gd name="T45" fmla="*/ 1449 h 1761"/>
              <a:gd name="T46" fmla="*/ 1542 w 1842"/>
              <a:gd name="T47" fmla="*/ 1527 h 1761"/>
              <a:gd name="T48" fmla="*/ 1590 w 1842"/>
              <a:gd name="T49" fmla="*/ 1557 h 1761"/>
              <a:gd name="T50" fmla="*/ 1689 w 1842"/>
              <a:gd name="T51" fmla="*/ 1596 h 1761"/>
              <a:gd name="T52" fmla="*/ 1749 w 1842"/>
              <a:gd name="T53" fmla="*/ 1647 h 1761"/>
              <a:gd name="T54" fmla="*/ 1803 w 1842"/>
              <a:gd name="T55" fmla="*/ 1713 h 1761"/>
              <a:gd name="T56" fmla="*/ 1842 w 1842"/>
              <a:gd name="T57" fmla="*/ 1761 h 17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842" h="1761">
                <a:moveTo>
                  <a:pt x="0" y="0"/>
                </a:moveTo>
                <a:cubicBezTo>
                  <a:pt x="15" y="7"/>
                  <a:pt x="31" y="14"/>
                  <a:pt x="54" y="33"/>
                </a:cubicBezTo>
                <a:cubicBezTo>
                  <a:pt x="77" y="52"/>
                  <a:pt x="115" y="94"/>
                  <a:pt x="138" y="117"/>
                </a:cubicBezTo>
                <a:cubicBezTo>
                  <a:pt x="161" y="140"/>
                  <a:pt x="178" y="154"/>
                  <a:pt x="195" y="174"/>
                </a:cubicBezTo>
                <a:cubicBezTo>
                  <a:pt x="212" y="194"/>
                  <a:pt x="225" y="219"/>
                  <a:pt x="240" y="240"/>
                </a:cubicBezTo>
                <a:cubicBezTo>
                  <a:pt x="255" y="261"/>
                  <a:pt x="270" y="286"/>
                  <a:pt x="288" y="303"/>
                </a:cubicBezTo>
                <a:cubicBezTo>
                  <a:pt x="306" y="320"/>
                  <a:pt x="331" y="333"/>
                  <a:pt x="351" y="345"/>
                </a:cubicBezTo>
                <a:cubicBezTo>
                  <a:pt x="371" y="357"/>
                  <a:pt x="381" y="364"/>
                  <a:pt x="408" y="378"/>
                </a:cubicBezTo>
                <a:cubicBezTo>
                  <a:pt x="435" y="392"/>
                  <a:pt x="479" y="407"/>
                  <a:pt x="510" y="426"/>
                </a:cubicBezTo>
                <a:cubicBezTo>
                  <a:pt x="541" y="445"/>
                  <a:pt x="567" y="470"/>
                  <a:pt x="594" y="495"/>
                </a:cubicBezTo>
                <a:cubicBezTo>
                  <a:pt x="621" y="520"/>
                  <a:pt x="651" y="550"/>
                  <a:pt x="675" y="579"/>
                </a:cubicBezTo>
                <a:cubicBezTo>
                  <a:pt x="699" y="608"/>
                  <a:pt x="724" y="647"/>
                  <a:pt x="738" y="669"/>
                </a:cubicBezTo>
                <a:cubicBezTo>
                  <a:pt x="752" y="691"/>
                  <a:pt x="755" y="697"/>
                  <a:pt x="762" y="714"/>
                </a:cubicBezTo>
                <a:cubicBezTo>
                  <a:pt x="769" y="731"/>
                  <a:pt x="768" y="751"/>
                  <a:pt x="780" y="771"/>
                </a:cubicBezTo>
                <a:cubicBezTo>
                  <a:pt x="792" y="791"/>
                  <a:pt x="813" y="816"/>
                  <a:pt x="834" y="834"/>
                </a:cubicBezTo>
                <a:cubicBezTo>
                  <a:pt x="855" y="852"/>
                  <a:pt x="877" y="865"/>
                  <a:pt x="906" y="882"/>
                </a:cubicBezTo>
                <a:cubicBezTo>
                  <a:pt x="935" y="899"/>
                  <a:pt x="973" y="915"/>
                  <a:pt x="1005" y="936"/>
                </a:cubicBezTo>
                <a:cubicBezTo>
                  <a:pt x="1037" y="957"/>
                  <a:pt x="1072" y="986"/>
                  <a:pt x="1101" y="1011"/>
                </a:cubicBezTo>
                <a:cubicBezTo>
                  <a:pt x="1130" y="1036"/>
                  <a:pt x="1150" y="1060"/>
                  <a:pt x="1179" y="1086"/>
                </a:cubicBezTo>
                <a:cubicBezTo>
                  <a:pt x="1208" y="1112"/>
                  <a:pt x="1248" y="1143"/>
                  <a:pt x="1278" y="1170"/>
                </a:cubicBezTo>
                <a:cubicBezTo>
                  <a:pt x="1308" y="1197"/>
                  <a:pt x="1332" y="1222"/>
                  <a:pt x="1359" y="1251"/>
                </a:cubicBezTo>
                <a:cubicBezTo>
                  <a:pt x="1386" y="1280"/>
                  <a:pt x="1419" y="1311"/>
                  <a:pt x="1440" y="1344"/>
                </a:cubicBezTo>
                <a:cubicBezTo>
                  <a:pt x="1461" y="1377"/>
                  <a:pt x="1468" y="1418"/>
                  <a:pt x="1485" y="1449"/>
                </a:cubicBezTo>
                <a:cubicBezTo>
                  <a:pt x="1502" y="1480"/>
                  <a:pt x="1525" y="1509"/>
                  <a:pt x="1542" y="1527"/>
                </a:cubicBezTo>
                <a:cubicBezTo>
                  <a:pt x="1559" y="1545"/>
                  <a:pt x="1566" y="1546"/>
                  <a:pt x="1590" y="1557"/>
                </a:cubicBezTo>
                <a:cubicBezTo>
                  <a:pt x="1614" y="1568"/>
                  <a:pt x="1663" y="1581"/>
                  <a:pt x="1689" y="1596"/>
                </a:cubicBezTo>
                <a:cubicBezTo>
                  <a:pt x="1715" y="1611"/>
                  <a:pt x="1730" y="1628"/>
                  <a:pt x="1749" y="1647"/>
                </a:cubicBezTo>
                <a:cubicBezTo>
                  <a:pt x="1768" y="1666"/>
                  <a:pt x="1787" y="1694"/>
                  <a:pt x="1803" y="1713"/>
                </a:cubicBezTo>
                <a:cubicBezTo>
                  <a:pt x="1819" y="1732"/>
                  <a:pt x="1830" y="1746"/>
                  <a:pt x="1842" y="1761"/>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626">
            <a:extLst>
              <a:ext uri="{FF2B5EF4-FFF2-40B4-BE49-F238E27FC236}">
                <a16:creationId xmlns:a16="http://schemas.microsoft.com/office/drawing/2014/main" id="{5976729D-A3F8-A0F9-B055-388EEE72B6BB}"/>
              </a:ext>
            </a:extLst>
          </xdr:cNvPr>
          <xdr:cNvSpPr>
            <a:spLocks noChangeAspect="1"/>
          </xdr:cNvSpPr>
        </xdr:nvSpPr>
        <xdr:spPr bwMode="auto">
          <a:xfrm rot="16200000">
            <a:off x="5122879" y="3530193"/>
            <a:ext cx="2011964" cy="855890"/>
          </a:xfrm>
          <a:custGeom>
            <a:avLst/>
            <a:gdLst>
              <a:gd name="T0" fmla="*/ 15 w 3633"/>
              <a:gd name="T1" fmla="*/ 21 h 1812"/>
              <a:gd name="T2" fmla="*/ 57 w 3633"/>
              <a:gd name="T3" fmla="*/ 78 h 1812"/>
              <a:gd name="T4" fmla="*/ 111 w 3633"/>
              <a:gd name="T5" fmla="*/ 159 h 1812"/>
              <a:gd name="T6" fmla="*/ 165 w 3633"/>
              <a:gd name="T7" fmla="*/ 213 h 1812"/>
              <a:gd name="T8" fmla="*/ 213 w 3633"/>
              <a:gd name="T9" fmla="*/ 276 h 1812"/>
              <a:gd name="T10" fmla="*/ 279 w 3633"/>
              <a:gd name="T11" fmla="*/ 378 h 1812"/>
              <a:gd name="T12" fmla="*/ 363 w 3633"/>
              <a:gd name="T13" fmla="*/ 549 h 1812"/>
              <a:gd name="T14" fmla="*/ 426 w 3633"/>
              <a:gd name="T15" fmla="*/ 693 h 1812"/>
              <a:gd name="T16" fmla="*/ 435 w 3633"/>
              <a:gd name="T17" fmla="*/ 807 h 1812"/>
              <a:gd name="T18" fmla="*/ 459 w 3633"/>
              <a:gd name="T19" fmla="*/ 885 h 1812"/>
              <a:gd name="T20" fmla="*/ 552 w 3633"/>
              <a:gd name="T21" fmla="*/ 960 h 1812"/>
              <a:gd name="T22" fmla="*/ 705 w 3633"/>
              <a:gd name="T23" fmla="*/ 1032 h 1812"/>
              <a:gd name="T24" fmla="*/ 840 w 3633"/>
              <a:gd name="T25" fmla="*/ 1074 h 1812"/>
              <a:gd name="T26" fmla="*/ 999 w 3633"/>
              <a:gd name="T27" fmla="*/ 1128 h 1812"/>
              <a:gd name="T28" fmla="*/ 1077 w 3633"/>
              <a:gd name="T29" fmla="*/ 1137 h 1812"/>
              <a:gd name="T30" fmla="*/ 1230 w 3633"/>
              <a:gd name="T31" fmla="*/ 1125 h 1812"/>
              <a:gd name="T32" fmla="*/ 1476 w 3633"/>
              <a:gd name="T33" fmla="*/ 1206 h 1812"/>
              <a:gd name="T34" fmla="*/ 1635 w 3633"/>
              <a:gd name="T35" fmla="*/ 1242 h 1812"/>
              <a:gd name="T36" fmla="*/ 1911 w 3633"/>
              <a:gd name="T37" fmla="*/ 1230 h 1812"/>
              <a:gd name="T38" fmla="*/ 2064 w 3633"/>
              <a:gd name="T39" fmla="*/ 1215 h 1812"/>
              <a:gd name="T40" fmla="*/ 2196 w 3633"/>
              <a:gd name="T41" fmla="*/ 1191 h 1812"/>
              <a:gd name="T42" fmla="*/ 2325 w 3633"/>
              <a:gd name="T43" fmla="*/ 1125 h 1812"/>
              <a:gd name="T44" fmla="*/ 2508 w 3633"/>
              <a:gd name="T45" fmla="*/ 1023 h 1812"/>
              <a:gd name="T46" fmla="*/ 2622 w 3633"/>
              <a:gd name="T47" fmla="*/ 1056 h 1812"/>
              <a:gd name="T48" fmla="*/ 2688 w 3633"/>
              <a:gd name="T49" fmla="*/ 1203 h 1812"/>
              <a:gd name="T50" fmla="*/ 2733 w 3633"/>
              <a:gd name="T51" fmla="*/ 1317 h 1812"/>
              <a:gd name="T52" fmla="*/ 2772 w 3633"/>
              <a:gd name="T53" fmla="*/ 1404 h 1812"/>
              <a:gd name="T54" fmla="*/ 2829 w 3633"/>
              <a:gd name="T55" fmla="*/ 1473 h 1812"/>
              <a:gd name="T56" fmla="*/ 3003 w 3633"/>
              <a:gd name="T57" fmla="*/ 1581 h 1812"/>
              <a:gd name="T58" fmla="*/ 3129 w 3633"/>
              <a:gd name="T59" fmla="*/ 1623 h 1812"/>
              <a:gd name="T60" fmla="*/ 3267 w 3633"/>
              <a:gd name="T61" fmla="*/ 1638 h 1812"/>
              <a:gd name="T62" fmla="*/ 3471 w 3633"/>
              <a:gd name="T63" fmla="*/ 1746 h 1812"/>
              <a:gd name="T64" fmla="*/ 3633 w 3633"/>
              <a:gd name="T65" fmla="*/ 1812 h 1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633" h="1812">
                <a:moveTo>
                  <a:pt x="0" y="0"/>
                </a:moveTo>
                <a:cubicBezTo>
                  <a:pt x="5" y="6"/>
                  <a:pt x="10" y="12"/>
                  <a:pt x="15" y="21"/>
                </a:cubicBezTo>
                <a:cubicBezTo>
                  <a:pt x="20" y="30"/>
                  <a:pt x="23" y="45"/>
                  <a:pt x="30" y="54"/>
                </a:cubicBezTo>
                <a:cubicBezTo>
                  <a:pt x="37" y="63"/>
                  <a:pt x="48" y="66"/>
                  <a:pt x="57" y="78"/>
                </a:cubicBezTo>
                <a:cubicBezTo>
                  <a:pt x="66" y="90"/>
                  <a:pt x="75" y="115"/>
                  <a:pt x="84" y="129"/>
                </a:cubicBezTo>
                <a:cubicBezTo>
                  <a:pt x="93" y="143"/>
                  <a:pt x="103" y="149"/>
                  <a:pt x="111" y="159"/>
                </a:cubicBezTo>
                <a:cubicBezTo>
                  <a:pt x="119" y="169"/>
                  <a:pt x="120" y="177"/>
                  <a:pt x="129" y="186"/>
                </a:cubicBezTo>
                <a:cubicBezTo>
                  <a:pt x="138" y="195"/>
                  <a:pt x="154" y="201"/>
                  <a:pt x="165" y="213"/>
                </a:cubicBezTo>
                <a:cubicBezTo>
                  <a:pt x="176" y="225"/>
                  <a:pt x="190" y="251"/>
                  <a:pt x="198" y="261"/>
                </a:cubicBezTo>
                <a:cubicBezTo>
                  <a:pt x="206" y="271"/>
                  <a:pt x="205" y="267"/>
                  <a:pt x="213" y="276"/>
                </a:cubicBezTo>
                <a:cubicBezTo>
                  <a:pt x="221" y="285"/>
                  <a:pt x="235" y="295"/>
                  <a:pt x="246" y="312"/>
                </a:cubicBezTo>
                <a:cubicBezTo>
                  <a:pt x="257" y="329"/>
                  <a:pt x="267" y="351"/>
                  <a:pt x="279" y="378"/>
                </a:cubicBezTo>
                <a:cubicBezTo>
                  <a:pt x="291" y="405"/>
                  <a:pt x="307" y="449"/>
                  <a:pt x="321" y="477"/>
                </a:cubicBezTo>
                <a:cubicBezTo>
                  <a:pt x="335" y="505"/>
                  <a:pt x="348" y="523"/>
                  <a:pt x="363" y="549"/>
                </a:cubicBezTo>
                <a:cubicBezTo>
                  <a:pt x="378" y="575"/>
                  <a:pt x="401" y="606"/>
                  <a:pt x="411" y="630"/>
                </a:cubicBezTo>
                <a:cubicBezTo>
                  <a:pt x="421" y="654"/>
                  <a:pt x="422" y="675"/>
                  <a:pt x="426" y="693"/>
                </a:cubicBezTo>
                <a:cubicBezTo>
                  <a:pt x="430" y="711"/>
                  <a:pt x="437" y="719"/>
                  <a:pt x="438" y="738"/>
                </a:cubicBezTo>
                <a:cubicBezTo>
                  <a:pt x="439" y="757"/>
                  <a:pt x="435" y="790"/>
                  <a:pt x="435" y="807"/>
                </a:cubicBezTo>
                <a:cubicBezTo>
                  <a:pt x="435" y="824"/>
                  <a:pt x="434" y="830"/>
                  <a:pt x="438" y="843"/>
                </a:cubicBezTo>
                <a:cubicBezTo>
                  <a:pt x="442" y="856"/>
                  <a:pt x="448" y="873"/>
                  <a:pt x="459" y="885"/>
                </a:cubicBezTo>
                <a:cubicBezTo>
                  <a:pt x="470" y="897"/>
                  <a:pt x="489" y="905"/>
                  <a:pt x="504" y="918"/>
                </a:cubicBezTo>
                <a:cubicBezTo>
                  <a:pt x="519" y="931"/>
                  <a:pt x="533" y="946"/>
                  <a:pt x="552" y="960"/>
                </a:cubicBezTo>
                <a:cubicBezTo>
                  <a:pt x="571" y="974"/>
                  <a:pt x="596" y="993"/>
                  <a:pt x="621" y="1005"/>
                </a:cubicBezTo>
                <a:cubicBezTo>
                  <a:pt x="646" y="1017"/>
                  <a:pt x="679" y="1026"/>
                  <a:pt x="705" y="1032"/>
                </a:cubicBezTo>
                <a:cubicBezTo>
                  <a:pt x="731" y="1038"/>
                  <a:pt x="755" y="1034"/>
                  <a:pt x="777" y="1041"/>
                </a:cubicBezTo>
                <a:cubicBezTo>
                  <a:pt x="799" y="1048"/>
                  <a:pt x="818" y="1063"/>
                  <a:pt x="840" y="1074"/>
                </a:cubicBezTo>
                <a:cubicBezTo>
                  <a:pt x="862" y="1085"/>
                  <a:pt x="883" y="1098"/>
                  <a:pt x="909" y="1107"/>
                </a:cubicBezTo>
                <a:cubicBezTo>
                  <a:pt x="935" y="1116"/>
                  <a:pt x="977" y="1124"/>
                  <a:pt x="999" y="1128"/>
                </a:cubicBezTo>
                <a:cubicBezTo>
                  <a:pt x="1021" y="1132"/>
                  <a:pt x="1031" y="1129"/>
                  <a:pt x="1044" y="1131"/>
                </a:cubicBezTo>
                <a:cubicBezTo>
                  <a:pt x="1057" y="1133"/>
                  <a:pt x="1058" y="1139"/>
                  <a:pt x="1077" y="1137"/>
                </a:cubicBezTo>
                <a:cubicBezTo>
                  <a:pt x="1096" y="1135"/>
                  <a:pt x="1133" y="1124"/>
                  <a:pt x="1158" y="1122"/>
                </a:cubicBezTo>
                <a:cubicBezTo>
                  <a:pt x="1183" y="1120"/>
                  <a:pt x="1196" y="1119"/>
                  <a:pt x="1230" y="1125"/>
                </a:cubicBezTo>
                <a:cubicBezTo>
                  <a:pt x="1264" y="1131"/>
                  <a:pt x="1321" y="1145"/>
                  <a:pt x="1362" y="1158"/>
                </a:cubicBezTo>
                <a:cubicBezTo>
                  <a:pt x="1403" y="1171"/>
                  <a:pt x="1444" y="1193"/>
                  <a:pt x="1476" y="1206"/>
                </a:cubicBezTo>
                <a:cubicBezTo>
                  <a:pt x="1508" y="1219"/>
                  <a:pt x="1528" y="1230"/>
                  <a:pt x="1554" y="1236"/>
                </a:cubicBezTo>
                <a:cubicBezTo>
                  <a:pt x="1580" y="1242"/>
                  <a:pt x="1599" y="1241"/>
                  <a:pt x="1635" y="1242"/>
                </a:cubicBezTo>
                <a:cubicBezTo>
                  <a:pt x="1671" y="1243"/>
                  <a:pt x="1727" y="1247"/>
                  <a:pt x="1773" y="1245"/>
                </a:cubicBezTo>
                <a:cubicBezTo>
                  <a:pt x="1819" y="1243"/>
                  <a:pt x="1878" y="1234"/>
                  <a:pt x="1911" y="1230"/>
                </a:cubicBezTo>
                <a:cubicBezTo>
                  <a:pt x="1944" y="1226"/>
                  <a:pt x="1946" y="1223"/>
                  <a:pt x="1971" y="1221"/>
                </a:cubicBezTo>
                <a:cubicBezTo>
                  <a:pt x="1996" y="1219"/>
                  <a:pt x="2037" y="1218"/>
                  <a:pt x="2064" y="1215"/>
                </a:cubicBezTo>
                <a:cubicBezTo>
                  <a:pt x="2091" y="1212"/>
                  <a:pt x="2114" y="1207"/>
                  <a:pt x="2136" y="1203"/>
                </a:cubicBezTo>
                <a:cubicBezTo>
                  <a:pt x="2158" y="1199"/>
                  <a:pt x="2178" y="1195"/>
                  <a:pt x="2196" y="1191"/>
                </a:cubicBezTo>
                <a:cubicBezTo>
                  <a:pt x="2214" y="1187"/>
                  <a:pt x="2223" y="1187"/>
                  <a:pt x="2244" y="1176"/>
                </a:cubicBezTo>
                <a:cubicBezTo>
                  <a:pt x="2265" y="1165"/>
                  <a:pt x="2297" y="1144"/>
                  <a:pt x="2325" y="1125"/>
                </a:cubicBezTo>
                <a:cubicBezTo>
                  <a:pt x="2353" y="1106"/>
                  <a:pt x="2385" y="1076"/>
                  <a:pt x="2415" y="1059"/>
                </a:cubicBezTo>
                <a:cubicBezTo>
                  <a:pt x="2445" y="1042"/>
                  <a:pt x="2481" y="1028"/>
                  <a:pt x="2508" y="1023"/>
                </a:cubicBezTo>
                <a:cubicBezTo>
                  <a:pt x="2535" y="1018"/>
                  <a:pt x="2555" y="1024"/>
                  <a:pt x="2574" y="1029"/>
                </a:cubicBezTo>
                <a:cubicBezTo>
                  <a:pt x="2593" y="1034"/>
                  <a:pt x="2609" y="1042"/>
                  <a:pt x="2622" y="1056"/>
                </a:cubicBezTo>
                <a:cubicBezTo>
                  <a:pt x="2635" y="1070"/>
                  <a:pt x="2644" y="1092"/>
                  <a:pt x="2655" y="1116"/>
                </a:cubicBezTo>
                <a:cubicBezTo>
                  <a:pt x="2666" y="1140"/>
                  <a:pt x="2679" y="1181"/>
                  <a:pt x="2688" y="1203"/>
                </a:cubicBezTo>
                <a:cubicBezTo>
                  <a:pt x="2697" y="1225"/>
                  <a:pt x="2705" y="1232"/>
                  <a:pt x="2712" y="1251"/>
                </a:cubicBezTo>
                <a:cubicBezTo>
                  <a:pt x="2719" y="1270"/>
                  <a:pt x="2726" y="1299"/>
                  <a:pt x="2733" y="1317"/>
                </a:cubicBezTo>
                <a:cubicBezTo>
                  <a:pt x="2740" y="1335"/>
                  <a:pt x="2751" y="1345"/>
                  <a:pt x="2757" y="1359"/>
                </a:cubicBezTo>
                <a:cubicBezTo>
                  <a:pt x="2763" y="1373"/>
                  <a:pt x="2764" y="1392"/>
                  <a:pt x="2772" y="1404"/>
                </a:cubicBezTo>
                <a:cubicBezTo>
                  <a:pt x="2780" y="1416"/>
                  <a:pt x="2795" y="1423"/>
                  <a:pt x="2805" y="1434"/>
                </a:cubicBezTo>
                <a:cubicBezTo>
                  <a:pt x="2815" y="1445"/>
                  <a:pt x="2812" y="1457"/>
                  <a:pt x="2829" y="1473"/>
                </a:cubicBezTo>
                <a:cubicBezTo>
                  <a:pt x="2846" y="1489"/>
                  <a:pt x="2881" y="1512"/>
                  <a:pt x="2910" y="1530"/>
                </a:cubicBezTo>
                <a:cubicBezTo>
                  <a:pt x="2939" y="1548"/>
                  <a:pt x="2973" y="1567"/>
                  <a:pt x="3003" y="1581"/>
                </a:cubicBezTo>
                <a:cubicBezTo>
                  <a:pt x="3033" y="1595"/>
                  <a:pt x="3072" y="1607"/>
                  <a:pt x="3093" y="1614"/>
                </a:cubicBezTo>
                <a:cubicBezTo>
                  <a:pt x="3114" y="1621"/>
                  <a:pt x="3113" y="1620"/>
                  <a:pt x="3129" y="1623"/>
                </a:cubicBezTo>
                <a:cubicBezTo>
                  <a:pt x="3145" y="1626"/>
                  <a:pt x="3166" y="1629"/>
                  <a:pt x="3189" y="1632"/>
                </a:cubicBezTo>
                <a:cubicBezTo>
                  <a:pt x="3212" y="1635"/>
                  <a:pt x="3237" y="1630"/>
                  <a:pt x="3267" y="1638"/>
                </a:cubicBezTo>
                <a:cubicBezTo>
                  <a:pt x="3297" y="1646"/>
                  <a:pt x="3335" y="1662"/>
                  <a:pt x="3369" y="1680"/>
                </a:cubicBezTo>
                <a:cubicBezTo>
                  <a:pt x="3403" y="1698"/>
                  <a:pt x="3442" y="1729"/>
                  <a:pt x="3471" y="1746"/>
                </a:cubicBezTo>
                <a:cubicBezTo>
                  <a:pt x="3500" y="1763"/>
                  <a:pt x="3516" y="1768"/>
                  <a:pt x="3543" y="1779"/>
                </a:cubicBezTo>
                <a:cubicBezTo>
                  <a:pt x="3570" y="1790"/>
                  <a:pt x="3601" y="1801"/>
                  <a:pt x="3633" y="181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6" name="Freeform 627">
            <a:extLst>
              <a:ext uri="{FF2B5EF4-FFF2-40B4-BE49-F238E27FC236}">
                <a16:creationId xmlns:a16="http://schemas.microsoft.com/office/drawing/2014/main" id="{0EEFAB96-9815-6FB3-983B-4061D9D55746}"/>
              </a:ext>
            </a:extLst>
          </xdr:cNvPr>
          <xdr:cNvSpPr>
            <a:spLocks noChangeAspect="1"/>
          </xdr:cNvSpPr>
        </xdr:nvSpPr>
        <xdr:spPr bwMode="auto">
          <a:xfrm rot="16200000">
            <a:off x="6352731" y="2155303"/>
            <a:ext cx="1001559" cy="593410"/>
          </a:xfrm>
          <a:custGeom>
            <a:avLst/>
            <a:gdLst>
              <a:gd name="T0" fmla="*/ 0 w 1809"/>
              <a:gd name="T1" fmla="*/ 0 h 1257"/>
              <a:gd name="T2" fmla="*/ 60 w 1809"/>
              <a:gd name="T3" fmla="*/ 24 h 1257"/>
              <a:gd name="T4" fmla="*/ 132 w 1809"/>
              <a:gd name="T5" fmla="*/ 42 h 1257"/>
              <a:gd name="T6" fmla="*/ 186 w 1809"/>
              <a:gd name="T7" fmla="*/ 69 h 1257"/>
              <a:gd name="T8" fmla="*/ 276 w 1809"/>
              <a:gd name="T9" fmla="*/ 105 h 1257"/>
              <a:gd name="T10" fmla="*/ 348 w 1809"/>
              <a:gd name="T11" fmla="*/ 162 h 1257"/>
              <a:gd name="T12" fmla="*/ 375 w 1809"/>
              <a:gd name="T13" fmla="*/ 192 h 1257"/>
              <a:gd name="T14" fmla="*/ 393 w 1809"/>
              <a:gd name="T15" fmla="*/ 228 h 1257"/>
              <a:gd name="T16" fmla="*/ 462 w 1809"/>
              <a:gd name="T17" fmla="*/ 276 h 1257"/>
              <a:gd name="T18" fmla="*/ 510 w 1809"/>
              <a:gd name="T19" fmla="*/ 291 h 1257"/>
              <a:gd name="T20" fmla="*/ 567 w 1809"/>
              <a:gd name="T21" fmla="*/ 303 h 1257"/>
              <a:gd name="T22" fmla="*/ 666 w 1809"/>
              <a:gd name="T23" fmla="*/ 354 h 1257"/>
              <a:gd name="T24" fmla="*/ 756 w 1809"/>
              <a:gd name="T25" fmla="*/ 405 h 1257"/>
              <a:gd name="T26" fmla="*/ 807 w 1809"/>
              <a:gd name="T27" fmla="*/ 447 h 1257"/>
              <a:gd name="T28" fmla="*/ 867 w 1809"/>
              <a:gd name="T29" fmla="*/ 483 h 1257"/>
              <a:gd name="T30" fmla="*/ 927 w 1809"/>
              <a:gd name="T31" fmla="*/ 534 h 1257"/>
              <a:gd name="T32" fmla="*/ 999 w 1809"/>
              <a:gd name="T33" fmla="*/ 561 h 1257"/>
              <a:gd name="T34" fmla="*/ 1044 w 1809"/>
              <a:gd name="T35" fmla="*/ 588 h 1257"/>
              <a:gd name="T36" fmla="*/ 1101 w 1809"/>
              <a:gd name="T37" fmla="*/ 618 h 1257"/>
              <a:gd name="T38" fmla="*/ 1185 w 1809"/>
              <a:gd name="T39" fmla="*/ 654 h 1257"/>
              <a:gd name="T40" fmla="*/ 1227 w 1809"/>
              <a:gd name="T41" fmla="*/ 702 h 1257"/>
              <a:gd name="T42" fmla="*/ 1296 w 1809"/>
              <a:gd name="T43" fmla="*/ 735 h 1257"/>
              <a:gd name="T44" fmla="*/ 1401 w 1809"/>
              <a:gd name="T45" fmla="*/ 798 h 1257"/>
              <a:gd name="T46" fmla="*/ 1476 w 1809"/>
              <a:gd name="T47" fmla="*/ 891 h 1257"/>
              <a:gd name="T48" fmla="*/ 1509 w 1809"/>
              <a:gd name="T49" fmla="*/ 945 h 1257"/>
              <a:gd name="T50" fmla="*/ 1545 w 1809"/>
              <a:gd name="T51" fmla="*/ 981 h 1257"/>
              <a:gd name="T52" fmla="*/ 1587 w 1809"/>
              <a:gd name="T53" fmla="*/ 1017 h 1257"/>
              <a:gd name="T54" fmla="*/ 1635 w 1809"/>
              <a:gd name="T55" fmla="*/ 1074 h 1257"/>
              <a:gd name="T56" fmla="*/ 1704 w 1809"/>
              <a:gd name="T57" fmla="*/ 1125 h 1257"/>
              <a:gd name="T58" fmla="*/ 1743 w 1809"/>
              <a:gd name="T59" fmla="*/ 1164 h 1257"/>
              <a:gd name="T60" fmla="*/ 1809 w 1809"/>
              <a:gd name="T61" fmla="*/ 1257 h 12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09" h="1257">
                <a:moveTo>
                  <a:pt x="0" y="0"/>
                </a:moveTo>
                <a:cubicBezTo>
                  <a:pt x="19" y="8"/>
                  <a:pt x="38" y="17"/>
                  <a:pt x="60" y="24"/>
                </a:cubicBezTo>
                <a:cubicBezTo>
                  <a:pt x="82" y="31"/>
                  <a:pt x="111" y="35"/>
                  <a:pt x="132" y="42"/>
                </a:cubicBezTo>
                <a:cubicBezTo>
                  <a:pt x="153" y="49"/>
                  <a:pt x="162" y="59"/>
                  <a:pt x="186" y="69"/>
                </a:cubicBezTo>
                <a:cubicBezTo>
                  <a:pt x="210" y="79"/>
                  <a:pt x="249" y="89"/>
                  <a:pt x="276" y="105"/>
                </a:cubicBezTo>
                <a:cubicBezTo>
                  <a:pt x="303" y="121"/>
                  <a:pt x="331" y="147"/>
                  <a:pt x="348" y="162"/>
                </a:cubicBezTo>
                <a:cubicBezTo>
                  <a:pt x="365" y="177"/>
                  <a:pt x="368" y="181"/>
                  <a:pt x="375" y="192"/>
                </a:cubicBezTo>
                <a:cubicBezTo>
                  <a:pt x="382" y="203"/>
                  <a:pt x="378" y="214"/>
                  <a:pt x="393" y="228"/>
                </a:cubicBezTo>
                <a:cubicBezTo>
                  <a:pt x="408" y="242"/>
                  <a:pt x="443" y="266"/>
                  <a:pt x="462" y="276"/>
                </a:cubicBezTo>
                <a:cubicBezTo>
                  <a:pt x="481" y="286"/>
                  <a:pt x="493" y="287"/>
                  <a:pt x="510" y="291"/>
                </a:cubicBezTo>
                <a:cubicBezTo>
                  <a:pt x="527" y="295"/>
                  <a:pt x="541" y="292"/>
                  <a:pt x="567" y="303"/>
                </a:cubicBezTo>
                <a:cubicBezTo>
                  <a:pt x="593" y="314"/>
                  <a:pt x="635" y="337"/>
                  <a:pt x="666" y="354"/>
                </a:cubicBezTo>
                <a:cubicBezTo>
                  <a:pt x="697" y="371"/>
                  <a:pt x="733" y="390"/>
                  <a:pt x="756" y="405"/>
                </a:cubicBezTo>
                <a:cubicBezTo>
                  <a:pt x="779" y="420"/>
                  <a:pt x="789" y="434"/>
                  <a:pt x="807" y="447"/>
                </a:cubicBezTo>
                <a:cubicBezTo>
                  <a:pt x="825" y="460"/>
                  <a:pt x="847" y="469"/>
                  <a:pt x="867" y="483"/>
                </a:cubicBezTo>
                <a:cubicBezTo>
                  <a:pt x="887" y="497"/>
                  <a:pt x="905" y="521"/>
                  <a:pt x="927" y="534"/>
                </a:cubicBezTo>
                <a:cubicBezTo>
                  <a:pt x="949" y="547"/>
                  <a:pt x="980" y="552"/>
                  <a:pt x="999" y="561"/>
                </a:cubicBezTo>
                <a:cubicBezTo>
                  <a:pt x="1018" y="570"/>
                  <a:pt x="1027" y="578"/>
                  <a:pt x="1044" y="588"/>
                </a:cubicBezTo>
                <a:cubicBezTo>
                  <a:pt x="1061" y="598"/>
                  <a:pt x="1078" y="607"/>
                  <a:pt x="1101" y="618"/>
                </a:cubicBezTo>
                <a:cubicBezTo>
                  <a:pt x="1124" y="629"/>
                  <a:pt x="1164" y="640"/>
                  <a:pt x="1185" y="654"/>
                </a:cubicBezTo>
                <a:cubicBezTo>
                  <a:pt x="1206" y="668"/>
                  <a:pt x="1209" y="689"/>
                  <a:pt x="1227" y="702"/>
                </a:cubicBezTo>
                <a:cubicBezTo>
                  <a:pt x="1245" y="715"/>
                  <a:pt x="1267" y="719"/>
                  <a:pt x="1296" y="735"/>
                </a:cubicBezTo>
                <a:cubicBezTo>
                  <a:pt x="1325" y="751"/>
                  <a:pt x="1371" y="772"/>
                  <a:pt x="1401" y="798"/>
                </a:cubicBezTo>
                <a:cubicBezTo>
                  <a:pt x="1431" y="824"/>
                  <a:pt x="1458" y="867"/>
                  <a:pt x="1476" y="891"/>
                </a:cubicBezTo>
                <a:cubicBezTo>
                  <a:pt x="1494" y="915"/>
                  <a:pt x="1498" y="930"/>
                  <a:pt x="1509" y="945"/>
                </a:cubicBezTo>
                <a:cubicBezTo>
                  <a:pt x="1520" y="960"/>
                  <a:pt x="1532" y="969"/>
                  <a:pt x="1545" y="981"/>
                </a:cubicBezTo>
                <a:cubicBezTo>
                  <a:pt x="1558" y="993"/>
                  <a:pt x="1572" y="1001"/>
                  <a:pt x="1587" y="1017"/>
                </a:cubicBezTo>
                <a:cubicBezTo>
                  <a:pt x="1602" y="1033"/>
                  <a:pt x="1616" y="1056"/>
                  <a:pt x="1635" y="1074"/>
                </a:cubicBezTo>
                <a:cubicBezTo>
                  <a:pt x="1654" y="1092"/>
                  <a:pt x="1686" y="1110"/>
                  <a:pt x="1704" y="1125"/>
                </a:cubicBezTo>
                <a:cubicBezTo>
                  <a:pt x="1722" y="1140"/>
                  <a:pt x="1726" y="1142"/>
                  <a:pt x="1743" y="1164"/>
                </a:cubicBezTo>
                <a:cubicBezTo>
                  <a:pt x="1760" y="1186"/>
                  <a:pt x="1799" y="1242"/>
                  <a:pt x="1809" y="125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628">
            <a:extLst>
              <a:ext uri="{FF2B5EF4-FFF2-40B4-BE49-F238E27FC236}">
                <a16:creationId xmlns:a16="http://schemas.microsoft.com/office/drawing/2014/main" id="{060B197A-ABC5-B76B-7821-32EDEC0016E4}"/>
              </a:ext>
            </a:extLst>
          </xdr:cNvPr>
          <xdr:cNvSpPr>
            <a:spLocks noChangeAspect="1"/>
          </xdr:cNvSpPr>
        </xdr:nvSpPr>
        <xdr:spPr bwMode="auto">
          <a:xfrm rot="16200000">
            <a:off x="7393897" y="1607773"/>
            <a:ext cx="101736" cy="84080"/>
          </a:xfrm>
          <a:custGeom>
            <a:avLst/>
            <a:gdLst>
              <a:gd name="T0" fmla="*/ 0 w 183"/>
              <a:gd name="T1" fmla="*/ 0 h 180"/>
              <a:gd name="T2" fmla="*/ 45 w 183"/>
              <a:gd name="T3" fmla="*/ 51 h 180"/>
              <a:gd name="T4" fmla="*/ 144 w 183"/>
              <a:gd name="T5" fmla="*/ 90 h 180"/>
              <a:gd name="T6" fmla="*/ 183 w 183"/>
              <a:gd name="T7" fmla="*/ 180 h 180"/>
            </a:gdLst>
            <a:ahLst/>
            <a:cxnLst>
              <a:cxn ang="0">
                <a:pos x="T0" y="T1"/>
              </a:cxn>
              <a:cxn ang="0">
                <a:pos x="T2" y="T3"/>
              </a:cxn>
              <a:cxn ang="0">
                <a:pos x="T4" y="T5"/>
              </a:cxn>
              <a:cxn ang="0">
                <a:pos x="T6" y="T7"/>
              </a:cxn>
            </a:cxnLst>
            <a:rect l="0" t="0" r="r" b="b"/>
            <a:pathLst>
              <a:path w="183" h="180">
                <a:moveTo>
                  <a:pt x="0" y="0"/>
                </a:moveTo>
                <a:cubicBezTo>
                  <a:pt x="10" y="18"/>
                  <a:pt x="21" y="36"/>
                  <a:pt x="45" y="51"/>
                </a:cubicBezTo>
                <a:cubicBezTo>
                  <a:pt x="69" y="66"/>
                  <a:pt x="121" y="68"/>
                  <a:pt x="144" y="90"/>
                </a:cubicBezTo>
                <a:cubicBezTo>
                  <a:pt x="167" y="112"/>
                  <a:pt x="175" y="146"/>
                  <a:pt x="183" y="18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8" name="Freeform 629">
            <a:extLst>
              <a:ext uri="{FF2B5EF4-FFF2-40B4-BE49-F238E27FC236}">
                <a16:creationId xmlns:a16="http://schemas.microsoft.com/office/drawing/2014/main" id="{67ED7E7C-1F6F-69E8-BB29-8424B9CE15AF}"/>
              </a:ext>
            </a:extLst>
          </xdr:cNvPr>
          <xdr:cNvSpPr>
            <a:spLocks noChangeAspect="1"/>
          </xdr:cNvSpPr>
        </xdr:nvSpPr>
        <xdr:spPr bwMode="auto">
          <a:xfrm rot="16200000">
            <a:off x="-53541" y="5704109"/>
            <a:ext cx="2006277" cy="821395"/>
          </a:xfrm>
          <a:custGeom>
            <a:avLst/>
            <a:gdLst>
              <a:gd name="T0" fmla="*/ 2880 w 3624"/>
              <a:gd name="T1" fmla="*/ 1701 h 1740"/>
              <a:gd name="T2" fmla="*/ 2799 w 3624"/>
              <a:gd name="T3" fmla="*/ 1602 h 1740"/>
              <a:gd name="T4" fmla="*/ 2736 w 3624"/>
              <a:gd name="T5" fmla="*/ 1503 h 1740"/>
              <a:gd name="T6" fmla="*/ 2487 w 3624"/>
              <a:gd name="T7" fmla="*/ 1365 h 1740"/>
              <a:gd name="T8" fmla="*/ 2307 w 3624"/>
              <a:gd name="T9" fmla="*/ 1296 h 1740"/>
              <a:gd name="T10" fmla="*/ 2148 w 3624"/>
              <a:gd name="T11" fmla="*/ 1209 h 1740"/>
              <a:gd name="T12" fmla="*/ 2025 w 3624"/>
              <a:gd name="T13" fmla="*/ 1086 h 1740"/>
              <a:gd name="T14" fmla="*/ 1950 w 3624"/>
              <a:gd name="T15" fmla="*/ 1017 h 1740"/>
              <a:gd name="T16" fmla="*/ 1857 w 3624"/>
              <a:gd name="T17" fmla="*/ 1002 h 1740"/>
              <a:gd name="T18" fmla="*/ 1713 w 3624"/>
              <a:gd name="T19" fmla="*/ 1041 h 1740"/>
              <a:gd name="T20" fmla="*/ 1575 w 3624"/>
              <a:gd name="T21" fmla="*/ 1020 h 1740"/>
              <a:gd name="T22" fmla="*/ 1383 w 3624"/>
              <a:gd name="T23" fmla="*/ 1020 h 1740"/>
              <a:gd name="T24" fmla="*/ 1341 w 3624"/>
              <a:gd name="T25" fmla="*/ 1122 h 1740"/>
              <a:gd name="T26" fmla="*/ 1296 w 3624"/>
              <a:gd name="T27" fmla="*/ 1203 h 1740"/>
              <a:gd name="T28" fmla="*/ 1251 w 3624"/>
              <a:gd name="T29" fmla="*/ 1149 h 1740"/>
              <a:gd name="T30" fmla="*/ 1143 w 3624"/>
              <a:gd name="T31" fmla="*/ 1050 h 1740"/>
              <a:gd name="T32" fmla="*/ 981 w 3624"/>
              <a:gd name="T33" fmla="*/ 1005 h 1740"/>
              <a:gd name="T34" fmla="*/ 846 w 3624"/>
              <a:gd name="T35" fmla="*/ 936 h 1740"/>
              <a:gd name="T36" fmla="*/ 705 w 3624"/>
              <a:gd name="T37" fmla="*/ 858 h 1740"/>
              <a:gd name="T38" fmla="*/ 576 w 3624"/>
              <a:gd name="T39" fmla="*/ 735 h 1740"/>
              <a:gd name="T40" fmla="*/ 501 w 3624"/>
              <a:gd name="T41" fmla="*/ 597 h 1740"/>
              <a:gd name="T42" fmla="*/ 417 w 3624"/>
              <a:gd name="T43" fmla="*/ 519 h 1740"/>
              <a:gd name="T44" fmla="*/ 348 w 3624"/>
              <a:gd name="T45" fmla="*/ 585 h 1740"/>
              <a:gd name="T46" fmla="*/ 240 w 3624"/>
              <a:gd name="T47" fmla="*/ 528 h 1740"/>
              <a:gd name="T48" fmla="*/ 159 w 3624"/>
              <a:gd name="T49" fmla="*/ 426 h 1740"/>
              <a:gd name="T50" fmla="*/ 81 w 3624"/>
              <a:gd name="T51" fmla="*/ 294 h 1740"/>
              <a:gd name="T52" fmla="*/ 6 w 3624"/>
              <a:gd name="T53" fmla="*/ 237 h 1740"/>
              <a:gd name="T54" fmla="*/ 81 w 3624"/>
              <a:gd name="T55" fmla="*/ 189 h 1740"/>
              <a:gd name="T56" fmla="*/ 177 w 3624"/>
              <a:gd name="T57" fmla="*/ 114 h 1740"/>
              <a:gd name="T58" fmla="*/ 303 w 3624"/>
              <a:gd name="T59" fmla="*/ 45 h 1740"/>
              <a:gd name="T60" fmla="*/ 420 w 3624"/>
              <a:gd name="T61" fmla="*/ 9 h 1740"/>
              <a:gd name="T62" fmla="*/ 711 w 3624"/>
              <a:gd name="T63" fmla="*/ 9 h 1740"/>
              <a:gd name="T64" fmla="*/ 888 w 3624"/>
              <a:gd name="T65" fmla="*/ 60 h 1740"/>
              <a:gd name="T66" fmla="*/ 1086 w 3624"/>
              <a:gd name="T67" fmla="*/ 45 h 1740"/>
              <a:gd name="T68" fmla="*/ 1302 w 3624"/>
              <a:gd name="T69" fmla="*/ 54 h 1740"/>
              <a:gd name="T70" fmla="*/ 1485 w 3624"/>
              <a:gd name="T71" fmla="*/ 78 h 1740"/>
              <a:gd name="T72" fmla="*/ 1731 w 3624"/>
              <a:gd name="T73" fmla="*/ 156 h 1740"/>
              <a:gd name="T74" fmla="*/ 1815 w 3624"/>
              <a:gd name="T75" fmla="*/ 282 h 1740"/>
              <a:gd name="T76" fmla="*/ 2010 w 3624"/>
              <a:gd name="T77" fmla="*/ 459 h 1740"/>
              <a:gd name="T78" fmla="*/ 2286 w 3624"/>
              <a:gd name="T79" fmla="*/ 537 h 1740"/>
              <a:gd name="T80" fmla="*/ 2646 w 3624"/>
              <a:gd name="T81" fmla="*/ 582 h 1740"/>
              <a:gd name="T82" fmla="*/ 2931 w 3624"/>
              <a:gd name="T83" fmla="*/ 600 h 1740"/>
              <a:gd name="T84" fmla="*/ 3066 w 3624"/>
              <a:gd name="T85" fmla="*/ 696 h 1740"/>
              <a:gd name="T86" fmla="*/ 3186 w 3624"/>
              <a:gd name="T87" fmla="*/ 762 h 1740"/>
              <a:gd name="T88" fmla="*/ 3315 w 3624"/>
              <a:gd name="T89" fmla="*/ 777 h 1740"/>
              <a:gd name="T90" fmla="*/ 3381 w 3624"/>
              <a:gd name="T91" fmla="*/ 867 h 1740"/>
              <a:gd name="T92" fmla="*/ 3438 w 3624"/>
              <a:gd name="T93" fmla="*/ 966 h 1740"/>
              <a:gd name="T94" fmla="*/ 3540 w 3624"/>
              <a:gd name="T95" fmla="*/ 1071 h 17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624" h="1740">
                <a:moveTo>
                  <a:pt x="2886" y="1740"/>
                </a:moveTo>
                <a:cubicBezTo>
                  <a:pt x="2887" y="1728"/>
                  <a:pt x="2889" y="1717"/>
                  <a:pt x="2880" y="1701"/>
                </a:cubicBezTo>
                <a:cubicBezTo>
                  <a:pt x="2871" y="1685"/>
                  <a:pt x="2842" y="1657"/>
                  <a:pt x="2829" y="1641"/>
                </a:cubicBezTo>
                <a:cubicBezTo>
                  <a:pt x="2816" y="1625"/>
                  <a:pt x="2805" y="1616"/>
                  <a:pt x="2799" y="1602"/>
                </a:cubicBezTo>
                <a:cubicBezTo>
                  <a:pt x="2793" y="1588"/>
                  <a:pt x="2803" y="1573"/>
                  <a:pt x="2793" y="1557"/>
                </a:cubicBezTo>
                <a:cubicBezTo>
                  <a:pt x="2783" y="1541"/>
                  <a:pt x="2761" y="1524"/>
                  <a:pt x="2736" y="1503"/>
                </a:cubicBezTo>
                <a:cubicBezTo>
                  <a:pt x="2711" y="1482"/>
                  <a:pt x="2684" y="1457"/>
                  <a:pt x="2643" y="1434"/>
                </a:cubicBezTo>
                <a:cubicBezTo>
                  <a:pt x="2602" y="1411"/>
                  <a:pt x="2529" y="1381"/>
                  <a:pt x="2487" y="1365"/>
                </a:cubicBezTo>
                <a:cubicBezTo>
                  <a:pt x="2445" y="1349"/>
                  <a:pt x="2421" y="1346"/>
                  <a:pt x="2391" y="1335"/>
                </a:cubicBezTo>
                <a:cubicBezTo>
                  <a:pt x="2361" y="1324"/>
                  <a:pt x="2334" y="1308"/>
                  <a:pt x="2307" y="1296"/>
                </a:cubicBezTo>
                <a:cubicBezTo>
                  <a:pt x="2280" y="1284"/>
                  <a:pt x="2256" y="1278"/>
                  <a:pt x="2229" y="1263"/>
                </a:cubicBezTo>
                <a:cubicBezTo>
                  <a:pt x="2202" y="1248"/>
                  <a:pt x="2179" y="1231"/>
                  <a:pt x="2148" y="1209"/>
                </a:cubicBezTo>
                <a:cubicBezTo>
                  <a:pt x="2117" y="1187"/>
                  <a:pt x="2063" y="1151"/>
                  <a:pt x="2043" y="1131"/>
                </a:cubicBezTo>
                <a:cubicBezTo>
                  <a:pt x="2023" y="1111"/>
                  <a:pt x="2035" y="1099"/>
                  <a:pt x="2025" y="1086"/>
                </a:cubicBezTo>
                <a:cubicBezTo>
                  <a:pt x="2015" y="1073"/>
                  <a:pt x="1998" y="1061"/>
                  <a:pt x="1986" y="1050"/>
                </a:cubicBezTo>
                <a:cubicBezTo>
                  <a:pt x="1974" y="1039"/>
                  <a:pt x="1963" y="1026"/>
                  <a:pt x="1950" y="1017"/>
                </a:cubicBezTo>
                <a:cubicBezTo>
                  <a:pt x="1937" y="1008"/>
                  <a:pt x="1923" y="1001"/>
                  <a:pt x="1908" y="999"/>
                </a:cubicBezTo>
                <a:cubicBezTo>
                  <a:pt x="1893" y="997"/>
                  <a:pt x="1878" y="997"/>
                  <a:pt x="1857" y="1002"/>
                </a:cubicBezTo>
                <a:cubicBezTo>
                  <a:pt x="1836" y="1007"/>
                  <a:pt x="1803" y="1026"/>
                  <a:pt x="1779" y="1032"/>
                </a:cubicBezTo>
                <a:cubicBezTo>
                  <a:pt x="1755" y="1038"/>
                  <a:pt x="1734" y="1041"/>
                  <a:pt x="1713" y="1041"/>
                </a:cubicBezTo>
                <a:cubicBezTo>
                  <a:pt x="1692" y="1041"/>
                  <a:pt x="1676" y="1038"/>
                  <a:pt x="1653" y="1035"/>
                </a:cubicBezTo>
                <a:cubicBezTo>
                  <a:pt x="1630" y="1032"/>
                  <a:pt x="1607" y="1023"/>
                  <a:pt x="1575" y="1020"/>
                </a:cubicBezTo>
                <a:cubicBezTo>
                  <a:pt x="1543" y="1017"/>
                  <a:pt x="1493" y="1020"/>
                  <a:pt x="1461" y="1020"/>
                </a:cubicBezTo>
                <a:cubicBezTo>
                  <a:pt x="1429" y="1020"/>
                  <a:pt x="1401" y="1015"/>
                  <a:pt x="1383" y="1020"/>
                </a:cubicBezTo>
                <a:cubicBezTo>
                  <a:pt x="1365" y="1025"/>
                  <a:pt x="1357" y="1033"/>
                  <a:pt x="1350" y="1050"/>
                </a:cubicBezTo>
                <a:cubicBezTo>
                  <a:pt x="1343" y="1067"/>
                  <a:pt x="1344" y="1100"/>
                  <a:pt x="1341" y="1122"/>
                </a:cubicBezTo>
                <a:cubicBezTo>
                  <a:pt x="1338" y="1144"/>
                  <a:pt x="1337" y="1169"/>
                  <a:pt x="1329" y="1182"/>
                </a:cubicBezTo>
                <a:cubicBezTo>
                  <a:pt x="1321" y="1195"/>
                  <a:pt x="1307" y="1202"/>
                  <a:pt x="1296" y="1203"/>
                </a:cubicBezTo>
                <a:cubicBezTo>
                  <a:pt x="1285" y="1204"/>
                  <a:pt x="1267" y="1197"/>
                  <a:pt x="1260" y="1188"/>
                </a:cubicBezTo>
                <a:cubicBezTo>
                  <a:pt x="1253" y="1179"/>
                  <a:pt x="1259" y="1165"/>
                  <a:pt x="1251" y="1149"/>
                </a:cubicBezTo>
                <a:cubicBezTo>
                  <a:pt x="1243" y="1133"/>
                  <a:pt x="1230" y="1105"/>
                  <a:pt x="1212" y="1089"/>
                </a:cubicBezTo>
                <a:cubicBezTo>
                  <a:pt x="1194" y="1073"/>
                  <a:pt x="1170" y="1062"/>
                  <a:pt x="1143" y="1050"/>
                </a:cubicBezTo>
                <a:cubicBezTo>
                  <a:pt x="1116" y="1038"/>
                  <a:pt x="1074" y="1021"/>
                  <a:pt x="1047" y="1014"/>
                </a:cubicBezTo>
                <a:cubicBezTo>
                  <a:pt x="1020" y="1007"/>
                  <a:pt x="1001" y="1011"/>
                  <a:pt x="981" y="1005"/>
                </a:cubicBezTo>
                <a:cubicBezTo>
                  <a:pt x="961" y="999"/>
                  <a:pt x="949" y="993"/>
                  <a:pt x="927" y="981"/>
                </a:cubicBezTo>
                <a:cubicBezTo>
                  <a:pt x="905" y="969"/>
                  <a:pt x="871" y="948"/>
                  <a:pt x="846" y="936"/>
                </a:cubicBezTo>
                <a:cubicBezTo>
                  <a:pt x="821" y="924"/>
                  <a:pt x="800" y="919"/>
                  <a:pt x="777" y="906"/>
                </a:cubicBezTo>
                <a:cubicBezTo>
                  <a:pt x="754" y="893"/>
                  <a:pt x="729" y="875"/>
                  <a:pt x="705" y="858"/>
                </a:cubicBezTo>
                <a:cubicBezTo>
                  <a:pt x="681" y="841"/>
                  <a:pt x="654" y="824"/>
                  <a:pt x="633" y="804"/>
                </a:cubicBezTo>
                <a:cubicBezTo>
                  <a:pt x="612" y="784"/>
                  <a:pt x="594" y="760"/>
                  <a:pt x="576" y="735"/>
                </a:cubicBezTo>
                <a:cubicBezTo>
                  <a:pt x="558" y="710"/>
                  <a:pt x="538" y="674"/>
                  <a:pt x="525" y="651"/>
                </a:cubicBezTo>
                <a:cubicBezTo>
                  <a:pt x="512" y="628"/>
                  <a:pt x="512" y="615"/>
                  <a:pt x="501" y="597"/>
                </a:cubicBezTo>
                <a:cubicBezTo>
                  <a:pt x="490" y="579"/>
                  <a:pt x="473" y="556"/>
                  <a:pt x="459" y="543"/>
                </a:cubicBezTo>
                <a:cubicBezTo>
                  <a:pt x="445" y="530"/>
                  <a:pt x="430" y="521"/>
                  <a:pt x="417" y="519"/>
                </a:cubicBezTo>
                <a:cubicBezTo>
                  <a:pt x="404" y="517"/>
                  <a:pt x="393" y="523"/>
                  <a:pt x="381" y="534"/>
                </a:cubicBezTo>
                <a:cubicBezTo>
                  <a:pt x="369" y="545"/>
                  <a:pt x="362" y="578"/>
                  <a:pt x="348" y="585"/>
                </a:cubicBezTo>
                <a:cubicBezTo>
                  <a:pt x="334" y="592"/>
                  <a:pt x="312" y="585"/>
                  <a:pt x="294" y="576"/>
                </a:cubicBezTo>
                <a:cubicBezTo>
                  <a:pt x="276" y="567"/>
                  <a:pt x="256" y="545"/>
                  <a:pt x="240" y="528"/>
                </a:cubicBezTo>
                <a:cubicBezTo>
                  <a:pt x="224" y="511"/>
                  <a:pt x="211" y="491"/>
                  <a:pt x="198" y="474"/>
                </a:cubicBezTo>
                <a:cubicBezTo>
                  <a:pt x="185" y="457"/>
                  <a:pt x="173" y="449"/>
                  <a:pt x="159" y="426"/>
                </a:cubicBezTo>
                <a:cubicBezTo>
                  <a:pt x="145" y="403"/>
                  <a:pt x="124" y="355"/>
                  <a:pt x="111" y="333"/>
                </a:cubicBezTo>
                <a:cubicBezTo>
                  <a:pt x="98" y="311"/>
                  <a:pt x="97" y="305"/>
                  <a:pt x="81" y="294"/>
                </a:cubicBezTo>
                <a:cubicBezTo>
                  <a:pt x="65" y="283"/>
                  <a:pt x="24" y="279"/>
                  <a:pt x="12" y="270"/>
                </a:cubicBezTo>
                <a:cubicBezTo>
                  <a:pt x="0" y="261"/>
                  <a:pt x="3" y="248"/>
                  <a:pt x="6" y="237"/>
                </a:cubicBezTo>
                <a:cubicBezTo>
                  <a:pt x="9" y="226"/>
                  <a:pt x="21" y="212"/>
                  <a:pt x="33" y="204"/>
                </a:cubicBezTo>
                <a:cubicBezTo>
                  <a:pt x="45" y="196"/>
                  <a:pt x="66" y="197"/>
                  <a:pt x="81" y="189"/>
                </a:cubicBezTo>
                <a:cubicBezTo>
                  <a:pt x="96" y="181"/>
                  <a:pt x="110" y="168"/>
                  <a:pt x="126" y="156"/>
                </a:cubicBezTo>
                <a:cubicBezTo>
                  <a:pt x="142" y="144"/>
                  <a:pt x="156" y="128"/>
                  <a:pt x="177" y="114"/>
                </a:cubicBezTo>
                <a:cubicBezTo>
                  <a:pt x="198" y="100"/>
                  <a:pt x="234" y="83"/>
                  <a:pt x="255" y="72"/>
                </a:cubicBezTo>
                <a:cubicBezTo>
                  <a:pt x="276" y="61"/>
                  <a:pt x="284" y="56"/>
                  <a:pt x="303" y="45"/>
                </a:cubicBezTo>
                <a:cubicBezTo>
                  <a:pt x="322" y="34"/>
                  <a:pt x="350" y="12"/>
                  <a:pt x="369" y="6"/>
                </a:cubicBezTo>
                <a:cubicBezTo>
                  <a:pt x="388" y="0"/>
                  <a:pt x="399" y="7"/>
                  <a:pt x="420" y="9"/>
                </a:cubicBezTo>
                <a:cubicBezTo>
                  <a:pt x="441" y="11"/>
                  <a:pt x="447" y="15"/>
                  <a:pt x="495" y="15"/>
                </a:cubicBezTo>
                <a:cubicBezTo>
                  <a:pt x="543" y="15"/>
                  <a:pt x="660" y="8"/>
                  <a:pt x="711" y="9"/>
                </a:cubicBezTo>
                <a:cubicBezTo>
                  <a:pt x="762" y="10"/>
                  <a:pt x="775" y="16"/>
                  <a:pt x="804" y="24"/>
                </a:cubicBezTo>
                <a:cubicBezTo>
                  <a:pt x="833" y="32"/>
                  <a:pt x="857" y="54"/>
                  <a:pt x="888" y="60"/>
                </a:cubicBezTo>
                <a:cubicBezTo>
                  <a:pt x="919" y="66"/>
                  <a:pt x="960" y="65"/>
                  <a:pt x="993" y="63"/>
                </a:cubicBezTo>
                <a:cubicBezTo>
                  <a:pt x="1026" y="61"/>
                  <a:pt x="1044" y="48"/>
                  <a:pt x="1086" y="45"/>
                </a:cubicBezTo>
                <a:cubicBezTo>
                  <a:pt x="1128" y="42"/>
                  <a:pt x="1209" y="43"/>
                  <a:pt x="1245" y="45"/>
                </a:cubicBezTo>
                <a:cubicBezTo>
                  <a:pt x="1281" y="47"/>
                  <a:pt x="1284" y="50"/>
                  <a:pt x="1302" y="54"/>
                </a:cubicBezTo>
                <a:cubicBezTo>
                  <a:pt x="1320" y="58"/>
                  <a:pt x="1326" y="68"/>
                  <a:pt x="1356" y="72"/>
                </a:cubicBezTo>
                <a:cubicBezTo>
                  <a:pt x="1386" y="76"/>
                  <a:pt x="1438" y="75"/>
                  <a:pt x="1485" y="78"/>
                </a:cubicBezTo>
                <a:cubicBezTo>
                  <a:pt x="1532" y="81"/>
                  <a:pt x="1600" y="77"/>
                  <a:pt x="1641" y="90"/>
                </a:cubicBezTo>
                <a:cubicBezTo>
                  <a:pt x="1682" y="103"/>
                  <a:pt x="1706" y="132"/>
                  <a:pt x="1731" y="156"/>
                </a:cubicBezTo>
                <a:cubicBezTo>
                  <a:pt x="1756" y="180"/>
                  <a:pt x="1780" y="216"/>
                  <a:pt x="1794" y="237"/>
                </a:cubicBezTo>
                <a:cubicBezTo>
                  <a:pt x="1808" y="258"/>
                  <a:pt x="1800" y="260"/>
                  <a:pt x="1815" y="282"/>
                </a:cubicBezTo>
                <a:cubicBezTo>
                  <a:pt x="1830" y="304"/>
                  <a:pt x="1852" y="340"/>
                  <a:pt x="1884" y="369"/>
                </a:cubicBezTo>
                <a:cubicBezTo>
                  <a:pt x="1916" y="398"/>
                  <a:pt x="1962" y="435"/>
                  <a:pt x="2010" y="459"/>
                </a:cubicBezTo>
                <a:cubicBezTo>
                  <a:pt x="2058" y="483"/>
                  <a:pt x="2126" y="500"/>
                  <a:pt x="2172" y="513"/>
                </a:cubicBezTo>
                <a:cubicBezTo>
                  <a:pt x="2218" y="526"/>
                  <a:pt x="2243" y="528"/>
                  <a:pt x="2286" y="537"/>
                </a:cubicBezTo>
                <a:cubicBezTo>
                  <a:pt x="2329" y="546"/>
                  <a:pt x="2373" y="563"/>
                  <a:pt x="2433" y="570"/>
                </a:cubicBezTo>
                <a:cubicBezTo>
                  <a:pt x="2493" y="577"/>
                  <a:pt x="2584" y="581"/>
                  <a:pt x="2646" y="582"/>
                </a:cubicBezTo>
                <a:cubicBezTo>
                  <a:pt x="2708" y="583"/>
                  <a:pt x="2761" y="576"/>
                  <a:pt x="2808" y="579"/>
                </a:cubicBezTo>
                <a:cubicBezTo>
                  <a:pt x="2855" y="582"/>
                  <a:pt x="2896" y="586"/>
                  <a:pt x="2931" y="600"/>
                </a:cubicBezTo>
                <a:cubicBezTo>
                  <a:pt x="2966" y="614"/>
                  <a:pt x="2993" y="644"/>
                  <a:pt x="3015" y="660"/>
                </a:cubicBezTo>
                <a:cubicBezTo>
                  <a:pt x="3037" y="676"/>
                  <a:pt x="3050" y="684"/>
                  <a:pt x="3066" y="696"/>
                </a:cubicBezTo>
                <a:cubicBezTo>
                  <a:pt x="3082" y="708"/>
                  <a:pt x="3091" y="721"/>
                  <a:pt x="3111" y="732"/>
                </a:cubicBezTo>
                <a:cubicBezTo>
                  <a:pt x="3131" y="743"/>
                  <a:pt x="3162" y="755"/>
                  <a:pt x="3186" y="762"/>
                </a:cubicBezTo>
                <a:cubicBezTo>
                  <a:pt x="3210" y="769"/>
                  <a:pt x="3233" y="771"/>
                  <a:pt x="3255" y="774"/>
                </a:cubicBezTo>
                <a:cubicBezTo>
                  <a:pt x="3277" y="777"/>
                  <a:pt x="3295" y="771"/>
                  <a:pt x="3315" y="777"/>
                </a:cubicBezTo>
                <a:cubicBezTo>
                  <a:pt x="3335" y="783"/>
                  <a:pt x="3364" y="798"/>
                  <a:pt x="3375" y="813"/>
                </a:cubicBezTo>
                <a:cubicBezTo>
                  <a:pt x="3386" y="828"/>
                  <a:pt x="3374" y="850"/>
                  <a:pt x="3381" y="867"/>
                </a:cubicBezTo>
                <a:cubicBezTo>
                  <a:pt x="3388" y="884"/>
                  <a:pt x="3407" y="899"/>
                  <a:pt x="3417" y="915"/>
                </a:cubicBezTo>
                <a:cubicBezTo>
                  <a:pt x="3427" y="931"/>
                  <a:pt x="3426" y="948"/>
                  <a:pt x="3438" y="966"/>
                </a:cubicBezTo>
                <a:cubicBezTo>
                  <a:pt x="3450" y="984"/>
                  <a:pt x="3469" y="1003"/>
                  <a:pt x="3486" y="1020"/>
                </a:cubicBezTo>
                <a:cubicBezTo>
                  <a:pt x="3503" y="1037"/>
                  <a:pt x="3517" y="1061"/>
                  <a:pt x="3540" y="1071"/>
                </a:cubicBezTo>
                <a:cubicBezTo>
                  <a:pt x="3563" y="1081"/>
                  <a:pt x="3593" y="1079"/>
                  <a:pt x="3624" y="107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630">
            <a:extLst>
              <a:ext uri="{FF2B5EF4-FFF2-40B4-BE49-F238E27FC236}">
                <a16:creationId xmlns:a16="http://schemas.microsoft.com/office/drawing/2014/main" id="{369CF699-D896-B6D1-48D4-EE145B846518}"/>
              </a:ext>
            </a:extLst>
          </xdr:cNvPr>
          <xdr:cNvSpPr>
            <a:spLocks noChangeAspect="1"/>
          </xdr:cNvSpPr>
        </xdr:nvSpPr>
        <xdr:spPr bwMode="auto">
          <a:xfrm rot="16200000">
            <a:off x="970042" y="5084793"/>
            <a:ext cx="656542" cy="505557"/>
          </a:xfrm>
          <a:custGeom>
            <a:avLst/>
            <a:gdLst>
              <a:gd name="T0" fmla="*/ 264 w 1185"/>
              <a:gd name="T1" fmla="*/ 700 h 1071"/>
              <a:gd name="T2" fmla="*/ 186 w 1185"/>
              <a:gd name="T3" fmla="*/ 745 h 1071"/>
              <a:gd name="T4" fmla="*/ 108 w 1185"/>
              <a:gd name="T5" fmla="*/ 718 h 1071"/>
              <a:gd name="T6" fmla="*/ 6 w 1185"/>
              <a:gd name="T7" fmla="*/ 730 h 1071"/>
              <a:gd name="T8" fmla="*/ 63 w 1185"/>
              <a:gd name="T9" fmla="*/ 838 h 1071"/>
              <a:gd name="T10" fmla="*/ 165 w 1185"/>
              <a:gd name="T11" fmla="*/ 955 h 1071"/>
              <a:gd name="T12" fmla="*/ 285 w 1185"/>
              <a:gd name="T13" fmla="*/ 1060 h 1071"/>
              <a:gd name="T14" fmla="*/ 423 w 1185"/>
              <a:gd name="T15" fmla="*/ 1048 h 1071"/>
              <a:gd name="T16" fmla="*/ 606 w 1185"/>
              <a:gd name="T17" fmla="*/ 1015 h 1071"/>
              <a:gd name="T18" fmla="*/ 720 w 1185"/>
              <a:gd name="T19" fmla="*/ 1057 h 1071"/>
              <a:gd name="T20" fmla="*/ 810 w 1185"/>
              <a:gd name="T21" fmla="*/ 1000 h 1071"/>
              <a:gd name="T22" fmla="*/ 969 w 1185"/>
              <a:gd name="T23" fmla="*/ 886 h 1071"/>
              <a:gd name="T24" fmla="*/ 1149 w 1185"/>
              <a:gd name="T25" fmla="*/ 769 h 1071"/>
              <a:gd name="T26" fmla="*/ 1134 w 1185"/>
              <a:gd name="T27" fmla="*/ 649 h 1071"/>
              <a:gd name="T28" fmla="*/ 1017 w 1185"/>
              <a:gd name="T29" fmla="*/ 640 h 1071"/>
              <a:gd name="T30" fmla="*/ 873 w 1185"/>
              <a:gd name="T31" fmla="*/ 721 h 1071"/>
              <a:gd name="T32" fmla="*/ 744 w 1185"/>
              <a:gd name="T33" fmla="*/ 709 h 1071"/>
              <a:gd name="T34" fmla="*/ 756 w 1185"/>
              <a:gd name="T35" fmla="*/ 562 h 1071"/>
              <a:gd name="T36" fmla="*/ 708 w 1185"/>
              <a:gd name="T37" fmla="*/ 472 h 1071"/>
              <a:gd name="T38" fmla="*/ 648 w 1185"/>
              <a:gd name="T39" fmla="*/ 556 h 1071"/>
              <a:gd name="T40" fmla="*/ 621 w 1185"/>
              <a:gd name="T41" fmla="*/ 703 h 1071"/>
              <a:gd name="T42" fmla="*/ 510 w 1185"/>
              <a:gd name="T43" fmla="*/ 775 h 1071"/>
              <a:gd name="T44" fmla="*/ 429 w 1185"/>
              <a:gd name="T45" fmla="*/ 691 h 1071"/>
              <a:gd name="T46" fmla="*/ 393 w 1185"/>
              <a:gd name="T47" fmla="*/ 598 h 1071"/>
              <a:gd name="T48" fmla="*/ 336 w 1185"/>
              <a:gd name="T49" fmla="*/ 541 h 1071"/>
              <a:gd name="T50" fmla="*/ 462 w 1185"/>
              <a:gd name="T51" fmla="*/ 409 h 1071"/>
              <a:gd name="T52" fmla="*/ 612 w 1185"/>
              <a:gd name="T53" fmla="*/ 274 h 1071"/>
              <a:gd name="T54" fmla="*/ 756 w 1185"/>
              <a:gd name="T55" fmla="*/ 274 h 1071"/>
              <a:gd name="T56" fmla="*/ 879 w 1185"/>
              <a:gd name="T57" fmla="*/ 199 h 1071"/>
              <a:gd name="T58" fmla="*/ 1011 w 1185"/>
              <a:gd name="T59" fmla="*/ 196 h 1071"/>
              <a:gd name="T60" fmla="*/ 1167 w 1185"/>
              <a:gd name="T61" fmla="*/ 145 h 1071"/>
              <a:gd name="T62" fmla="*/ 1170 w 1185"/>
              <a:gd name="T63" fmla="*/ 52 h 1071"/>
              <a:gd name="T64" fmla="*/ 1053 w 1185"/>
              <a:gd name="T65" fmla="*/ 4 h 10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85" h="1071">
                <a:moveTo>
                  <a:pt x="264" y="664"/>
                </a:moveTo>
                <a:cubicBezTo>
                  <a:pt x="265" y="676"/>
                  <a:pt x="267" y="688"/>
                  <a:pt x="264" y="700"/>
                </a:cubicBezTo>
                <a:cubicBezTo>
                  <a:pt x="261" y="712"/>
                  <a:pt x="256" y="729"/>
                  <a:pt x="243" y="736"/>
                </a:cubicBezTo>
                <a:cubicBezTo>
                  <a:pt x="230" y="743"/>
                  <a:pt x="203" y="745"/>
                  <a:pt x="186" y="745"/>
                </a:cubicBezTo>
                <a:cubicBezTo>
                  <a:pt x="169" y="745"/>
                  <a:pt x="151" y="744"/>
                  <a:pt x="138" y="739"/>
                </a:cubicBezTo>
                <a:cubicBezTo>
                  <a:pt x="125" y="734"/>
                  <a:pt x="124" y="722"/>
                  <a:pt x="108" y="718"/>
                </a:cubicBezTo>
                <a:cubicBezTo>
                  <a:pt x="92" y="714"/>
                  <a:pt x="59" y="716"/>
                  <a:pt x="42" y="718"/>
                </a:cubicBezTo>
                <a:cubicBezTo>
                  <a:pt x="25" y="720"/>
                  <a:pt x="11" y="719"/>
                  <a:pt x="6" y="730"/>
                </a:cubicBezTo>
                <a:cubicBezTo>
                  <a:pt x="1" y="741"/>
                  <a:pt x="0" y="766"/>
                  <a:pt x="9" y="784"/>
                </a:cubicBezTo>
                <a:cubicBezTo>
                  <a:pt x="18" y="802"/>
                  <a:pt x="47" y="819"/>
                  <a:pt x="63" y="838"/>
                </a:cubicBezTo>
                <a:cubicBezTo>
                  <a:pt x="79" y="857"/>
                  <a:pt x="91" y="878"/>
                  <a:pt x="108" y="898"/>
                </a:cubicBezTo>
                <a:cubicBezTo>
                  <a:pt x="125" y="918"/>
                  <a:pt x="145" y="936"/>
                  <a:pt x="165" y="955"/>
                </a:cubicBezTo>
                <a:cubicBezTo>
                  <a:pt x="185" y="974"/>
                  <a:pt x="208" y="994"/>
                  <a:pt x="228" y="1012"/>
                </a:cubicBezTo>
                <a:cubicBezTo>
                  <a:pt x="248" y="1030"/>
                  <a:pt x="266" y="1050"/>
                  <a:pt x="285" y="1060"/>
                </a:cubicBezTo>
                <a:cubicBezTo>
                  <a:pt x="304" y="1070"/>
                  <a:pt x="319" y="1071"/>
                  <a:pt x="342" y="1069"/>
                </a:cubicBezTo>
                <a:cubicBezTo>
                  <a:pt x="365" y="1067"/>
                  <a:pt x="391" y="1057"/>
                  <a:pt x="423" y="1048"/>
                </a:cubicBezTo>
                <a:cubicBezTo>
                  <a:pt x="455" y="1039"/>
                  <a:pt x="504" y="1020"/>
                  <a:pt x="534" y="1015"/>
                </a:cubicBezTo>
                <a:cubicBezTo>
                  <a:pt x="564" y="1010"/>
                  <a:pt x="584" y="1012"/>
                  <a:pt x="606" y="1015"/>
                </a:cubicBezTo>
                <a:cubicBezTo>
                  <a:pt x="628" y="1018"/>
                  <a:pt x="647" y="1023"/>
                  <a:pt x="666" y="1030"/>
                </a:cubicBezTo>
                <a:cubicBezTo>
                  <a:pt x="685" y="1037"/>
                  <a:pt x="703" y="1056"/>
                  <a:pt x="720" y="1057"/>
                </a:cubicBezTo>
                <a:cubicBezTo>
                  <a:pt x="737" y="1058"/>
                  <a:pt x="756" y="1045"/>
                  <a:pt x="771" y="1036"/>
                </a:cubicBezTo>
                <a:cubicBezTo>
                  <a:pt x="786" y="1027"/>
                  <a:pt x="792" y="1014"/>
                  <a:pt x="810" y="1000"/>
                </a:cubicBezTo>
                <a:cubicBezTo>
                  <a:pt x="828" y="986"/>
                  <a:pt x="853" y="974"/>
                  <a:pt x="879" y="955"/>
                </a:cubicBezTo>
                <a:cubicBezTo>
                  <a:pt x="905" y="936"/>
                  <a:pt x="938" y="908"/>
                  <a:pt x="969" y="886"/>
                </a:cubicBezTo>
                <a:cubicBezTo>
                  <a:pt x="1000" y="864"/>
                  <a:pt x="1035" y="845"/>
                  <a:pt x="1065" y="826"/>
                </a:cubicBezTo>
                <a:cubicBezTo>
                  <a:pt x="1095" y="807"/>
                  <a:pt x="1133" y="790"/>
                  <a:pt x="1149" y="769"/>
                </a:cubicBezTo>
                <a:cubicBezTo>
                  <a:pt x="1165" y="748"/>
                  <a:pt x="1166" y="720"/>
                  <a:pt x="1164" y="700"/>
                </a:cubicBezTo>
                <a:cubicBezTo>
                  <a:pt x="1162" y="680"/>
                  <a:pt x="1150" y="660"/>
                  <a:pt x="1134" y="649"/>
                </a:cubicBezTo>
                <a:cubicBezTo>
                  <a:pt x="1118" y="638"/>
                  <a:pt x="1087" y="632"/>
                  <a:pt x="1068" y="631"/>
                </a:cubicBezTo>
                <a:cubicBezTo>
                  <a:pt x="1049" y="630"/>
                  <a:pt x="1034" y="632"/>
                  <a:pt x="1017" y="640"/>
                </a:cubicBezTo>
                <a:cubicBezTo>
                  <a:pt x="1000" y="648"/>
                  <a:pt x="987" y="666"/>
                  <a:pt x="963" y="679"/>
                </a:cubicBezTo>
                <a:cubicBezTo>
                  <a:pt x="939" y="692"/>
                  <a:pt x="902" y="711"/>
                  <a:pt x="873" y="721"/>
                </a:cubicBezTo>
                <a:cubicBezTo>
                  <a:pt x="844" y="731"/>
                  <a:pt x="807" y="741"/>
                  <a:pt x="786" y="739"/>
                </a:cubicBezTo>
                <a:cubicBezTo>
                  <a:pt x="765" y="737"/>
                  <a:pt x="753" y="726"/>
                  <a:pt x="744" y="709"/>
                </a:cubicBezTo>
                <a:cubicBezTo>
                  <a:pt x="735" y="692"/>
                  <a:pt x="730" y="664"/>
                  <a:pt x="732" y="640"/>
                </a:cubicBezTo>
                <a:cubicBezTo>
                  <a:pt x="734" y="616"/>
                  <a:pt x="753" y="584"/>
                  <a:pt x="756" y="562"/>
                </a:cubicBezTo>
                <a:cubicBezTo>
                  <a:pt x="759" y="540"/>
                  <a:pt x="761" y="523"/>
                  <a:pt x="753" y="508"/>
                </a:cubicBezTo>
                <a:cubicBezTo>
                  <a:pt x="745" y="493"/>
                  <a:pt x="722" y="472"/>
                  <a:pt x="708" y="472"/>
                </a:cubicBezTo>
                <a:cubicBezTo>
                  <a:pt x="694" y="472"/>
                  <a:pt x="676" y="491"/>
                  <a:pt x="666" y="505"/>
                </a:cubicBezTo>
                <a:cubicBezTo>
                  <a:pt x="656" y="519"/>
                  <a:pt x="652" y="537"/>
                  <a:pt x="648" y="556"/>
                </a:cubicBezTo>
                <a:cubicBezTo>
                  <a:pt x="644" y="575"/>
                  <a:pt x="646" y="598"/>
                  <a:pt x="642" y="622"/>
                </a:cubicBezTo>
                <a:cubicBezTo>
                  <a:pt x="638" y="646"/>
                  <a:pt x="632" y="679"/>
                  <a:pt x="621" y="703"/>
                </a:cubicBezTo>
                <a:cubicBezTo>
                  <a:pt x="610" y="727"/>
                  <a:pt x="594" y="754"/>
                  <a:pt x="576" y="766"/>
                </a:cubicBezTo>
                <a:cubicBezTo>
                  <a:pt x="558" y="778"/>
                  <a:pt x="531" y="781"/>
                  <a:pt x="510" y="775"/>
                </a:cubicBezTo>
                <a:cubicBezTo>
                  <a:pt x="489" y="769"/>
                  <a:pt x="463" y="744"/>
                  <a:pt x="450" y="730"/>
                </a:cubicBezTo>
                <a:cubicBezTo>
                  <a:pt x="437" y="716"/>
                  <a:pt x="433" y="707"/>
                  <a:pt x="429" y="691"/>
                </a:cubicBezTo>
                <a:cubicBezTo>
                  <a:pt x="425" y="675"/>
                  <a:pt x="432" y="646"/>
                  <a:pt x="426" y="631"/>
                </a:cubicBezTo>
                <a:cubicBezTo>
                  <a:pt x="420" y="616"/>
                  <a:pt x="407" y="606"/>
                  <a:pt x="393" y="598"/>
                </a:cubicBezTo>
                <a:cubicBezTo>
                  <a:pt x="379" y="590"/>
                  <a:pt x="348" y="592"/>
                  <a:pt x="339" y="583"/>
                </a:cubicBezTo>
                <a:cubicBezTo>
                  <a:pt x="330" y="574"/>
                  <a:pt x="330" y="557"/>
                  <a:pt x="336" y="541"/>
                </a:cubicBezTo>
                <a:cubicBezTo>
                  <a:pt x="342" y="525"/>
                  <a:pt x="354" y="506"/>
                  <a:pt x="375" y="484"/>
                </a:cubicBezTo>
                <a:cubicBezTo>
                  <a:pt x="396" y="462"/>
                  <a:pt x="433" y="436"/>
                  <a:pt x="462" y="409"/>
                </a:cubicBezTo>
                <a:cubicBezTo>
                  <a:pt x="491" y="382"/>
                  <a:pt x="524" y="344"/>
                  <a:pt x="549" y="322"/>
                </a:cubicBezTo>
                <a:cubicBezTo>
                  <a:pt x="574" y="300"/>
                  <a:pt x="590" y="282"/>
                  <a:pt x="612" y="274"/>
                </a:cubicBezTo>
                <a:cubicBezTo>
                  <a:pt x="634" y="266"/>
                  <a:pt x="660" y="274"/>
                  <a:pt x="684" y="274"/>
                </a:cubicBezTo>
                <a:cubicBezTo>
                  <a:pt x="708" y="274"/>
                  <a:pt x="735" y="281"/>
                  <a:pt x="756" y="274"/>
                </a:cubicBezTo>
                <a:cubicBezTo>
                  <a:pt x="777" y="267"/>
                  <a:pt x="790" y="244"/>
                  <a:pt x="810" y="232"/>
                </a:cubicBezTo>
                <a:cubicBezTo>
                  <a:pt x="830" y="220"/>
                  <a:pt x="853" y="206"/>
                  <a:pt x="879" y="199"/>
                </a:cubicBezTo>
                <a:cubicBezTo>
                  <a:pt x="905" y="192"/>
                  <a:pt x="944" y="188"/>
                  <a:pt x="966" y="187"/>
                </a:cubicBezTo>
                <a:cubicBezTo>
                  <a:pt x="988" y="186"/>
                  <a:pt x="988" y="196"/>
                  <a:pt x="1011" y="196"/>
                </a:cubicBezTo>
                <a:cubicBezTo>
                  <a:pt x="1034" y="196"/>
                  <a:pt x="1081" y="196"/>
                  <a:pt x="1107" y="187"/>
                </a:cubicBezTo>
                <a:cubicBezTo>
                  <a:pt x="1133" y="178"/>
                  <a:pt x="1154" y="160"/>
                  <a:pt x="1167" y="145"/>
                </a:cubicBezTo>
                <a:cubicBezTo>
                  <a:pt x="1180" y="130"/>
                  <a:pt x="1185" y="109"/>
                  <a:pt x="1185" y="94"/>
                </a:cubicBezTo>
                <a:cubicBezTo>
                  <a:pt x="1185" y="79"/>
                  <a:pt x="1183" y="63"/>
                  <a:pt x="1170" y="52"/>
                </a:cubicBezTo>
                <a:cubicBezTo>
                  <a:pt x="1157" y="41"/>
                  <a:pt x="1127" y="36"/>
                  <a:pt x="1107" y="28"/>
                </a:cubicBezTo>
                <a:cubicBezTo>
                  <a:pt x="1087" y="20"/>
                  <a:pt x="1071" y="8"/>
                  <a:pt x="1053" y="4"/>
                </a:cubicBezTo>
                <a:cubicBezTo>
                  <a:pt x="1035" y="0"/>
                  <a:pt x="1015" y="2"/>
                  <a:pt x="996" y="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0" name="Freeform 631">
            <a:extLst>
              <a:ext uri="{FF2B5EF4-FFF2-40B4-BE49-F238E27FC236}">
                <a16:creationId xmlns:a16="http://schemas.microsoft.com/office/drawing/2014/main" id="{D4236F02-D19F-A8AF-EB18-C001B7FE70F6}"/>
              </a:ext>
            </a:extLst>
          </xdr:cNvPr>
          <xdr:cNvSpPr>
            <a:spLocks noChangeAspect="1"/>
          </xdr:cNvSpPr>
        </xdr:nvSpPr>
        <xdr:spPr bwMode="auto">
          <a:xfrm rot="16200000">
            <a:off x="1440576" y="4390513"/>
            <a:ext cx="1184177" cy="852117"/>
          </a:xfrm>
          <a:custGeom>
            <a:avLst/>
            <a:gdLst>
              <a:gd name="T0" fmla="*/ 16 w 2140"/>
              <a:gd name="T1" fmla="*/ 1798 h 1804"/>
              <a:gd name="T2" fmla="*/ 1 w 2140"/>
              <a:gd name="T3" fmla="*/ 1774 h 1804"/>
              <a:gd name="T4" fmla="*/ 10 w 2140"/>
              <a:gd name="T5" fmla="*/ 1723 h 1804"/>
              <a:gd name="T6" fmla="*/ 43 w 2140"/>
              <a:gd name="T7" fmla="*/ 1678 h 1804"/>
              <a:gd name="T8" fmla="*/ 76 w 2140"/>
              <a:gd name="T9" fmla="*/ 1633 h 1804"/>
              <a:gd name="T10" fmla="*/ 85 w 2140"/>
              <a:gd name="T11" fmla="*/ 1594 h 1804"/>
              <a:gd name="T12" fmla="*/ 85 w 2140"/>
              <a:gd name="T13" fmla="*/ 1540 h 1804"/>
              <a:gd name="T14" fmla="*/ 106 w 2140"/>
              <a:gd name="T15" fmla="*/ 1492 h 1804"/>
              <a:gd name="T16" fmla="*/ 145 w 2140"/>
              <a:gd name="T17" fmla="*/ 1420 h 1804"/>
              <a:gd name="T18" fmla="*/ 199 w 2140"/>
              <a:gd name="T19" fmla="*/ 1381 h 1804"/>
              <a:gd name="T20" fmla="*/ 274 w 2140"/>
              <a:gd name="T21" fmla="*/ 1348 h 1804"/>
              <a:gd name="T22" fmla="*/ 379 w 2140"/>
              <a:gd name="T23" fmla="*/ 1288 h 1804"/>
              <a:gd name="T24" fmla="*/ 508 w 2140"/>
              <a:gd name="T25" fmla="*/ 1279 h 1804"/>
              <a:gd name="T26" fmla="*/ 577 w 2140"/>
              <a:gd name="T27" fmla="*/ 1276 h 1804"/>
              <a:gd name="T28" fmla="*/ 652 w 2140"/>
              <a:gd name="T29" fmla="*/ 1258 h 1804"/>
              <a:gd name="T30" fmla="*/ 697 w 2140"/>
              <a:gd name="T31" fmla="*/ 1204 h 1804"/>
              <a:gd name="T32" fmla="*/ 754 w 2140"/>
              <a:gd name="T33" fmla="*/ 1174 h 1804"/>
              <a:gd name="T34" fmla="*/ 844 w 2140"/>
              <a:gd name="T35" fmla="*/ 1129 h 1804"/>
              <a:gd name="T36" fmla="*/ 907 w 2140"/>
              <a:gd name="T37" fmla="*/ 1087 h 1804"/>
              <a:gd name="T38" fmla="*/ 913 w 2140"/>
              <a:gd name="T39" fmla="*/ 991 h 1804"/>
              <a:gd name="T40" fmla="*/ 886 w 2140"/>
              <a:gd name="T41" fmla="*/ 865 h 1804"/>
              <a:gd name="T42" fmla="*/ 868 w 2140"/>
              <a:gd name="T43" fmla="*/ 775 h 1804"/>
              <a:gd name="T44" fmla="*/ 847 w 2140"/>
              <a:gd name="T45" fmla="*/ 718 h 1804"/>
              <a:gd name="T46" fmla="*/ 802 w 2140"/>
              <a:gd name="T47" fmla="*/ 673 h 1804"/>
              <a:gd name="T48" fmla="*/ 760 w 2140"/>
              <a:gd name="T49" fmla="*/ 616 h 1804"/>
              <a:gd name="T50" fmla="*/ 736 w 2140"/>
              <a:gd name="T51" fmla="*/ 598 h 1804"/>
              <a:gd name="T52" fmla="*/ 712 w 2140"/>
              <a:gd name="T53" fmla="*/ 598 h 1804"/>
              <a:gd name="T54" fmla="*/ 682 w 2140"/>
              <a:gd name="T55" fmla="*/ 586 h 1804"/>
              <a:gd name="T56" fmla="*/ 643 w 2140"/>
              <a:gd name="T57" fmla="*/ 586 h 1804"/>
              <a:gd name="T58" fmla="*/ 601 w 2140"/>
              <a:gd name="T59" fmla="*/ 541 h 1804"/>
              <a:gd name="T60" fmla="*/ 598 w 2140"/>
              <a:gd name="T61" fmla="*/ 439 h 1804"/>
              <a:gd name="T62" fmla="*/ 637 w 2140"/>
              <a:gd name="T63" fmla="*/ 316 h 1804"/>
              <a:gd name="T64" fmla="*/ 712 w 2140"/>
              <a:gd name="T65" fmla="*/ 148 h 1804"/>
              <a:gd name="T66" fmla="*/ 778 w 2140"/>
              <a:gd name="T67" fmla="*/ 40 h 1804"/>
              <a:gd name="T68" fmla="*/ 871 w 2140"/>
              <a:gd name="T69" fmla="*/ 4 h 1804"/>
              <a:gd name="T70" fmla="*/ 970 w 2140"/>
              <a:gd name="T71" fmla="*/ 16 h 1804"/>
              <a:gd name="T72" fmla="*/ 1051 w 2140"/>
              <a:gd name="T73" fmla="*/ 79 h 1804"/>
              <a:gd name="T74" fmla="*/ 1114 w 2140"/>
              <a:gd name="T75" fmla="*/ 190 h 1804"/>
              <a:gd name="T76" fmla="*/ 1132 w 2140"/>
              <a:gd name="T77" fmla="*/ 301 h 1804"/>
              <a:gd name="T78" fmla="*/ 1180 w 2140"/>
              <a:gd name="T79" fmla="*/ 454 h 1804"/>
              <a:gd name="T80" fmla="*/ 1219 w 2140"/>
              <a:gd name="T81" fmla="*/ 568 h 1804"/>
              <a:gd name="T82" fmla="*/ 1237 w 2140"/>
              <a:gd name="T83" fmla="*/ 634 h 1804"/>
              <a:gd name="T84" fmla="*/ 1291 w 2140"/>
              <a:gd name="T85" fmla="*/ 742 h 1804"/>
              <a:gd name="T86" fmla="*/ 1345 w 2140"/>
              <a:gd name="T87" fmla="*/ 865 h 1804"/>
              <a:gd name="T88" fmla="*/ 1444 w 2140"/>
              <a:gd name="T89" fmla="*/ 1003 h 1804"/>
              <a:gd name="T90" fmla="*/ 1519 w 2140"/>
              <a:gd name="T91" fmla="*/ 1087 h 1804"/>
              <a:gd name="T92" fmla="*/ 1564 w 2140"/>
              <a:gd name="T93" fmla="*/ 1156 h 1804"/>
              <a:gd name="T94" fmla="*/ 1603 w 2140"/>
              <a:gd name="T95" fmla="*/ 1255 h 1804"/>
              <a:gd name="T96" fmla="*/ 1687 w 2140"/>
              <a:gd name="T97" fmla="*/ 1357 h 1804"/>
              <a:gd name="T98" fmla="*/ 1816 w 2140"/>
              <a:gd name="T99" fmla="*/ 1423 h 1804"/>
              <a:gd name="T100" fmla="*/ 1951 w 2140"/>
              <a:gd name="T101" fmla="*/ 1426 h 1804"/>
              <a:gd name="T102" fmla="*/ 2077 w 2140"/>
              <a:gd name="T103" fmla="*/ 1429 h 1804"/>
              <a:gd name="T104" fmla="*/ 2110 w 2140"/>
              <a:gd name="T105" fmla="*/ 1477 h 1804"/>
              <a:gd name="T106" fmla="*/ 2101 w 2140"/>
              <a:gd name="T107" fmla="*/ 1531 h 1804"/>
              <a:gd name="T108" fmla="*/ 2053 w 2140"/>
              <a:gd name="T109" fmla="*/ 1573 h 1804"/>
              <a:gd name="T110" fmla="*/ 2023 w 2140"/>
              <a:gd name="T111" fmla="*/ 1609 h 1804"/>
              <a:gd name="T112" fmla="*/ 2032 w 2140"/>
              <a:gd name="T113" fmla="*/ 1660 h 1804"/>
              <a:gd name="T114" fmla="*/ 2083 w 2140"/>
              <a:gd name="T115" fmla="*/ 1705 h 1804"/>
              <a:gd name="T116" fmla="*/ 2116 w 2140"/>
              <a:gd name="T117" fmla="*/ 1759 h 1804"/>
              <a:gd name="T118" fmla="*/ 2140 w 2140"/>
              <a:gd name="T119" fmla="*/ 1804 h 18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140" h="1804">
                <a:moveTo>
                  <a:pt x="16" y="1798"/>
                </a:moveTo>
                <a:cubicBezTo>
                  <a:pt x="15" y="1794"/>
                  <a:pt x="2" y="1786"/>
                  <a:pt x="1" y="1774"/>
                </a:cubicBezTo>
                <a:cubicBezTo>
                  <a:pt x="0" y="1762"/>
                  <a:pt x="3" y="1739"/>
                  <a:pt x="10" y="1723"/>
                </a:cubicBezTo>
                <a:cubicBezTo>
                  <a:pt x="17" y="1707"/>
                  <a:pt x="32" y="1693"/>
                  <a:pt x="43" y="1678"/>
                </a:cubicBezTo>
                <a:cubicBezTo>
                  <a:pt x="54" y="1663"/>
                  <a:pt x="69" y="1647"/>
                  <a:pt x="76" y="1633"/>
                </a:cubicBezTo>
                <a:cubicBezTo>
                  <a:pt x="83" y="1619"/>
                  <a:pt x="84" y="1609"/>
                  <a:pt x="85" y="1594"/>
                </a:cubicBezTo>
                <a:cubicBezTo>
                  <a:pt x="86" y="1579"/>
                  <a:pt x="82" y="1557"/>
                  <a:pt x="85" y="1540"/>
                </a:cubicBezTo>
                <a:cubicBezTo>
                  <a:pt x="88" y="1523"/>
                  <a:pt x="96" y="1512"/>
                  <a:pt x="106" y="1492"/>
                </a:cubicBezTo>
                <a:cubicBezTo>
                  <a:pt x="116" y="1472"/>
                  <a:pt x="130" y="1438"/>
                  <a:pt x="145" y="1420"/>
                </a:cubicBezTo>
                <a:cubicBezTo>
                  <a:pt x="160" y="1402"/>
                  <a:pt x="178" y="1393"/>
                  <a:pt x="199" y="1381"/>
                </a:cubicBezTo>
                <a:cubicBezTo>
                  <a:pt x="220" y="1369"/>
                  <a:pt x="244" y="1363"/>
                  <a:pt x="274" y="1348"/>
                </a:cubicBezTo>
                <a:cubicBezTo>
                  <a:pt x="304" y="1333"/>
                  <a:pt x="340" y="1300"/>
                  <a:pt x="379" y="1288"/>
                </a:cubicBezTo>
                <a:cubicBezTo>
                  <a:pt x="418" y="1276"/>
                  <a:pt x="475" y="1281"/>
                  <a:pt x="508" y="1279"/>
                </a:cubicBezTo>
                <a:cubicBezTo>
                  <a:pt x="541" y="1277"/>
                  <a:pt x="553" y="1279"/>
                  <a:pt x="577" y="1276"/>
                </a:cubicBezTo>
                <a:cubicBezTo>
                  <a:pt x="601" y="1273"/>
                  <a:pt x="632" y="1270"/>
                  <a:pt x="652" y="1258"/>
                </a:cubicBezTo>
                <a:cubicBezTo>
                  <a:pt x="672" y="1246"/>
                  <a:pt x="680" y="1218"/>
                  <a:pt x="697" y="1204"/>
                </a:cubicBezTo>
                <a:cubicBezTo>
                  <a:pt x="714" y="1190"/>
                  <a:pt x="730" y="1186"/>
                  <a:pt x="754" y="1174"/>
                </a:cubicBezTo>
                <a:cubicBezTo>
                  <a:pt x="778" y="1162"/>
                  <a:pt x="819" y="1143"/>
                  <a:pt x="844" y="1129"/>
                </a:cubicBezTo>
                <a:cubicBezTo>
                  <a:pt x="869" y="1115"/>
                  <a:pt x="896" y="1110"/>
                  <a:pt x="907" y="1087"/>
                </a:cubicBezTo>
                <a:cubicBezTo>
                  <a:pt x="918" y="1064"/>
                  <a:pt x="916" y="1028"/>
                  <a:pt x="913" y="991"/>
                </a:cubicBezTo>
                <a:cubicBezTo>
                  <a:pt x="910" y="954"/>
                  <a:pt x="894" y="901"/>
                  <a:pt x="886" y="865"/>
                </a:cubicBezTo>
                <a:cubicBezTo>
                  <a:pt x="878" y="829"/>
                  <a:pt x="874" y="799"/>
                  <a:pt x="868" y="775"/>
                </a:cubicBezTo>
                <a:cubicBezTo>
                  <a:pt x="862" y="751"/>
                  <a:pt x="858" y="735"/>
                  <a:pt x="847" y="718"/>
                </a:cubicBezTo>
                <a:cubicBezTo>
                  <a:pt x="836" y="701"/>
                  <a:pt x="816" y="690"/>
                  <a:pt x="802" y="673"/>
                </a:cubicBezTo>
                <a:cubicBezTo>
                  <a:pt x="788" y="656"/>
                  <a:pt x="771" y="628"/>
                  <a:pt x="760" y="616"/>
                </a:cubicBezTo>
                <a:cubicBezTo>
                  <a:pt x="749" y="604"/>
                  <a:pt x="744" y="601"/>
                  <a:pt x="736" y="598"/>
                </a:cubicBezTo>
                <a:cubicBezTo>
                  <a:pt x="728" y="595"/>
                  <a:pt x="721" y="600"/>
                  <a:pt x="712" y="598"/>
                </a:cubicBezTo>
                <a:cubicBezTo>
                  <a:pt x="703" y="596"/>
                  <a:pt x="693" y="588"/>
                  <a:pt x="682" y="586"/>
                </a:cubicBezTo>
                <a:cubicBezTo>
                  <a:pt x="671" y="584"/>
                  <a:pt x="656" y="594"/>
                  <a:pt x="643" y="586"/>
                </a:cubicBezTo>
                <a:cubicBezTo>
                  <a:pt x="630" y="578"/>
                  <a:pt x="608" y="565"/>
                  <a:pt x="601" y="541"/>
                </a:cubicBezTo>
                <a:cubicBezTo>
                  <a:pt x="594" y="517"/>
                  <a:pt x="592" y="476"/>
                  <a:pt x="598" y="439"/>
                </a:cubicBezTo>
                <a:cubicBezTo>
                  <a:pt x="604" y="402"/>
                  <a:pt x="618" y="364"/>
                  <a:pt x="637" y="316"/>
                </a:cubicBezTo>
                <a:cubicBezTo>
                  <a:pt x="656" y="268"/>
                  <a:pt x="688" y="194"/>
                  <a:pt x="712" y="148"/>
                </a:cubicBezTo>
                <a:cubicBezTo>
                  <a:pt x="736" y="102"/>
                  <a:pt x="752" y="64"/>
                  <a:pt x="778" y="40"/>
                </a:cubicBezTo>
                <a:cubicBezTo>
                  <a:pt x="804" y="16"/>
                  <a:pt x="839" y="8"/>
                  <a:pt x="871" y="4"/>
                </a:cubicBezTo>
                <a:cubicBezTo>
                  <a:pt x="903" y="0"/>
                  <a:pt x="940" y="4"/>
                  <a:pt x="970" y="16"/>
                </a:cubicBezTo>
                <a:cubicBezTo>
                  <a:pt x="1000" y="28"/>
                  <a:pt x="1027" y="50"/>
                  <a:pt x="1051" y="79"/>
                </a:cubicBezTo>
                <a:cubicBezTo>
                  <a:pt x="1075" y="108"/>
                  <a:pt x="1100" y="153"/>
                  <a:pt x="1114" y="190"/>
                </a:cubicBezTo>
                <a:cubicBezTo>
                  <a:pt x="1128" y="227"/>
                  <a:pt x="1121" y="257"/>
                  <a:pt x="1132" y="301"/>
                </a:cubicBezTo>
                <a:cubicBezTo>
                  <a:pt x="1143" y="345"/>
                  <a:pt x="1166" y="410"/>
                  <a:pt x="1180" y="454"/>
                </a:cubicBezTo>
                <a:cubicBezTo>
                  <a:pt x="1194" y="498"/>
                  <a:pt x="1210" y="538"/>
                  <a:pt x="1219" y="568"/>
                </a:cubicBezTo>
                <a:cubicBezTo>
                  <a:pt x="1228" y="598"/>
                  <a:pt x="1225" y="605"/>
                  <a:pt x="1237" y="634"/>
                </a:cubicBezTo>
                <a:cubicBezTo>
                  <a:pt x="1249" y="663"/>
                  <a:pt x="1273" y="704"/>
                  <a:pt x="1291" y="742"/>
                </a:cubicBezTo>
                <a:cubicBezTo>
                  <a:pt x="1309" y="780"/>
                  <a:pt x="1320" y="822"/>
                  <a:pt x="1345" y="865"/>
                </a:cubicBezTo>
                <a:cubicBezTo>
                  <a:pt x="1370" y="908"/>
                  <a:pt x="1415" y="966"/>
                  <a:pt x="1444" y="1003"/>
                </a:cubicBezTo>
                <a:cubicBezTo>
                  <a:pt x="1473" y="1040"/>
                  <a:pt x="1499" y="1062"/>
                  <a:pt x="1519" y="1087"/>
                </a:cubicBezTo>
                <a:cubicBezTo>
                  <a:pt x="1539" y="1112"/>
                  <a:pt x="1550" y="1128"/>
                  <a:pt x="1564" y="1156"/>
                </a:cubicBezTo>
                <a:cubicBezTo>
                  <a:pt x="1578" y="1184"/>
                  <a:pt x="1582" y="1222"/>
                  <a:pt x="1603" y="1255"/>
                </a:cubicBezTo>
                <a:cubicBezTo>
                  <a:pt x="1624" y="1288"/>
                  <a:pt x="1652" y="1329"/>
                  <a:pt x="1687" y="1357"/>
                </a:cubicBezTo>
                <a:cubicBezTo>
                  <a:pt x="1722" y="1385"/>
                  <a:pt x="1772" y="1412"/>
                  <a:pt x="1816" y="1423"/>
                </a:cubicBezTo>
                <a:cubicBezTo>
                  <a:pt x="1860" y="1434"/>
                  <a:pt x="1908" y="1425"/>
                  <a:pt x="1951" y="1426"/>
                </a:cubicBezTo>
                <a:cubicBezTo>
                  <a:pt x="1994" y="1427"/>
                  <a:pt x="2051" y="1421"/>
                  <a:pt x="2077" y="1429"/>
                </a:cubicBezTo>
                <a:cubicBezTo>
                  <a:pt x="2103" y="1437"/>
                  <a:pt x="2106" y="1460"/>
                  <a:pt x="2110" y="1477"/>
                </a:cubicBezTo>
                <a:cubicBezTo>
                  <a:pt x="2114" y="1494"/>
                  <a:pt x="2110" y="1515"/>
                  <a:pt x="2101" y="1531"/>
                </a:cubicBezTo>
                <a:cubicBezTo>
                  <a:pt x="2092" y="1547"/>
                  <a:pt x="2066" y="1560"/>
                  <a:pt x="2053" y="1573"/>
                </a:cubicBezTo>
                <a:cubicBezTo>
                  <a:pt x="2040" y="1586"/>
                  <a:pt x="2026" y="1595"/>
                  <a:pt x="2023" y="1609"/>
                </a:cubicBezTo>
                <a:cubicBezTo>
                  <a:pt x="2020" y="1623"/>
                  <a:pt x="2022" y="1644"/>
                  <a:pt x="2032" y="1660"/>
                </a:cubicBezTo>
                <a:cubicBezTo>
                  <a:pt x="2042" y="1676"/>
                  <a:pt x="2069" y="1689"/>
                  <a:pt x="2083" y="1705"/>
                </a:cubicBezTo>
                <a:cubicBezTo>
                  <a:pt x="2097" y="1721"/>
                  <a:pt x="2106" y="1742"/>
                  <a:pt x="2116" y="1759"/>
                </a:cubicBezTo>
                <a:cubicBezTo>
                  <a:pt x="2126" y="1776"/>
                  <a:pt x="2133" y="1790"/>
                  <a:pt x="2140" y="180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632">
            <a:extLst>
              <a:ext uri="{FF2B5EF4-FFF2-40B4-BE49-F238E27FC236}">
                <a16:creationId xmlns:a16="http://schemas.microsoft.com/office/drawing/2014/main" id="{6E6D6D32-E3C6-09F7-39F8-8B68DC443B3D}"/>
              </a:ext>
            </a:extLst>
          </xdr:cNvPr>
          <xdr:cNvSpPr>
            <a:spLocks noChangeAspect="1"/>
          </xdr:cNvSpPr>
        </xdr:nvSpPr>
        <xdr:spPr bwMode="auto">
          <a:xfrm rot="16200000">
            <a:off x="1728584" y="4611594"/>
            <a:ext cx="2039136" cy="579935"/>
          </a:xfrm>
          <a:custGeom>
            <a:avLst/>
            <a:gdLst>
              <a:gd name="T0" fmla="*/ 3090 w 3683"/>
              <a:gd name="T1" fmla="*/ 39 h 1228"/>
              <a:gd name="T2" fmla="*/ 3120 w 3683"/>
              <a:gd name="T3" fmla="*/ 102 h 1228"/>
              <a:gd name="T4" fmla="*/ 3219 w 3683"/>
              <a:gd name="T5" fmla="*/ 231 h 1228"/>
              <a:gd name="T6" fmla="*/ 3384 w 3683"/>
              <a:gd name="T7" fmla="*/ 390 h 1228"/>
              <a:gd name="T8" fmla="*/ 3591 w 3683"/>
              <a:gd name="T9" fmla="*/ 567 h 1228"/>
              <a:gd name="T10" fmla="*/ 3678 w 3683"/>
              <a:gd name="T11" fmla="*/ 741 h 1228"/>
              <a:gd name="T12" fmla="*/ 3660 w 3683"/>
              <a:gd name="T13" fmla="*/ 867 h 1228"/>
              <a:gd name="T14" fmla="*/ 3669 w 3683"/>
              <a:gd name="T15" fmla="*/ 1080 h 1228"/>
              <a:gd name="T16" fmla="*/ 3624 w 3683"/>
              <a:gd name="T17" fmla="*/ 1218 h 1228"/>
              <a:gd name="T18" fmla="*/ 3450 w 3683"/>
              <a:gd name="T19" fmla="*/ 1212 h 1228"/>
              <a:gd name="T20" fmla="*/ 3171 w 3683"/>
              <a:gd name="T21" fmla="*/ 1116 h 1228"/>
              <a:gd name="T22" fmla="*/ 2970 w 3683"/>
              <a:gd name="T23" fmla="*/ 1080 h 1228"/>
              <a:gd name="T24" fmla="*/ 2793 w 3683"/>
              <a:gd name="T25" fmla="*/ 912 h 1228"/>
              <a:gd name="T26" fmla="*/ 2472 w 3683"/>
              <a:gd name="T27" fmla="*/ 657 h 1228"/>
              <a:gd name="T28" fmla="*/ 2097 w 3683"/>
              <a:gd name="T29" fmla="*/ 414 h 1228"/>
              <a:gd name="T30" fmla="*/ 1824 w 3683"/>
              <a:gd name="T31" fmla="*/ 303 h 1228"/>
              <a:gd name="T32" fmla="*/ 1656 w 3683"/>
              <a:gd name="T33" fmla="*/ 201 h 1228"/>
              <a:gd name="T34" fmla="*/ 1536 w 3683"/>
              <a:gd name="T35" fmla="*/ 207 h 1228"/>
              <a:gd name="T36" fmla="*/ 1392 w 3683"/>
              <a:gd name="T37" fmla="*/ 186 h 1228"/>
              <a:gd name="T38" fmla="*/ 1305 w 3683"/>
              <a:gd name="T39" fmla="*/ 198 h 1228"/>
              <a:gd name="T40" fmla="*/ 1215 w 3683"/>
              <a:gd name="T41" fmla="*/ 255 h 1228"/>
              <a:gd name="T42" fmla="*/ 1110 w 3683"/>
              <a:gd name="T43" fmla="*/ 183 h 1228"/>
              <a:gd name="T44" fmla="*/ 1035 w 3683"/>
              <a:gd name="T45" fmla="*/ 153 h 1228"/>
              <a:gd name="T46" fmla="*/ 954 w 3683"/>
              <a:gd name="T47" fmla="*/ 240 h 1228"/>
              <a:gd name="T48" fmla="*/ 753 w 3683"/>
              <a:gd name="T49" fmla="*/ 264 h 1228"/>
              <a:gd name="T50" fmla="*/ 600 w 3683"/>
              <a:gd name="T51" fmla="*/ 243 h 1228"/>
              <a:gd name="T52" fmla="*/ 519 w 3683"/>
              <a:gd name="T53" fmla="*/ 294 h 1228"/>
              <a:gd name="T54" fmla="*/ 450 w 3683"/>
              <a:gd name="T55" fmla="*/ 357 h 1228"/>
              <a:gd name="T56" fmla="*/ 339 w 3683"/>
              <a:gd name="T57" fmla="*/ 360 h 1228"/>
              <a:gd name="T58" fmla="*/ 222 w 3683"/>
              <a:gd name="T59" fmla="*/ 366 h 1228"/>
              <a:gd name="T60" fmla="*/ 90 w 3683"/>
              <a:gd name="T61" fmla="*/ 405 h 1228"/>
              <a:gd name="T62" fmla="*/ 39 w 3683"/>
              <a:gd name="T63" fmla="*/ 339 h 12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83" h="1228">
                <a:moveTo>
                  <a:pt x="3063" y="0"/>
                </a:moveTo>
                <a:cubicBezTo>
                  <a:pt x="3073" y="14"/>
                  <a:pt x="3083" y="28"/>
                  <a:pt x="3090" y="39"/>
                </a:cubicBezTo>
                <a:cubicBezTo>
                  <a:pt x="3097" y="50"/>
                  <a:pt x="3103" y="59"/>
                  <a:pt x="3108" y="69"/>
                </a:cubicBezTo>
                <a:cubicBezTo>
                  <a:pt x="3113" y="79"/>
                  <a:pt x="3110" y="85"/>
                  <a:pt x="3120" y="102"/>
                </a:cubicBezTo>
                <a:cubicBezTo>
                  <a:pt x="3130" y="119"/>
                  <a:pt x="3149" y="150"/>
                  <a:pt x="3165" y="171"/>
                </a:cubicBezTo>
                <a:cubicBezTo>
                  <a:pt x="3181" y="192"/>
                  <a:pt x="3197" y="210"/>
                  <a:pt x="3219" y="231"/>
                </a:cubicBezTo>
                <a:cubicBezTo>
                  <a:pt x="3241" y="252"/>
                  <a:pt x="3267" y="271"/>
                  <a:pt x="3294" y="297"/>
                </a:cubicBezTo>
                <a:cubicBezTo>
                  <a:pt x="3321" y="323"/>
                  <a:pt x="3351" y="358"/>
                  <a:pt x="3384" y="390"/>
                </a:cubicBezTo>
                <a:cubicBezTo>
                  <a:pt x="3417" y="422"/>
                  <a:pt x="3455" y="460"/>
                  <a:pt x="3489" y="489"/>
                </a:cubicBezTo>
                <a:cubicBezTo>
                  <a:pt x="3523" y="518"/>
                  <a:pt x="3565" y="540"/>
                  <a:pt x="3591" y="567"/>
                </a:cubicBezTo>
                <a:cubicBezTo>
                  <a:pt x="3617" y="594"/>
                  <a:pt x="3633" y="625"/>
                  <a:pt x="3648" y="654"/>
                </a:cubicBezTo>
                <a:cubicBezTo>
                  <a:pt x="3663" y="683"/>
                  <a:pt x="3673" y="714"/>
                  <a:pt x="3678" y="741"/>
                </a:cubicBezTo>
                <a:cubicBezTo>
                  <a:pt x="3683" y="768"/>
                  <a:pt x="3681" y="798"/>
                  <a:pt x="3678" y="819"/>
                </a:cubicBezTo>
                <a:cubicBezTo>
                  <a:pt x="3675" y="840"/>
                  <a:pt x="3663" y="838"/>
                  <a:pt x="3660" y="867"/>
                </a:cubicBezTo>
                <a:cubicBezTo>
                  <a:pt x="3657" y="896"/>
                  <a:pt x="3656" y="958"/>
                  <a:pt x="3657" y="993"/>
                </a:cubicBezTo>
                <a:cubicBezTo>
                  <a:pt x="3658" y="1028"/>
                  <a:pt x="3668" y="1051"/>
                  <a:pt x="3669" y="1080"/>
                </a:cubicBezTo>
                <a:cubicBezTo>
                  <a:pt x="3670" y="1109"/>
                  <a:pt x="3670" y="1147"/>
                  <a:pt x="3663" y="1170"/>
                </a:cubicBezTo>
                <a:cubicBezTo>
                  <a:pt x="3656" y="1193"/>
                  <a:pt x="3648" y="1209"/>
                  <a:pt x="3624" y="1218"/>
                </a:cubicBezTo>
                <a:cubicBezTo>
                  <a:pt x="3600" y="1227"/>
                  <a:pt x="3548" y="1228"/>
                  <a:pt x="3519" y="1227"/>
                </a:cubicBezTo>
                <a:cubicBezTo>
                  <a:pt x="3490" y="1226"/>
                  <a:pt x="3487" y="1225"/>
                  <a:pt x="3450" y="1212"/>
                </a:cubicBezTo>
                <a:cubicBezTo>
                  <a:pt x="3413" y="1199"/>
                  <a:pt x="3340" y="1162"/>
                  <a:pt x="3294" y="1146"/>
                </a:cubicBezTo>
                <a:cubicBezTo>
                  <a:pt x="3248" y="1130"/>
                  <a:pt x="3211" y="1121"/>
                  <a:pt x="3171" y="1116"/>
                </a:cubicBezTo>
                <a:cubicBezTo>
                  <a:pt x="3131" y="1111"/>
                  <a:pt x="3084" y="1122"/>
                  <a:pt x="3051" y="1116"/>
                </a:cubicBezTo>
                <a:cubicBezTo>
                  <a:pt x="3018" y="1110"/>
                  <a:pt x="2997" y="1098"/>
                  <a:pt x="2970" y="1080"/>
                </a:cubicBezTo>
                <a:cubicBezTo>
                  <a:pt x="2943" y="1062"/>
                  <a:pt x="2918" y="1033"/>
                  <a:pt x="2889" y="1005"/>
                </a:cubicBezTo>
                <a:cubicBezTo>
                  <a:pt x="2860" y="977"/>
                  <a:pt x="2833" y="947"/>
                  <a:pt x="2793" y="912"/>
                </a:cubicBezTo>
                <a:cubicBezTo>
                  <a:pt x="2753" y="877"/>
                  <a:pt x="2702" y="837"/>
                  <a:pt x="2649" y="795"/>
                </a:cubicBezTo>
                <a:cubicBezTo>
                  <a:pt x="2596" y="753"/>
                  <a:pt x="2540" y="705"/>
                  <a:pt x="2472" y="657"/>
                </a:cubicBezTo>
                <a:cubicBezTo>
                  <a:pt x="2404" y="609"/>
                  <a:pt x="2303" y="544"/>
                  <a:pt x="2241" y="504"/>
                </a:cubicBezTo>
                <a:cubicBezTo>
                  <a:pt x="2179" y="464"/>
                  <a:pt x="2150" y="440"/>
                  <a:pt x="2097" y="414"/>
                </a:cubicBezTo>
                <a:cubicBezTo>
                  <a:pt x="2044" y="388"/>
                  <a:pt x="1969" y="366"/>
                  <a:pt x="1923" y="348"/>
                </a:cubicBezTo>
                <a:cubicBezTo>
                  <a:pt x="1877" y="330"/>
                  <a:pt x="1856" y="320"/>
                  <a:pt x="1824" y="303"/>
                </a:cubicBezTo>
                <a:cubicBezTo>
                  <a:pt x="1792" y="286"/>
                  <a:pt x="1759" y="263"/>
                  <a:pt x="1731" y="246"/>
                </a:cubicBezTo>
                <a:cubicBezTo>
                  <a:pt x="1703" y="229"/>
                  <a:pt x="1679" y="209"/>
                  <a:pt x="1656" y="201"/>
                </a:cubicBezTo>
                <a:cubicBezTo>
                  <a:pt x="1633" y="193"/>
                  <a:pt x="1610" y="197"/>
                  <a:pt x="1590" y="198"/>
                </a:cubicBezTo>
                <a:cubicBezTo>
                  <a:pt x="1570" y="199"/>
                  <a:pt x="1559" y="206"/>
                  <a:pt x="1536" y="207"/>
                </a:cubicBezTo>
                <a:cubicBezTo>
                  <a:pt x="1513" y="208"/>
                  <a:pt x="1473" y="210"/>
                  <a:pt x="1449" y="207"/>
                </a:cubicBezTo>
                <a:cubicBezTo>
                  <a:pt x="1425" y="204"/>
                  <a:pt x="1406" y="188"/>
                  <a:pt x="1392" y="186"/>
                </a:cubicBezTo>
                <a:cubicBezTo>
                  <a:pt x="1378" y="184"/>
                  <a:pt x="1379" y="193"/>
                  <a:pt x="1365" y="195"/>
                </a:cubicBezTo>
                <a:cubicBezTo>
                  <a:pt x="1351" y="197"/>
                  <a:pt x="1324" y="193"/>
                  <a:pt x="1305" y="198"/>
                </a:cubicBezTo>
                <a:cubicBezTo>
                  <a:pt x="1286" y="203"/>
                  <a:pt x="1263" y="219"/>
                  <a:pt x="1248" y="228"/>
                </a:cubicBezTo>
                <a:cubicBezTo>
                  <a:pt x="1233" y="237"/>
                  <a:pt x="1230" y="253"/>
                  <a:pt x="1215" y="255"/>
                </a:cubicBezTo>
                <a:cubicBezTo>
                  <a:pt x="1200" y="257"/>
                  <a:pt x="1175" y="255"/>
                  <a:pt x="1158" y="243"/>
                </a:cubicBezTo>
                <a:cubicBezTo>
                  <a:pt x="1141" y="231"/>
                  <a:pt x="1123" y="198"/>
                  <a:pt x="1110" y="183"/>
                </a:cubicBezTo>
                <a:cubicBezTo>
                  <a:pt x="1097" y="168"/>
                  <a:pt x="1092" y="158"/>
                  <a:pt x="1080" y="153"/>
                </a:cubicBezTo>
                <a:cubicBezTo>
                  <a:pt x="1068" y="148"/>
                  <a:pt x="1048" y="148"/>
                  <a:pt x="1035" y="153"/>
                </a:cubicBezTo>
                <a:cubicBezTo>
                  <a:pt x="1022" y="158"/>
                  <a:pt x="1015" y="169"/>
                  <a:pt x="1002" y="183"/>
                </a:cubicBezTo>
                <a:cubicBezTo>
                  <a:pt x="989" y="197"/>
                  <a:pt x="977" y="226"/>
                  <a:pt x="954" y="240"/>
                </a:cubicBezTo>
                <a:cubicBezTo>
                  <a:pt x="931" y="254"/>
                  <a:pt x="897" y="263"/>
                  <a:pt x="864" y="267"/>
                </a:cubicBezTo>
                <a:cubicBezTo>
                  <a:pt x="831" y="271"/>
                  <a:pt x="783" y="268"/>
                  <a:pt x="753" y="264"/>
                </a:cubicBezTo>
                <a:cubicBezTo>
                  <a:pt x="723" y="260"/>
                  <a:pt x="706" y="243"/>
                  <a:pt x="681" y="240"/>
                </a:cubicBezTo>
                <a:cubicBezTo>
                  <a:pt x="656" y="237"/>
                  <a:pt x="622" y="240"/>
                  <a:pt x="600" y="243"/>
                </a:cubicBezTo>
                <a:cubicBezTo>
                  <a:pt x="578" y="246"/>
                  <a:pt x="562" y="253"/>
                  <a:pt x="549" y="261"/>
                </a:cubicBezTo>
                <a:cubicBezTo>
                  <a:pt x="536" y="269"/>
                  <a:pt x="527" y="284"/>
                  <a:pt x="519" y="294"/>
                </a:cubicBezTo>
                <a:cubicBezTo>
                  <a:pt x="511" y="304"/>
                  <a:pt x="512" y="314"/>
                  <a:pt x="501" y="324"/>
                </a:cubicBezTo>
                <a:cubicBezTo>
                  <a:pt x="490" y="334"/>
                  <a:pt x="469" y="351"/>
                  <a:pt x="450" y="357"/>
                </a:cubicBezTo>
                <a:cubicBezTo>
                  <a:pt x="431" y="363"/>
                  <a:pt x="402" y="363"/>
                  <a:pt x="384" y="363"/>
                </a:cubicBezTo>
                <a:cubicBezTo>
                  <a:pt x="366" y="363"/>
                  <a:pt x="354" y="363"/>
                  <a:pt x="339" y="360"/>
                </a:cubicBezTo>
                <a:cubicBezTo>
                  <a:pt x="324" y="357"/>
                  <a:pt x="313" y="344"/>
                  <a:pt x="294" y="345"/>
                </a:cubicBezTo>
                <a:cubicBezTo>
                  <a:pt x="275" y="346"/>
                  <a:pt x="246" y="359"/>
                  <a:pt x="222" y="366"/>
                </a:cubicBezTo>
                <a:cubicBezTo>
                  <a:pt x="198" y="373"/>
                  <a:pt x="172" y="380"/>
                  <a:pt x="150" y="387"/>
                </a:cubicBezTo>
                <a:cubicBezTo>
                  <a:pt x="128" y="394"/>
                  <a:pt x="105" y="406"/>
                  <a:pt x="90" y="405"/>
                </a:cubicBezTo>
                <a:cubicBezTo>
                  <a:pt x="75" y="404"/>
                  <a:pt x="68" y="392"/>
                  <a:pt x="60" y="381"/>
                </a:cubicBezTo>
                <a:cubicBezTo>
                  <a:pt x="52" y="370"/>
                  <a:pt x="49" y="351"/>
                  <a:pt x="39" y="339"/>
                </a:cubicBezTo>
                <a:cubicBezTo>
                  <a:pt x="29" y="327"/>
                  <a:pt x="14" y="318"/>
                  <a:pt x="0" y="309"/>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2" name="Freeform 633">
            <a:extLst>
              <a:ext uri="{FF2B5EF4-FFF2-40B4-BE49-F238E27FC236}">
                <a16:creationId xmlns:a16="http://schemas.microsoft.com/office/drawing/2014/main" id="{0FCF6D96-D723-58B3-14AC-8696D6813041}"/>
              </a:ext>
            </a:extLst>
          </xdr:cNvPr>
          <xdr:cNvSpPr>
            <a:spLocks noChangeAspect="1"/>
          </xdr:cNvSpPr>
        </xdr:nvSpPr>
        <xdr:spPr bwMode="auto">
          <a:xfrm rot="16200000">
            <a:off x="2087863" y="5479228"/>
            <a:ext cx="642009" cy="448426"/>
          </a:xfrm>
          <a:custGeom>
            <a:avLst/>
            <a:gdLst>
              <a:gd name="T0" fmla="*/ 1125 w 1159"/>
              <a:gd name="T1" fmla="*/ 571 h 950"/>
              <a:gd name="T2" fmla="*/ 1140 w 1159"/>
              <a:gd name="T3" fmla="*/ 601 h 950"/>
              <a:gd name="T4" fmla="*/ 1149 w 1159"/>
              <a:gd name="T5" fmla="*/ 634 h 950"/>
              <a:gd name="T6" fmla="*/ 1155 w 1159"/>
              <a:gd name="T7" fmla="*/ 670 h 950"/>
              <a:gd name="T8" fmla="*/ 1125 w 1159"/>
              <a:gd name="T9" fmla="*/ 676 h 950"/>
              <a:gd name="T10" fmla="*/ 1089 w 1159"/>
              <a:gd name="T11" fmla="*/ 682 h 950"/>
              <a:gd name="T12" fmla="*/ 948 w 1159"/>
              <a:gd name="T13" fmla="*/ 685 h 950"/>
              <a:gd name="T14" fmla="*/ 894 w 1159"/>
              <a:gd name="T15" fmla="*/ 688 h 950"/>
              <a:gd name="T16" fmla="*/ 840 w 1159"/>
              <a:gd name="T17" fmla="*/ 625 h 950"/>
              <a:gd name="T18" fmla="*/ 837 w 1159"/>
              <a:gd name="T19" fmla="*/ 559 h 950"/>
              <a:gd name="T20" fmla="*/ 864 w 1159"/>
              <a:gd name="T21" fmla="*/ 499 h 950"/>
              <a:gd name="T22" fmla="*/ 876 w 1159"/>
              <a:gd name="T23" fmla="*/ 445 h 950"/>
              <a:gd name="T24" fmla="*/ 876 w 1159"/>
              <a:gd name="T25" fmla="*/ 397 h 950"/>
              <a:gd name="T26" fmla="*/ 888 w 1159"/>
              <a:gd name="T27" fmla="*/ 349 h 950"/>
              <a:gd name="T28" fmla="*/ 888 w 1159"/>
              <a:gd name="T29" fmla="*/ 295 h 950"/>
              <a:gd name="T30" fmla="*/ 870 w 1159"/>
              <a:gd name="T31" fmla="*/ 262 h 950"/>
              <a:gd name="T32" fmla="*/ 846 w 1159"/>
              <a:gd name="T33" fmla="*/ 232 h 950"/>
              <a:gd name="T34" fmla="*/ 831 w 1159"/>
              <a:gd name="T35" fmla="*/ 262 h 950"/>
              <a:gd name="T36" fmla="*/ 825 w 1159"/>
              <a:gd name="T37" fmla="*/ 298 h 950"/>
              <a:gd name="T38" fmla="*/ 780 w 1159"/>
              <a:gd name="T39" fmla="*/ 322 h 950"/>
              <a:gd name="T40" fmla="*/ 741 w 1159"/>
              <a:gd name="T41" fmla="*/ 301 h 950"/>
              <a:gd name="T42" fmla="*/ 732 w 1159"/>
              <a:gd name="T43" fmla="*/ 244 h 950"/>
              <a:gd name="T44" fmla="*/ 714 w 1159"/>
              <a:gd name="T45" fmla="*/ 178 h 950"/>
              <a:gd name="T46" fmla="*/ 657 w 1159"/>
              <a:gd name="T47" fmla="*/ 169 h 950"/>
              <a:gd name="T48" fmla="*/ 606 w 1159"/>
              <a:gd name="T49" fmla="*/ 172 h 950"/>
              <a:gd name="T50" fmla="*/ 567 w 1159"/>
              <a:gd name="T51" fmla="*/ 181 h 950"/>
              <a:gd name="T52" fmla="*/ 531 w 1159"/>
              <a:gd name="T53" fmla="*/ 157 h 950"/>
              <a:gd name="T54" fmla="*/ 507 w 1159"/>
              <a:gd name="T55" fmla="*/ 79 h 950"/>
              <a:gd name="T56" fmla="*/ 468 w 1159"/>
              <a:gd name="T57" fmla="*/ 22 h 950"/>
              <a:gd name="T58" fmla="*/ 372 w 1159"/>
              <a:gd name="T59" fmla="*/ 1 h 950"/>
              <a:gd name="T60" fmla="*/ 312 w 1159"/>
              <a:gd name="T61" fmla="*/ 13 h 950"/>
              <a:gd name="T62" fmla="*/ 258 w 1159"/>
              <a:gd name="T63" fmla="*/ 22 h 950"/>
              <a:gd name="T64" fmla="*/ 201 w 1159"/>
              <a:gd name="T65" fmla="*/ 76 h 950"/>
              <a:gd name="T66" fmla="*/ 135 w 1159"/>
              <a:gd name="T67" fmla="*/ 190 h 950"/>
              <a:gd name="T68" fmla="*/ 102 w 1159"/>
              <a:gd name="T69" fmla="*/ 310 h 950"/>
              <a:gd name="T70" fmla="*/ 75 w 1159"/>
              <a:gd name="T71" fmla="*/ 382 h 950"/>
              <a:gd name="T72" fmla="*/ 51 w 1159"/>
              <a:gd name="T73" fmla="*/ 493 h 950"/>
              <a:gd name="T74" fmla="*/ 45 w 1159"/>
              <a:gd name="T75" fmla="*/ 562 h 950"/>
              <a:gd name="T76" fmla="*/ 21 w 1159"/>
              <a:gd name="T77" fmla="*/ 640 h 950"/>
              <a:gd name="T78" fmla="*/ 12 w 1159"/>
              <a:gd name="T79" fmla="*/ 745 h 950"/>
              <a:gd name="T80" fmla="*/ 0 w 1159"/>
              <a:gd name="T81" fmla="*/ 817 h 950"/>
              <a:gd name="T82" fmla="*/ 9 w 1159"/>
              <a:gd name="T83" fmla="*/ 898 h 950"/>
              <a:gd name="T84" fmla="*/ 51 w 1159"/>
              <a:gd name="T85" fmla="*/ 943 h 950"/>
              <a:gd name="T86" fmla="*/ 93 w 1159"/>
              <a:gd name="T87" fmla="*/ 940 h 950"/>
              <a:gd name="T88" fmla="*/ 138 w 1159"/>
              <a:gd name="T89" fmla="*/ 901 h 950"/>
              <a:gd name="T90" fmla="*/ 156 w 1159"/>
              <a:gd name="T91" fmla="*/ 883 h 950"/>
              <a:gd name="T92" fmla="*/ 183 w 1159"/>
              <a:gd name="T93" fmla="*/ 886 h 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59" h="950">
                <a:moveTo>
                  <a:pt x="1125" y="571"/>
                </a:moveTo>
                <a:cubicBezTo>
                  <a:pt x="1127" y="576"/>
                  <a:pt x="1136" y="591"/>
                  <a:pt x="1140" y="601"/>
                </a:cubicBezTo>
                <a:cubicBezTo>
                  <a:pt x="1144" y="611"/>
                  <a:pt x="1147" y="623"/>
                  <a:pt x="1149" y="634"/>
                </a:cubicBezTo>
                <a:cubicBezTo>
                  <a:pt x="1151" y="645"/>
                  <a:pt x="1159" y="663"/>
                  <a:pt x="1155" y="670"/>
                </a:cubicBezTo>
                <a:cubicBezTo>
                  <a:pt x="1151" y="677"/>
                  <a:pt x="1136" y="674"/>
                  <a:pt x="1125" y="676"/>
                </a:cubicBezTo>
                <a:cubicBezTo>
                  <a:pt x="1114" y="678"/>
                  <a:pt x="1118" y="681"/>
                  <a:pt x="1089" y="682"/>
                </a:cubicBezTo>
                <a:cubicBezTo>
                  <a:pt x="1060" y="683"/>
                  <a:pt x="980" y="684"/>
                  <a:pt x="948" y="685"/>
                </a:cubicBezTo>
                <a:cubicBezTo>
                  <a:pt x="916" y="686"/>
                  <a:pt x="912" y="698"/>
                  <a:pt x="894" y="688"/>
                </a:cubicBezTo>
                <a:cubicBezTo>
                  <a:pt x="876" y="678"/>
                  <a:pt x="849" y="646"/>
                  <a:pt x="840" y="625"/>
                </a:cubicBezTo>
                <a:cubicBezTo>
                  <a:pt x="831" y="604"/>
                  <a:pt x="833" y="580"/>
                  <a:pt x="837" y="559"/>
                </a:cubicBezTo>
                <a:cubicBezTo>
                  <a:pt x="841" y="538"/>
                  <a:pt x="857" y="518"/>
                  <a:pt x="864" y="499"/>
                </a:cubicBezTo>
                <a:cubicBezTo>
                  <a:pt x="871" y="480"/>
                  <a:pt x="874" y="462"/>
                  <a:pt x="876" y="445"/>
                </a:cubicBezTo>
                <a:cubicBezTo>
                  <a:pt x="878" y="428"/>
                  <a:pt x="874" y="413"/>
                  <a:pt x="876" y="397"/>
                </a:cubicBezTo>
                <a:cubicBezTo>
                  <a:pt x="878" y="381"/>
                  <a:pt x="886" y="366"/>
                  <a:pt x="888" y="349"/>
                </a:cubicBezTo>
                <a:cubicBezTo>
                  <a:pt x="890" y="332"/>
                  <a:pt x="891" y="310"/>
                  <a:pt x="888" y="295"/>
                </a:cubicBezTo>
                <a:cubicBezTo>
                  <a:pt x="885" y="280"/>
                  <a:pt x="877" y="272"/>
                  <a:pt x="870" y="262"/>
                </a:cubicBezTo>
                <a:cubicBezTo>
                  <a:pt x="863" y="252"/>
                  <a:pt x="852" y="232"/>
                  <a:pt x="846" y="232"/>
                </a:cubicBezTo>
                <a:cubicBezTo>
                  <a:pt x="840" y="232"/>
                  <a:pt x="834" y="251"/>
                  <a:pt x="831" y="262"/>
                </a:cubicBezTo>
                <a:cubicBezTo>
                  <a:pt x="828" y="273"/>
                  <a:pt x="833" y="288"/>
                  <a:pt x="825" y="298"/>
                </a:cubicBezTo>
                <a:cubicBezTo>
                  <a:pt x="817" y="308"/>
                  <a:pt x="794" y="322"/>
                  <a:pt x="780" y="322"/>
                </a:cubicBezTo>
                <a:cubicBezTo>
                  <a:pt x="766" y="322"/>
                  <a:pt x="749" y="314"/>
                  <a:pt x="741" y="301"/>
                </a:cubicBezTo>
                <a:cubicBezTo>
                  <a:pt x="733" y="288"/>
                  <a:pt x="736" y="264"/>
                  <a:pt x="732" y="244"/>
                </a:cubicBezTo>
                <a:cubicBezTo>
                  <a:pt x="728" y="224"/>
                  <a:pt x="726" y="190"/>
                  <a:pt x="714" y="178"/>
                </a:cubicBezTo>
                <a:cubicBezTo>
                  <a:pt x="702" y="166"/>
                  <a:pt x="675" y="170"/>
                  <a:pt x="657" y="169"/>
                </a:cubicBezTo>
                <a:cubicBezTo>
                  <a:pt x="639" y="168"/>
                  <a:pt x="621" y="170"/>
                  <a:pt x="606" y="172"/>
                </a:cubicBezTo>
                <a:cubicBezTo>
                  <a:pt x="591" y="174"/>
                  <a:pt x="579" y="183"/>
                  <a:pt x="567" y="181"/>
                </a:cubicBezTo>
                <a:cubicBezTo>
                  <a:pt x="555" y="179"/>
                  <a:pt x="541" y="174"/>
                  <a:pt x="531" y="157"/>
                </a:cubicBezTo>
                <a:cubicBezTo>
                  <a:pt x="521" y="140"/>
                  <a:pt x="517" y="101"/>
                  <a:pt x="507" y="79"/>
                </a:cubicBezTo>
                <a:cubicBezTo>
                  <a:pt x="497" y="57"/>
                  <a:pt x="491" y="35"/>
                  <a:pt x="468" y="22"/>
                </a:cubicBezTo>
                <a:cubicBezTo>
                  <a:pt x="445" y="9"/>
                  <a:pt x="398" y="2"/>
                  <a:pt x="372" y="1"/>
                </a:cubicBezTo>
                <a:cubicBezTo>
                  <a:pt x="346" y="0"/>
                  <a:pt x="331" y="10"/>
                  <a:pt x="312" y="13"/>
                </a:cubicBezTo>
                <a:cubicBezTo>
                  <a:pt x="293" y="16"/>
                  <a:pt x="276" y="12"/>
                  <a:pt x="258" y="22"/>
                </a:cubicBezTo>
                <a:cubicBezTo>
                  <a:pt x="240" y="32"/>
                  <a:pt x="221" y="48"/>
                  <a:pt x="201" y="76"/>
                </a:cubicBezTo>
                <a:cubicBezTo>
                  <a:pt x="181" y="104"/>
                  <a:pt x="151" y="151"/>
                  <a:pt x="135" y="190"/>
                </a:cubicBezTo>
                <a:cubicBezTo>
                  <a:pt x="119" y="229"/>
                  <a:pt x="112" y="278"/>
                  <a:pt x="102" y="310"/>
                </a:cubicBezTo>
                <a:cubicBezTo>
                  <a:pt x="92" y="342"/>
                  <a:pt x="83" y="352"/>
                  <a:pt x="75" y="382"/>
                </a:cubicBezTo>
                <a:cubicBezTo>
                  <a:pt x="67" y="412"/>
                  <a:pt x="56" y="463"/>
                  <a:pt x="51" y="493"/>
                </a:cubicBezTo>
                <a:cubicBezTo>
                  <a:pt x="46" y="523"/>
                  <a:pt x="50" y="538"/>
                  <a:pt x="45" y="562"/>
                </a:cubicBezTo>
                <a:cubicBezTo>
                  <a:pt x="40" y="586"/>
                  <a:pt x="26" y="610"/>
                  <a:pt x="21" y="640"/>
                </a:cubicBezTo>
                <a:cubicBezTo>
                  <a:pt x="16" y="670"/>
                  <a:pt x="15" y="716"/>
                  <a:pt x="12" y="745"/>
                </a:cubicBezTo>
                <a:cubicBezTo>
                  <a:pt x="9" y="774"/>
                  <a:pt x="0" y="792"/>
                  <a:pt x="0" y="817"/>
                </a:cubicBezTo>
                <a:cubicBezTo>
                  <a:pt x="0" y="842"/>
                  <a:pt x="1" y="877"/>
                  <a:pt x="9" y="898"/>
                </a:cubicBezTo>
                <a:cubicBezTo>
                  <a:pt x="17" y="919"/>
                  <a:pt x="37" y="936"/>
                  <a:pt x="51" y="943"/>
                </a:cubicBezTo>
                <a:cubicBezTo>
                  <a:pt x="65" y="950"/>
                  <a:pt x="79" y="947"/>
                  <a:pt x="93" y="940"/>
                </a:cubicBezTo>
                <a:cubicBezTo>
                  <a:pt x="107" y="933"/>
                  <a:pt x="128" y="910"/>
                  <a:pt x="138" y="901"/>
                </a:cubicBezTo>
                <a:cubicBezTo>
                  <a:pt x="148" y="892"/>
                  <a:pt x="149" y="885"/>
                  <a:pt x="156" y="883"/>
                </a:cubicBezTo>
                <a:cubicBezTo>
                  <a:pt x="163" y="881"/>
                  <a:pt x="173" y="883"/>
                  <a:pt x="183" y="886"/>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634">
            <a:extLst>
              <a:ext uri="{FF2B5EF4-FFF2-40B4-BE49-F238E27FC236}">
                <a16:creationId xmlns:a16="http://schemas.microsoft.com/office/drawing/2014/main" id="{1483DFAB-D7AE-70D1-6E43-EDC611F7213C}"/>
              </a:ext>
            </a:extLst>
          </xdr:cNvPr>
          <xdr:cNvSpPr>
            <a:spLocks noChangeAspect="1"/>
          </xdr:cNvSpPr>
        </xdr:nvSpPr>
        <xdr:spPr bwMode="auto">
          <a:xfrm rot="16200000">
            <a:off x="1628918" y="2540204"/>
            <a:ext cx="352599" cy="147140"/>
          </a:xfrm>
          <a:custGeom>
            <a:avLst/>
            <a:gdLst>
              <a:gd name="T0" fmla="*/ 298 w 637"/>
              <a:gd name="T1" fmla="*/ 233 h 312"/>
              <a:gd name="T2" fmla="*/ 229 w 637"/>
              <a:gd name="T3" fmla="*/ 203 h 312"/>
              <a:gd name="T4" fmla="*/ 160 w 637"/>
              <a:gd name="T5" fmla="*/ 164 h 312"/>
              <a:gd name="T6" fmla="*/ 76 w 637"/>
              <a:gd name="T7" fmla="*/ 134 h 312"/>
              <a:gd name="T8" fmla="*/ 10 w 637"/>
              <a:gd name="T9" fmla="*/ 86 h 312"/>
              <a:gd name="T10" fmla="*/ 16 w 637"/>
              <a:gd name="T11" fmla="*/ 41 h 312"/>
              <a:gd name="T12" fmla="*/ 97 w 637"/>
              <a:gd name="T13" fmla="*/ 26 h 312"/>
              <a:gd name="T14" fmla="*/ 199 w 637"/>
              <a:gd name="T15" fmla="*/ 8 h 312"/>
              <a:gd name="T16" fmla="*/ 331 w 637"/>
              <a:gd name="T17" fmla="*/ 8 h 312"/>
              <a:gd name="T18" fmla="*/ 478 w 637"/>
              <a:gd name="T19" fmla="*/ 56 h 312"/>
              <a:gd name="T20" fmla="*/ 598 w 637"/>
              <a:gd name="T21" fmla="*/ 131 h 312"/>
              <a:gd name="T22" fmla="*/ 634 w 637"/>
              <a:gd name="T23" fmla="*/ 209 h 312"/>
              <a:gd name="T24" fmla="*/ 619 w 637"/>
              <a:gd name="T25" fmla="*/ 263 h 312"/>
              <a:gd name="T26" fmla="*/ 550 w 637"/>
              <a:gd name="T27" fmla="*/ 305 h 312"/>
              <a:gd name="T28" fmla="*/ 442 w 637"/>
              <a:gd name="T29" fmla="*/ 308 h 312"/>
              <a:gd name="T30" fmla="*/ 385 w 637"/>
              <a:gd name="T31" fmla="*/ 278 h 312"/>
              <a:gd name="T32" fmla="*/ 298 w 637"/>
              <a:gd name="T33" fmla="*/ 233 h 3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37" h="312">
                <a:moveTo>
                  <a:pt x="298" y="233"/>
                </a:moveTo>
                <a:cubicBezTo>
                  <a:pt x="272" y="220"/>
                  <a:pt x="252" y="214"/>
                  <a:pt x="229" y="203"/>
                </a:cubicBezTo>
                <a:cubicBezTo>
                  <a:pt x="206" y="192"/>
                  <a:pt x="185" y="175"/>
                  <a:pt x="160" y="164"/>
                </a:cubicBezTo>
                <a:cubicBezTo>
                  <a:pt x="135" y="153"/>
                  <a:pt x="101" y="147"/>
                  <a:pt x="76" y="134"/>
                </a:cubicBezTo>
                <a:cubicBezTo>
                  <a:pt x="51" y="121"/>
                  <a:pt x="20" y="101"/>
                  <a:pt x="10" y="86"/>
                </a:cubicBezTo>
                <a:cubicBezTo>
                  <a:pt x="0" y="71"/>
                  <a:pt x="1" y="51"/>
                  <a:pt x="16" y="41"/>
                </a:cubicBezTo>
                <a:cubicBezTo>
                  <a:pt x="31" y="31"/>
                  <a:pt x="67" y="31"/>
                  <a:pt x="97" y="26"/>
                </a:cubicBezTo>
                <a:cubicBezTo>
                  <a:pt x="127" y="21"/>
                  <a:pt x="160" y="11"/>
                  <a:pt x="199" y="8"/>
                </a:cubicBezTo>
                <a:cubicBezTo>
                  <a:pt x="238" y="5"/>
                  <a:pt x="285" y="0"/>
                  <a:pt x="331" y="8"/>
                </a:cubicBezTo>
                <a:cubicBezTo>
                  <a:pt x="377" y="16"/>
                  <a:pt x="434" y="36"/>
                  <a:pt x="478" y="56"/>
                </a:cubicBezTo>
                <a:cubicBezTo>
                  <a:pt x="522" y="76"/>
                  <a:pt x="572" y="106"/>
                  <a:pt x="598" y="131"/>
                </a:cubicBezTo>
                <a:cubicBezTo>
                  <a:pt x="624" y="156"/>
                  <a:pt x="631" y="187"/>
                  <a:pt x="634" y="209"/>
                </a:cubicBezTo>
                <a:cubicBezTo>
                  <a:pt x="637" y="231"/>
                  <a:pt x="633" y="247"/>
                  <a:pt x="619" y="263"/>
                </a:cubicBezTo>
                <a:cubicBezTo>
                  <a:pt x="605" y="279"/>
                  <a:pt x="579" y="298"/>
                  <a:pt x="550" y="305"/>
                </a:cubicBezTo>
                <a:cubicBezTo>
                  <a:pt x="521" y="312"/>
                  <a:pt x="469" y="312"/>
                  <a:pt x="442" y="308"/>
                </a:cubicBezTo>
                <a:cubicBezTo>
                  <a:pt x="415" y="304"/>
                  <a:pt x="408" y="290"/>
                  <a:pt x="385" y="278"/>
                </a:cubicBezTo>
                <a:cubicBezTo>
                  <a:pt x="362" y="266"/>
                  <a:pt x="324" y="246"/>
                  <a:pt x="298" y="233"/>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4" name="Freeform 635">
            <a:extLst>
              <a:ext uri="{FF2B5EF4-FFF2-40B4-BE49-F238E27FC236}">
                <a16:creationId xmlns:a16="http://schemas.microsoft.com/office/drawing/2014/main" id="{9351866B-F884-CF0D-E03F-6130E2658F07}"/>
              </a:ext>
            </a:extLst>
          </xdr:cNvPr>
          <xdr:cNvSpPr>
            <a:spLocks noChangeAspect="1"/>
          </xdr:cNvSpPr>
        </xdr:nvSpPr>
        <xdr:spPr bwMode="auto">
          <a:xfrm rot="16200000">
            <a:off x="1927956" y="2909771"/>
            <a:ext cx="976915" cy="842415"/>
          </a:xfrm>
          <a:custGeom>
            <a:avLst/>
            <a:gdLst>
              <a:gd name="T0" fmla="*/ 1148 w 1763"/>
              <a:gd name="T1" fmla="*/ 1784 h 1784"/>
              <a:gd name="T2" fmla="*/ 1145 w 1763"/>
              <a:gd name="T3" fmla="*/ 1691 h 1784"/>
              <a:gd name="T4" fmla="*/ 1142 w 1763"/>
              <a:gd name="T5" fmla="*/ 1634 h 1784"/>
              <a:gd name="T6" fmla="*/ 1133 w 1763"/>
              <a:gd name="T7" fmla="*/ 1580 h 1784"/>
              <a:gd name="T8" fmla="*/ 1103 w 1763"/>
              <a:gd name="T9" fmla="*/ 1490 h 1784"/>
              <a:gd name="T10" fmla="*/ 1073 w 1763"/>
              <a:gd name="T11" fmla="*/ 1400 h 1784"/>
              <a:gd name="T12" fmla="*/ 1067 w 1763"/>
              <a:gd name="T13" fmla="*/ 1349 h 1784"/>
              <a:gd name="T14" fmla="*/ 1052 w 1763"/>
              <a:gd name="T15" fmla="*/ 1292 h 1784"/>
              <a:gd name="T16" fmla="*/ 1037 w 1763"/>
              <a:gd name="T17" fmla="*/ 1232 h 1784"/>
              <a:gd name="T18" fmla="*/ 1004 w 1763"/>
              <a:gd name="T19" fmla="*/ 1169 h 1784"/>
              <a:gd name="T20" fmla="*/ 971 w 1763"/>
              <a:gd name="T21" fmla="*/ 1121 h 1784"/>
              <a:gd name="T22" fmla="*/ 929 w 1763"/>
              <a:gd name="T23" fmla="*/ 1034 h 1784"/>
              <a:gd name="T24" fmla="*/ 854 w 1763"/>
              <a:gd name="T25" fmla="*/ 941 h 1784"/>
              <a:gd name="T26" fmla="*/ 782 w 1763"/>
              <a:gd name="T27" fmla="*/ 884 h 1784"/>
              <a:gd name="T28" fmla="*/ 722 w 1763"/>
              <a:gd name="T29" fmla="*/ 836 h 1784"/>
              <a:gd name="T30" fmla="*/ 644 w 1763"/>
              <a:gd name="T31" fmla="*/ 773 h 1784"/>
              <a:gd name="T32" fmla="*/ 533 w 1763"/>
              <a:gd name="T33" fmla="*/ 704 h 1784"/>
              <a:gd name="T34" fmla="*/ 455 w 1763"/>
              <a:gd name="T35" fmla="*/ 659 h 1784"/>
              <a:gd name="T36" fmla="*/ 410 w 1763"/>
              <a:gd name="T37" fmla="*/ 602 h 1784"/>
              <a:gd name="T38" fmla="*/ 359 w 1763"/>
              <a:gd name="T39" fmla="*/ 527 h 1784"/>
              <a:gd name="T40" fmla="*/ 299 w 1763"/>
              <a:gd name="T41" fmla="*/ 467 h 1784"/>
              <a:gd name="T42" fmla="*/ 233 w 1763"/>
              <a:gd name="T43" fmla="*/ 392 h 1784"/>
              <a:gd name="T44" fmla="*/ 176 w 1763"/>
              <a:gd name="T45" fmla="*/ 335 h 1784"/>
              <a:gd name="T46" fmla="*/ 113 w 1763"/>
              <a:gd name="T47" fmla="*/ 311 h 1784"/>
              <a:gd name="T48" fmla="*/ 44 w 1763"/>
              <a:gd name="T49" fmla="*/ 278 h 1784"/>
              <a:gd name="T50" fmla="*/ 8 w 1763"/>
              <a:gd name="T51" fmla="*/ 230 h 1784"/>
              <a:gd name="T52" fmla="*/ 2 w 1763"/>
              <a:gd name="T53" fmla="*/ 143 h 1784"/>
              <a:gd name="T54" fmla="*/ 20 w 1763"/>
              <a:gd name="T55" fmla="*/ 74 h 1784"/>
              <a:gd name="T56" fmla="*/ 71 w 1763"/>
              <a:gd name="T57" fmla="*/ 20 h 1784"/>
              <a:gd name="T58" fmla="*/ 146 w 1763"/>
              <a:gd name="T59" fmla="*/ 2 h 1784"/>
              <a:gd name="T60" fmla="*/ 221 w 1763"/>
              <a:gd name="T61" fmla="*/ 29 h 1784"/>
              <a:gd name="T62" fmla="*/ 302 w 1763"/>
              <a:gd name="T63" fmla="*/ 68 h 1784"/>
              <a:gd name="T64" fmla="*/ 374 w 1763"/>
              <a:gd name="T65" fmla="*/ 104 h 1784"/>
              <a:gd name="T66" fmla="*/ 425 w 1763"/>
              <a:gd name="T67" fmla="*/ 134 h 1784"/>
              <a:gd name="T68" fmla="*/ 524 w 1763"/>
              <a:gd name="T69" fmla="*/ 182 h 1784"/>
              <a:gd name="T70" fmla="*/ 614 w 1763"/>
              <a:gd name="T71" fmla="*/ 245 h 1784"/>
              <a:gd name="T72" fmla="*/ 707 w 1763"/>
              <a:gd name="T73" fmla="*/ 305 h 1784"/>
              <a:gd name="T74" fmla="*/ 812 w 1763"/>
              <a:gd name="T75" fmla="*/ 392 h 1784"/>
              <a:gd name="T76" fmla="*/ 863 w 1763"/>
              <a:gd name="T77" fmla="*/ 467 h 1784"/>
              <a:gd name="T78" fmla="*/ 950 w 1763"/>
              <a:gd name="T79" fmla="*/ 551 h 1784"/>
              <a:gd name="T80" fmla="*/ 1025 w 1763"/>
              <a:gd name="T81" fmla="*/ 587 h 1784"/>
              <a:gd name="T82" fmla="*/ 1130 w 1763"/>
              <a:gd name="T83" fmla="*/ 593 h 1784"/>
              <a:gd name="T84" fmla="*/ 1208 w 1763"/>
              <a:gd name="T85" fmla="*/ 632 h 1784"/>
              <a:gd name="T86" fmla="*/ 1280 w 1763"/>
              <a:gd name="T87" fmla="*/ 662 h 1784"/>
              <a:gd name="T88" fmla="*/ 1316 w 1763"/>
              <a:gd name="T89" fmla="*/ 698 h 1784"/>
              <a:gd name="T90" fmla="*/ 1412 w 1763"/>
              <a:gd name="T91" fmla="*/ 755 h 1784"/>
              <a:gd name="T92" fmla="*/ 1505 w 1763"/>
              <a:gd name="T93" fmla="*/ 830 h 1784"/>
              <a:gd name="T94" fmla="*/ 1586 w 1763"/>
              <a:gd name="T95" fmla="*/ 896 h 1784"/>
              <a:gd name="T96" fmla="*/ 1619 w 1763"/>
              <a:gd name="T97" fmla="*/ 962 h 1784"/>
              <a:gd name="T98" fmla="*/ 1622 w 1763"/>
              <a:gd name="T99" fmla="*/ 1019 h 1784"/>
              <a:gd name="T100" fmla="*/ 1646 w 1763"/>
              <a:gd name="T101" fmla="*/ 1085 h 1784"/>
              <a:gd name="T102" fmla="*/ 1664 w 1763"/>
              <a:gd name="T103" fmla="*/ 1154 h 1784"/>
              <a:gd name="T104" fmla="*/ 1712 w 1763"/>
              <a:gd name="T105" fmla="*/ 1232 h 1784"/>
              <a:gd name="T106" fmla="*/ 1757 w 1763"/>
              <a:gd name="T107" fmla="*/ 1349 h 1784"/>
              <a:gd name="T108" fmla="*/ 1751 w 1763"/>
              <a:gd name="T109" fmla="*/ 1487 h 1784"/>
              <a:gd name="T110" fmla="*/ 1733 w 1763"/>
              <a:gd name="T111" fmla="*/ 1577 h 1784"/>
              <a:gd name="T112" fmla="*/ 1703 w 1763"/>
              <a:gd name="T113" fmla="*/ 1628 h 1784"/>
              <a:gd name="T114" fmla="*/ 1649 w 1763"/>
              <a:gd name="T115" fmla="*/ 1685 h 1784"/>
              <a:gd name="T116" fmla="*/ 1634 w 1763"/>
              <a:gd name="T117" fmla="*/ 1733 h 1784"/>
              <a:gd name="T118" fmla="*/ 1640 w 1763"/>
              <a:gd name="T119" fmla="*/ 1775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763" h="1784">
                <a:moveTo>
                  <a:pt x="1148" y="1784"/>
                </a:moveTo>
                <a:cubicBezTo>
                  <a:pt x="1147" y="1750"/>
                  <a:pt x="1146" y="1716"/>
                  <a:pt x="1145" y="1691"/>
                </a:cubicBezTo>
                <a:cubicBezTo>
                  <a:pt x="1144" y="1666"/>
                  <a:pt x="1144" y="1652"/>
                  <a:pt x="1142" y="1634"/>
                </a:cubicBezTo>
                <a:cubicBezTo>
                  <a:pt x="1140" y="1616"/>
                  <a:pt x="1139" y="1604"/>
                  <a:pt x="1133" y="1580"/>
                </a:cubicBezTo>
                <a:cubicBezTo>
                  <a:pt x="1127" y="1556"/>
                  <a:pt x="1113" y="1520"/>
                  <a:pt x="1103" y="1490"/>
                </a:cubicBezTo>
                <a:cubicBezTo>
                  <a:pt x="1093" y="1460"/>
                  <a:pt x="1079" y="1423"/>
                  <a:pt x="1073" y="1400"/>
                </a:cubicBezTo>
                <a:cubicBezTo>
                  <a:pt x="1067" y="1377"/>
                  <a:pt x="1071" y="1367"/>
                  <a:pt x="1067" y="1349"/>
                </a:cubicBezTo>
                <a:cubicBezTo>
                  <a:pt x="1063" y="1331"/>
                  <a:pt x="1057" y="1311"/>
                  <a:pt x="1052" y="1292"/>
                </a:cubicBezTo>
                <a:cubicBezTo>
                  <a:pt x="1047" y="1273"/>
                  <a:pt x="1045" y="1252"/>
                  <a:pt x="1037" y="1232"/>
                </a:cubicBezTo>
                <a:cubicBezTo>
                  <a:pt x="1029" y="1212"/>
                  <a:pt x="1015" y="1188"/>
                  <a:pt x="1004" y="1169"/>
                </a:cubicBezTo>
                <a:cubicBezTo>
                  <a:pt x="993" y="1150"/>
                  <a:pt x="983" y="1144"/>
                  <a:pt x="971" y="1121"/>
                </a:cubicBezTo>
                <a:cubicBezTo>
                  <a:pt x="959" y="1098"/>
                  <a:pt x="948" y="1064"/>
                  <a:pt x="929" y="1034"/>
                </a:cubicBezTo>
                <a:cubicBezTo>
                  <a:pt x="910" y="1004"/>
                  <a:pt x="878" y="966"/>
                  <a:pt x="854" y="941"/>
                </a:cubicBezTo>
                <a:cubicBezTo>
                  <a:pt x="830" y="916"/>
                  <a:pt x="804" y="902"/>
                  <a:pt x="782" y="884"/>
                </a:cubicBezTo>
                <a:cubicBezTo>
                  <a:pt x="760" y="866"/>
                  <a:pt x="745" y="855"/>
                  <a:pt x="722" y="836"/>
                </a:cubicBezTo>
                <a:cubicBezTo>
                  <a:pt x="699" y="817"/>
                  <a:pt x="675" y="795"/>
                  <a:pt x="644" y="773"/>
                </a:cubicBezTo>
                <a:cubicBezTo>
                  <a:pt x="613" y="751"/>
                  <a:pt x="564" y="723"/>
                  <a:pt x="533" y="704"/>
                </a:cubicBezTo>
                <a:cubicBezTo>
                  <a:pt x="502" y="685"/>
                  <a:pt x="475" y="676"/>
                  <a:pt x="455" y="659"/>
                </a:cubicBezTo>
                <a:cubicBezTo>
                  <a:pt x="435" y="642"/>
                  <a:pt x="426" y="624"/>
                  <a:pt x="410" y="602"/>
                </a:cubicBezTo>
                <a:cubicBezTo>
                  <a:pt x="394" y="580"/>
                  <a:pt x="377" y="549"/>
                  <a:pt x="359" y="527"/>
                </a:cubicBezTo>
                <a:cubicBezTo>
                  <a:pt x="341" y="505"/>
                  <a:pt x="320" y="489"/>
                  <a:pt x="299" y="467"/>
                </a:cubicBezTo>
                <a:cubicBezTo>
                  <a:pt x="278" y="445"/>
                  <a:pt x="253" y="414"/>
                  <a:pt x="233" y="392"/>
                </a:cubicBezTo>
                <a:cubicBezTo>
                  <a:pt x="213" y="370"/>
                  <a:pt x="196" y="348"/>
                  <a:pt x="176" y="335"/>
                </a:cubicBezTo>
                <a:cubicBezTo>
                  <a:pt x="156" y="322"/>
                  <a:pt x="135" y="320"/>
                  <a:pt x="113" y="311"/>
                </a:cubicBezTo>
                <a:cubicBezTo>
                  <a:pt x="91" y="302"/>
                  <a:pt x="61" y="291"/>
                  <a:pt x="44" y="278"/>
                </a:cubicBezTo>
                <a:cubicBezTo>
                  <a:pt x="27" y="265"/>
                  <a:pt x="15" y="252"/>
                  <a:pt x="8" y="230"/>
                </a:cubicBezTo>
                <a:cubicBezTo>
                  <a:pt x="1" y="208"/>
                  <a:pt x="0" y="169"/>
                  <a:pt x="2" y="143"/>
                </a:cubicBezTo>
                <a:cubicBezTo>
                  <a:pt x="4" y="117"/>
                  <a:pt x="9" y="94"/>
                  <a:pt x="20" y="74"/>
                </a:cubicBezTo>
                <a:cubicBezTo>
                  <a:pt x="31" y="54"/>
                  <a:pt x="50" y="32"/>
                  <a:pt x="71" y="20"/>
                </a:cubicBezTo>
                <a:cubicBezTo>
                  <a:pt x="92" y="8"/>
                  <a:pt x="121" y="0"/>
                  <a:pt x="146" y="2"/>
                </a:cubicBezTo>
                <a:cubicBezTo>
                  <a:pt x="171" y="4"/>
                  <a:pt x="195" y="18"/>
                  <a:pt x="221" y="29"/>
                </a:cubicBezTo>
                <a:cubicBezTo>
                  <a:pt x="247" y="40"/>
                  <a:pt x="277" y="56"/>
                  <a:pt x="302" y="68"/>
                </a:cubicBezTo>
                <a:cubicBezTo>
                  <a:pt x="327" y="80"/>
                  <a:pt x="354" y="93"/>
                  <a:pt x="374" y="104"/>
                </a:cubicBezTo>
                <a:cubicBezTo>
                  <a:pt x="394" y="115"/>
                  <a:pt x="400" y="121"/>
                  <a:pt x="425" y="134"/>
                </a:cubicBezTo>
                <a:cubicBezTo>
                  <a:pt x="450" y="147"/>
                  <a:pt x="492" y="163"/>
                  <a:pt x="524" y="182"/>
                </a:cubicBezTo>
                <a:cubicBezTo>
                  <a:pt x="556" y="201"/>
                  <a:pt x="583" y="224"/>
                  <a:pt x="614" y="245"/>
                </a:cubicBezTo>
                <a:cubicBezTo>
                  <a:pt x="645" y="266"/>
                  <a:pt x="674" y="280"/>
                  <a:pt x="707" y="305"/>
                </a:cubicBezTo>
                <a:cubicBezTo>
                  <a:pt x="740" y="330"/>
                  <a:pt x="786" y="365"/>
                  <a:pt x="812" y="392"/>
                </a:cubicBezTo>
                <a:cubicBezTo>
                  <a:pt x="838" y="419"/>
                  <a:pt x="840" y="441"/>
                  <a:pt x="863" y="467"/>
                </a:cubicBezTo>
                <a:cubicBezTo>
                  <a:pt x="886" y="493"/>
                  <a:pt x="923" y="531"/>
                  <a:pt x="950" y="551"/>
                </a:cubicBezTo>
                <a:cubicBezTo>
                  <a:pt x="977" y="571"/>
                  <a:pt x="995" y="580"/>
                  <a:pt x="1025" y="587"/>
                </a:cubicBezTo>
                <a:cubicBezTo>
                  <a:pt x="1055" y="594"/>
                  <a:pt x="1100" y="586"/>
                  <a:pt x="1130" y="593"/>
                </a:cubicBezTo>
                <a:cubicBezTo>
                  <a:pt x="1160" y="600"/>
                  <a:pt x="1183" y="620"/>
                  <a:pt x="1208" y="632"/>
                </a:cubicBezTo>
                <a:cubicBezTo>
                  <a:pt x="1233" y="644"/>
                  <a:pt x="1262" y="651"/>
                  <a:pt x="1280" y="662"/>
                </a:cubicBezTo>
                <a:cubicBezTo>
                  <a:pt x="1298" y="673"/>
                  <a:pt x="1294" y="682"/>
                  <a:pt x="1316" y="698"/>
                </a:cubicBezTo>
                <a:cubicBezTo>
                  <a:pt x="1338" y="714"/>
                  <a:pt x="1381" y="733"/>
                  <a:pt x="1412" y="755"/>
                </a:cubicBezTo>
                <a:cubicBezTo>
                  <a:pt x="1443" y="777"/>
                  <a:pt x="1476" y="807"/>
                  <a:pt x="1505" y="830"/>
                </a:cubicBezTo>
                <a:cubicBezTo>
                  <a:pt x="1534" y="853"/>
                  <a:pt x="1567" y="874"/>
                  <a:pt x="1586" y="896"/>
                </a:cubicBezTo>
                <a:cubicBezTo>
                  <a:pt x="1605" y="918"/>
                  <a:pt x="1613" y="942"/>
                  <a:pt x="1619" y="962"/>
                </a:cubicBezTo>
                <a:cubicBezTo>
                  <a:pt x="1625" y="982"/>
                  <a:pt x="1618" y="999"/>
                  <a:pt x="1622" y="1019"/>
                </a:cubicBezTo>
                <a:cubicBezTo>
                  <a:pt x="1626" y="1039"/>
                  <a:pt x="1639" y="1063"/>
                  <a:pt x="1646" y="1085"/>
                </a:cubicBezTo>
                <a:cubicBezTo>
                  <a:pt x="1653" y="1107"/>
                  <a:pt x="1653" y="1130"/>
                  <a:pt x="1664" y="1154"/>
                </a:cubicBezTo>
                <a:cubicBezTo>
                  <a:pt x="1675" y="1178"/>
                  <a:pt x="1697" y="1200"/>
                  <a:pt x="1712" y="1232"/>
                </a:cubicBezTo>
                <a:cubicBezTo>
                  <a:pt x="1727" y="1264"/>
                  <a:pt x="1751" y="1307"/>
                  <a:pt x="1757" y="1349"/>
                </a:cubicBezTo>
                <a:cubicBezTo>
                  <a:pt x="1763" y="1391"/>
                  <a:pt x="1755" y="1449"/>
                  <a:pt x="1751" y="1487"/>
                </a:cubicBezTo>
                <a:cubicBezTo>
                  <a:pt x="1747" y="1525"/>
                  <a:pt x="1741" y="1554"/>
                  <a:pt x="1733" y="1577"/>
                </a:cubicBezTo>
                <a:cubicBezTo>
                  <a:pt x="1725" y="1600"/>
                  <a:pt x="1717" y="1610"/>
                  <a:pt x="1703" y="1628"/>
                </a:cubicBezTo>
                <a:cubicBezTo>
                  <a:pt x="1689" y="1646"/>
                  <a:pt x="1661" y="1667"/>
                  <a:pt x="1649" y="1685"/>
                </a:cubicBezTo>
                <a:cubicBezTo>
                  <a:pt x="1637" y="1703"/>
                  <a:pt x="1635" y="1718"/>
                  <a:pt x="1634" y="1733"/>
                </a:cubicBezTo>
                <a:cubicBezTo>
                  <a:pt x="1633" y="1748"/>
                  <a:pt x="1639" y="1768"/>
                  <a:pt x="1640" y="177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636">
            <a:extLst>
              <a:ext uri="{FF2B5EF4-FFF2-40B4-BE49-F238E27FC236}">
                <a16:creationId xmlns:a16="http://schemas.microsoft.com/office/drawing/2014/main" id="{6BDE8F02-C730-6F97-F806-9522F36F7138}"/>
              </a:ext>
            </a:extLst>
          </xdr:cNvPr>
          <xdr:cNvSpPr>
            <a:spLocks noChangeAspect="1"/>
          </xdr:cNvSpPr>
        </xdr:nvSpPr>
        <xdr:spPr bwMode="auto">
          <a:xfrm rot="16200000">
            <a:off x="2794262" y="2928914"/>
            <a:ext cx="300152" cy="221518"/>
          </a:xfrm>
          <a:custGeom>
            <a:avLst/>
            <a:gdLst>
              <a:gd name="T0" fmla="*/ 12 w 543"/>
              <a:gd name="T1" fmla="*/ 6 h 470"/>
              <a:gd name="T2" fmla="*/ 9 w 543"/>
              <a:gd name="T3" fmla="*/ 30 h 470"/>
              <a:gd name="T4" fmla="*/ 0 w 543"/>
              <a:gd name="T5" fmla="*/ 60 h 470"/>
              <a:gd name="T6" fmla="*/ 6 w 543"/>
              <a:gd name="T7" fmla="*/ 141 h 470"/>
              <a:gd name="T8" fmla="*/ 24 w 543"/>
              <a:gd name="T9" fmla="*/ 183 h 470"/>
              <a:gd name="T10" fmla="*/ 60 w 543"/>
              <a:gd name="T11" fmla="*/ 219 h 470"/>
              <a:gd name="T12" fmla="*/ 102 w 543"/>
              <a:gd name="T13" fmla="*/ 243 h 470"/>
              <a:gd name="T14" fmla="*/ 147 w 543"/>
              <a:gd name="T15" fmla="*/ 297 h 470"/>
              <a:gd name="T16" fmla="*/ 189 w 543"/>
              <a:gd name="T17" fmla="*/ 342 h 470"/>
              <a:gd name="T18" fmla="*/ 219 w 543"/>
              <a:gd name="T19" fmla="*/ 354 h 470"/>
              <a:gd name="T20" fmla="*/ 258 w 543"/>
              <a:gd name="T21" fmla="*/ 393 h 470"/>
              <a:gd name="T22" fmla="*/ 318 w 543"/>
              <a:gd name="T23" fmla="*/ 423 h 470"/>
              <a:gd name="T24" fmla="*/ 396 w 543"/>
              <a:gd name="T25" fmla="*/ 462 h 470"/>
              <a:gd name="T26" fmla="*/ 444 w 543"/>
              <a:gd name="T27" fmla="*/ 459 h 470"/>
              <a:gd name="T28" fmla="*/ 480 w 543"/>
              <a:gd name="T29" fmla="*/ 393 h 470"/>
              <a:gd name="T30" fmla="*/ 498 w 543"/>
              <a:gd name="T31" fmla="*/ 291 h 470"/>
              <a:gd name="T32" fmla="*/ 519 w 543"/>
              <a:gd name="T33" fmla="*/ 210 h 470"/>
              <a:gd name="T34" fmla="*/ 537 w 543"/>
              <a:gd name="T35" fmla="*/ 135 h 470"/>
              <a:gd name="T36" fmla="*/ 540 w 543"/>
              <a:gd name="T37" fmla="*/ 69 h 470"/>
              <a:gd name="T38" fmla="*/ 516 w 543"/>
              <a:gd name="T39" fmla="*/ 30 h 470"/>
              <a:gd name="T40" fmla="*/ 504 w 543"/>
              <a:gd name="T41" fmla="*/ 0 h 4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43" h="470">
                <a:moveTo>
                  <a:pt x="12" y="6"/>
                </a:moveTo>
                <a:cubicBezTo>
                  <a:pt x="11" y="13"/>
                  <a:pt x="11" y="21"/>
                  <a:pt x="9" y="30"/>
                </a:cubicBezTo>
                <a:cubicBezTo>
                  <a:pt x="7" y="39"/>
                  <a:pt x="0" y="42"/>
                  <a:pt x="0" y="60"/>
                </a:cubicBezTo>
                <a:cubicBezTo>
                  <a:pt x="0" y="78"/>
                  <a:pt x="2" y="121"/>
                  <a:pt x="6" y="141"/>
                </a:cubicBezTo>
                <a:cubicBezTo>
                  <a:pt x="10" y="161"/>
                  <a:pt x="15" y="170"/>
                  <a:pt x="24" y="183"/>
                </a:cubicBezTo>
                <a:cubicBezTo>
                  <a:pt x="33" y="196"/>
                  <a:pt x="47" y="209"/>
                  <a:pt x="60" y="219"/>
                </a:cubicBezTo>
                <a:cubicBezTo>
                  <a:pt x="73" y="229"/>
                  <a:pt x="88" y="230"/>
                  <a:pt x="102" y="243"/>
                </a:cubicBezTo>
                <a:cubicBezTo>
                  <a:pt x="116" y="256"/>
                  <a:pt x="132" y="280"/>
                  <a:pt x="147" y="297"/>
                </a:cubicBezTo>
                <a:cubicBezTo>
                  <a:pt x="162" y="314"/>
                  <a:pt x="177" y="333"/>
                  <a:pt x="189" y="342"/>
                </a:cubicBezTo>
                <a:cubicBezTo>
                  <a:pt x="201" y="351"/>
                  <a:pt x="207" y="345"/>
                  <a:pt x="219" y="354"/>
                </a:cubicBezTo>
                <a:cubicBezTo>
                  <a:pt x="231" y="363"/>
                  <a:pt x="241" y="381"/>
                  <a:pt x="258" y="393"/>
                </a:cubicBezTo>
                <a:cubicBezTo>
                  <a:pt x="275" y="405"/>
                  <a:pt x="295" y="412"/>
                  <a:pt x="318" y="423"/>
                </a:cubicBezTo>
                <a:cubicBezTo>
                  <a:pt x="341" y="434"/>
                  <a:pt x="375" y="456"/>
                  <a:pt x="396" y="462"/>
                </a:cubicBezTo>
                <a:cubicBezTo>
                  <a:pt x="417" y="468"/>
                  <a:pt x="430" y="470"/>
                  <a:pt x="444" y="459"/>
                </a:cubicBezTo>
                <a:cubicBezTo>
                  <a:pt x="458" y="448"/>
                  <a:pt x="471" y="421"/>
                  <a:pt x="480" y="393"/>
                </a:cubicBezTo>
                <a:cubicBezTo>
                  <a:pt x="489" y="365"/>
                  <a:pt x="492" y="321"/>
                  <a:pt x="498" y="291"/>
                </a:cubicBezTo>
                <a:cubicBezTo>
                  <a:pt x="504" y="261"/>
                  <a:pt x="513" y="236"/>
                  <a:pt x="519" y="210"/>
                </a:cubicBezTo>
                <a:cubicBezTo>
                  <a:pt x="525" y="184"/>
                  <a:pt x="534" y="158"/>
                  <a:pt x="537" y="135"/>
                </a:cubicBezTo>
                <a:cubicBezTo>
                  <a:pt x="540" y="112"/>
                  <a:pt x="543" y="86"/>
                  <a:pt x="540" y="69"/>
                </a:cubicBezTo>
                <a:cubicBezTo>
                  <a:pt x="537" y="52"/>
                  <a:pt x="522" y="41"/>
                  <a:pt x="516" y="30"/>
                </a:cubicBezTo>
                <a:cubicBezTo>
                  <a:pt x="510" y="19"/>
                  <a:pt x="507" y="9"/>
                  <a:pt x="504"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6" name="Freeform 637">
            <a:extLst>
              <a:ext uri="{FF2B5EF4-FFF2-40B4-BE49-F238E27FC236}">
                <a16:creationId xmlns:a16="http://schemas.microsoft.com/office/drawing/2014/main" id="{3FFF7804-62C3-0C92-9081-AB95E363D838}"/>
              </a:ext>
            </a:extLst>
          </xdr:cNvPr>
          <xdr:cNvSpPr>
            <a:spLocks noChangeAspect="1"/>
          </xdr:cNvSpPr>
        </xdr:nvSpPr>
        <xdr:spPr bwMode="auto">
          <a:xfrm rot="16200000">
            <a:off x="3766569" y="2358719"/>
            <a:ext cx="80251" cy="94320"/>
          </a:xfrm>
          <a:custGeom>
            <a:avLst/>
            <a:gdLst>
              <a:gd name="T0" fmla="*/ 62 w 144"/>
              <a:gd name="T1" fmla="*/ 150 h 198"/>
              <a:gd name="T2" fmla="*/ 32 w 144"/>
              <a:gd name="T3" fmla="*/ 93 h 198"/>
              <a:gd name="T4" fmla="*/ 2 w 144"/>
              <a:gd name="T5" fmla="*/ 27 h 198"/>
              <a:gd name="T6" fmla="*/ 41 w 144"/>
              <a:gd name="T7" fmla="*/ 3 h 198"/>
              <a:gd name="T8" fmla="*/ 86 w 144"/>
              <a:gd name="T9" fmla="*/ 9 h 198"/>
              <a:gd name="T10" fmla="*/ 113 w 144"/>
              <a:gd name="T11" fmla="*/ 39 h 198"/>
              <a:gd name="T12" fmla="*/ 140 w 144"/>
              <a:gd name="T13" fmla="*/ 93 h 198"/>
              <a:gd name="T14" fmla="*/ 134 w 144"/>
              <a:gd name="T15" fmla="*/ 141 h 198"/>
              <a:gd name="T16" fmla="*/ 128 w 144"/>
              <a:gd name="T17" fmla="*/ 180 h 198"/>
              <a:gd name="T18" fmla="*/ 89 w 144"/>
              <a:gd name="T19" fmla="*/ 195 h 198"/>
              <a:gd name="T20" fmla="*/ 62 w 144"/>
              <a:gd name="T21" fmla="*/ 150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44" h="198">
                <a:moveTo>
                  <a:pt x="62" y="150"/>
                </a:moveTo>
                <a:cubicBezTo>
                  <a:pt x="52" y="133"/>
                  <a:pt x="42" y="113"/>
                  <a:pt x="32" y="93"/>
                </a:cubicBezTo>
                <a:cubicBezTo>
                  <a:pt x="22" y="73"/>
                  <a:pt x="0" y="42"/>
                  <a:pt x="2" y="27"/>
                </a:cubicBezTo>
                <a:cubicBezTo>
                  <a:pt x="4" y="12"/>
                  <a:pt x="27" y="6"/>
                  <a:pt x="41" y="3"/>
                </a:cubicBezTo>
                <a:cubicBezTo>
                  <a:pt x="55" y="0"/>
                  <a:pt x="74" y="3"/>
                  <a:pt x="86" y="9"/>
                </a:cubicBezTo>
                <a:cubicBezTo>
                  <a:pt x="98" y="15"/>
                  <a:pt x="104" y="25"/>
                  <a:pt x="113" y="39"/>
                </a:cubicBezTo>
                <a:cubicBezTo>
                  <a:pt x="122" y="53"/>
                  <a:pt x="136" y="76"/>
                  <a:pt x="140" y="93"/>
                </a:cubicBezTo>
                <a:cubicBezTo>
                  <a:pt x="144" y="110"/>
                  <a:pt x="136" y="127"/>
                  <a:pt x="134" y="141"/>
                </a:cubicBezTo>
                <a:cubicBezTo>
                  <a:pt x="132" y="155"/>
                  <a:pt x="136" y="171"/>
                  <a:pt x="128" y="180"/>
                </a:cubicBezTo>
                <a:cubicBezTo>
                  <a:pt x="120" y="189"/>
                  <a:pt x="99" y="198"/>
                  <a:pt x="89" y="195"/>
                </a:cubicBezTo>
                <a:cubicBezTo>
                  <a:pt x="79" y="192"/>
                  <a:pt x="72" y="167"/>
                  <a:pt x="62" y="15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638">
            <a:extLst>
              <a:ext uri="{FF2B5EF4-FFF2-40B4-BE49-F238E27FC236}">
                <a16:creationId xmlns:a16="http://schemas.microsoft.com/office/drawing/2014/main" id="{FC9256EC-0865-BF48-F334-4A052881A933}"/>
              </a:ext>
            </a:extLst>
          </xdr:cNvPr>
          <xdr:cNvSpPr>
            <a:spLocks noChangeAspect="1"/>
          </xdr:cNvSpPr>
        </xdr:nvSpPr>
        <xdr:spPr bwMode="auto">
          <a:xfrm rot="16200000">
            <a:off x="3659695" y="2480415"/>
            <a:ext cx="89730" cy="98632"/>
          </a:xfrm>
          <a:custGeom>
            <a:avLst/>
            <a:gdLst>
              <a:gd name="T0" fmla="*/ 132 w 162"/>
              <a:gd name="T1" fmla="*/ 206 h 208"/>
              <a:gd name="T2" fmla="*/ 69 w 162"/>
              <a:gd name="T3" fmla="*/ 191 h 208"/>
              <a:gd name="T4" fmla="*/ 18 w 162"/>
              <a:gd name="T5" fmla="*/ 143 h 208"/>
              <a:gd name="T6" fmla="*/ 3 w 162"/>
              <a:gd name="T7" fmla="*/ 74 h 208"/>
              <a:gd name="T8" fmla="*/ 39 w 162"/>
              <a:gd name="T9" fmla="*/ 11 h 208"/>
              <a:gd name="T10" fmla="*/ 81 w 162"/>
              <a:gd name="T11" fmla="*/ 8 h 208"/>
              <a:gd name="T12" fmla="*/ 114 w 162"/>
              <a:gd name="T13" fmla="*/ 38 h 208"/>
              <a:gd name="T14" fmla="*/ 120 w 162"/>
              <a:gd name="T15" fmla="*/ 80 h 208"/>
              <a:gd name="T16" fmla="*/ 150 w 162"/>
              <a:gd name="T17" fmla="*/ 116 h 208"/>
              <a:gd name="T18" fmla="*/ 162 w 162"/>
              <a:gd name="T19" fmla="*/ 170 h 208"/>
              <a:gd name="T20" fmla="*/ 153 w 162"/>
              <a:gd name="T21" fmla="*/ 203 h 208"/>
              <a:gd name="T22" fmla="*/ 132 w 162"/>
              <a:gd name="T23" fmla="*/ 20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2" h="208">
                <a:moveTo>
                  <a:pt x="132" y="206"/>
                </a:moveTo>
                <a:cubicBezTo>
                  <a:pt x="118" y="204"/>
                  <a:pt x="88" y="201"/>
                  <a:pt x="69" y="191"/>
                </a:cubicBezTo>
                <a:cubicBezTo>
                  <a:pt x="50" y="181"/>
                  <a:pt x="29" y="162"/>
                  <a:pt x="18" y="143"/>
                </a:cubicBezTo>
                <a:cubicBezTo>
                  <a:pt x="7" y="124"/>
                  <a:pt x="0" y="96"/>
                  <a:pt x="3" y="74"/>
                </a:cubicBezTo>
                <a:cubicBezTo>
                  <a:pt x="6" y="52"/>
                  <a:pt x="26" y="22"/>
                  <a:pt x="39" y="11"/>
                </a:cubicBezTo>
                <a:cubicBezTo>
                  <a:pt x="52" y="0"/>
                  <a:pt x="69" y="4"/>
                  <a:pt x="81" y="8"/>
                </a:cubicBezTo>
                <a:cubicBezTo>
                  <a:pt x="93" y="12"/>
                  <a:pt x="108" y="26"/>
                  <a:pt x="114" y="38"/>
                </a:cubicBezTo>
                <a:cubicBezTo>
                  <a:pt x="120" y="50"/>
                  <a:pt x="114" y="67"/>
                  <a:pt x="120" y="80"/>
                </a:cubicBezTo>
                <a:cubicBezTo>
                  <a:pt x="126" y="93"/>
                  <a:pt x="143" y="101"/>
                  <a:pt x="150" y="116"/>
                </a:cubicBezTo>
                <a:cubicBezTo>
                  <a:pt x="157" y="131"/>
                  <a:pt x="162" y="156"/>
                  <a:pt x="162" y="170"/>
                </a:cubicBezTo>
                <a:cubicBezTo>
                  <a:pt x="162" y="184"/>
                  <a:pt x="159" y="198"/>
                  <a:pt x="153" y="203"/>
                </a:cubicBezTo>
                <a:cubicBezTo>
                  <a:pt x="147" y="208"/>
                  <a:pt x="146" y="208"/>
                  <a:pt x="132" y="206"/>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8" name="Freeform 639">
            <a:extLst>
              <a:ext uri="{FF2B5EF4-FFF2-40B4-BE49-F238E27FC236}">
                <a16:creationId xmlns:a16="http://schemas.microsoft.com/office/drawing/2014/main" id="{FEF10A4C-74AB-E934-341B-440349555544}"/>
              </a:ext>
            </a:extLst>
          </xdr:cNvPr>
          <xdr:cNvSpPr>
            <a:spLocks noChangeAspect="1"/>
          </xdr:cNvSpPr>
        </xdr:nvSpPr>
        <xdr:spPr bwMode="auto">
          <a:xfrm rot="16200000">
            <a:off x="3548982" y="2671230"/>
            <a:ext cx="70773" cy="91086"/>
          </a:xfrm>
          <a:custGeom>
            <a:avLst/>
            <a:gdLst>
              <a:gd name="T0" fmla="*/ 81 w 127"/>
              <a:gd name="T1" fmla="*/ 192 h 193"/>
              <a:gd name="T2" fmla="*/ 42 w 127"/>
              <a:gd name="T3" fmla="*/ 183 h 193"/>
              <a:gd name="T4" fmla="*/ 6 w 127"/>
              <a:gd name="T5" fmla="*/ 141 h 193"/>
              <a:gd name="T6" fmla="*/ 6 w 127"/>
              <a:gd name="T7" fmla="*/ 75 h 193"/>
              <a:gd name="T8" fmla="*/ 21 w 127"/>
              <a:gd name="T9" fmla="*/ 30 h 193"/>
              <a:gd name="T10" fmla="*/ 63 w 127"/>
              <a:gd name="T11" fmla="*/ 0 h 193"/>
              <a:gd name="T12" fmla="*/ 102 w 127"/>
              <a:gd name="T13" fmla="*/ 33 h 193"/>
              <a:gd name="T14" fmla="*/ 111 w 127"/>
              <a:gd name="T15" fmla="*/ 78 h 193"/>
              <a:gd name="T16" fmla="*/ 126 w 127"/>
              <a:gd name="T17" fmla="*/ 117 h 193"/>
              <a:gd name="T18" fmla="*/ 117 w 127"/>
              <a:gd name="T19" fmla="*/ 174 h 193"/>
              <a:gd name="T20" fmla="*/ 81 w 127"/>
              <a:gd name="T21" fmla="*/ 192 h 1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7" h="193">
                <a:moveTo>
                  <a:pt x="81" y="192"/>
                </a:moveTo>
                <a:cubicBezTo>
                  <a:pt x="69" y="193"/>
                  <a:pt x="54" y="191"/>
                  <a:pt x="42" y="183"/>
                </a:cubicBezTo>
                <a:cubicBezTo>
                  <a:pt x="30" y="175"/>
                  <a:pt x="12" y="159"/>
                  <a:pt x="6" y="141"/>
                </a:cubicBezTo>
                <a:cubicBezTo>
                  <a:pt x="0" y="123"/>
                  <a:pt x="4" y="93"/>
                  <a:pt x="6" y="75"/>
                </a:cubicBezTo>
                <a:cubicBezTo>
                  <a:pt x="8" y="57"/>
                  <a:pt x="12" y="42"/>
                  <a:pt x="21" y="30"/>
                </a:cubicBezTo>
                <a:cubicBezTo>
                  <a:pt x="30" y="18"/>
                  <a:pt x="50" y="0"/>
                  <a:pt x="63" y="0"/>
                </a:cubicBezTo>
                <a:cubicBezTo>
                  <a:pt x="76" y="0"/>
                  <a:pt x="94" y="20"/>
                  <a:pt x="102" y="33"/>
                </a:cubicBezTo>
                <a:cubicBezTo>
                  <a:pt x="110" y="46"/>
                  <a:pt x="107" y="64"/>
                  <a:pt x="111" y="78"/>
                </a:cubicBezTo>
                <a:cubicBezTo>
                  <a:pt x="115" y="92"/>
                  <a:pt x="125" y="101"/>
                  <a:pt x="126" y="117"/>
                </a:cubicBezTo>
                <a:cubicBezTo>
                  <a:pt x="127" y="133"/>
                  <a:pt x="125" y="161"/>
                  <a:pt x="117" y="174"/>
                </a:cubicBezTo>
                <a:cubicBezTo>
                  <a:pt x="109" y="187"/>
                  <a:pt x="93" y="191"/>
                  <a:pt x="81" y="19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640">
            <a:extLst>
              <a:ext uri="{FF2B5EF4-FFF2-40B4-BE49-F238E27FC236}">
                <a16:creationId xmlns:a16="http://schemas.microsoft.com/office/drawing/2014/main" id="{F72FF40E-AF13-19E8-2D8C-22BBC7D37A72}"/>
              </a:ext>
            </a:extLst>
          </xdr:cNvPr>
          <xdr:cNvSpPr>
            <a:spLocks noChangeAspect="1"/>
          </xdr:cNvSpPr>
        </xdr:nvSpPr>
        <xdr:spPr bwMode="auto">
          <a:xfrm rot="16200000">
            <a:off x="3410448" y="2402264"/>
            <a:ext cx="151656" cy="108334"/>
          </a:xfrm>
          <a:custGeom>
            <a:avLst/>
            <a:gdLst>
              <a:gd name="T0" fmla="*/ 123 w 274"/>
              <a:gd name="T1" fmla="*/ 160 h 230"/>
              <a:gd name="T2" fmla="*/ 45 w 274"/>
              <a:gd name="T3" fmla="*/ 139 h 230"/>
              <a:gd name="T4" fmla="*/ 9 w 274"/>
              <a:gd name="T5" fmla="*/ 106 h 230"/>
              <a:gd name="T6" fmla="*/ 3 w 274"/>
              <a:gd name="T7" fmla="*/ 46 h 230"/>
              <a:gd name="T8" fmla="*/ 27 w 274"/>
              <a:gd name="T9" fmla="*/ 7 h 230"/>
              <a:gd name="T10" fmla="*/ 90 w 274"/>
              <a:gd name="T11" fmla="*/ 1 h 230"/>
              <a:gd name="T12" fmla="*/ 141 w 274"/>
              <a:gd name="T13" fmla="*/ 13 h 230"/>
              <a:gd name="T14" fmla="*/ 192 w 274"/>
              <a:gd name="T15" fmla="*/ 58 h 230"/>
              <a:gd name="T16" fmla="*/ 252 w 274"/>
              <a:gd name="T17" fmla="*/ 106 h 230"/>
              <a:gd name="T18" fmla="*/ 270 w 274"/>
              <a:gd name="T19" fmla="*/ 148 h 230"/>
              <a:gd name="T20" fmla="*/ 270 w 274"/>
              <a:gd name="T21" fmla="*/ 196 h 230"/>
              <a:gd name="T22" fmla="*/ 243 w 274"/>
              <a:gd name="T23" fmla="*/ 229 h 230"/>
              <a:gd name="T24" fmla="*/ 201 w 274"/>
              <a:gd name="T25" fmla="*/ 205 h 230"/>
              <a:gd name="T26" fmla="*/ 168 w 274"/>
              <a:gd name="T27" fmla="*/ 178 h 230"/>
              <a:gd name="T28" fmla="*/ 123 w 274"/>
              <a:gd name="T29" fmla="*/ 160 h 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4" h="230">
                <a:moveTo>
                  <a:pt x="123" y="160"/>
                </a:moveTo>
                <a:cubicBezTo>
                  <a:pt x="103" y="154"/>
                  <a:pt x="64" y="148"/>
                  <a:pt x="45" y="139"/>
                </a:cubicBezTo>
                <a:cubicBezTo>
                  <a:pt x="26" y="130"/>
                  <a:pt x="16" y="121"/>
                  <a:pt x="9" y="106"/>
                </a:cubicBezTo>
                <a:cubicBezTo>
                  <a:pt x="2" y="91"/>
                  <a:pt x="0" y="62"/>
                  <a:pt x="3" y="46"/>
                </a:cubicBezTo>
                <a:cubicBezTo>
                  <a:pt x="6" y="30"/>
                  <a:pt x="13" y="14"/>
                  <a:pt x="27" y="7"/>
                </a:cubicBezTo>
                <a:cubicBezTo>
                  <a:pt x="41" y="0"/>
                  <a:pt x="71" y="0"/>
                  <a:pt x="90" y="1"/>
                </a:cubicBezTo>
                <a:cubicBezTo>
                  <a:pt x="109" y="2"/>
                  <a:pt x="124" y="3"/>
                  <a:pt x="141" y="13"/>
                </a:cubicBezTo>
                <a:cubicBezTo>
                  <a:pt x="158" y="23"/>
                  <a:pt x="174" y="43"/>
                  <a:pt x="192" y="58"/>
                </a:cubicBezTo>
                <a:cubicBezTo>
                  <a:pt x="210" y="73"/>
                  <a:pt x="239" y="91"/>
                  <a:pt x="252" y="106"/>
                </a:cubicBezTo>
                <a:cubicBezTo>
                  <a:pt x="265" y="121"/>
                  <a:pt x="267" y="133"/>
                  <a:pt x="270" y="148"/>
                </a:cubicBezTo>
                <a:cubicBezTo>
                  <a:pt x="273" y="163"/>
                  <a:pt x="274" y="183"/>
                  <a:pt x="270" y="196"/>
                </a:cubicBezTo>
                <a:cubicBezTo>
                  <a:pt x="266" y="209"/>
                  <a:pt x="254" y="228"/>
                  <a:pt x="243" y="229"/>
                </a:cubicBezTo>
                <a:cubicBezTo>
                  <a:pt x="232" y="230"/>
                  <a:pt x="213" y="213"/>
                  <a:pt x="201" y="205"/>
                </a:cubicBezTo>
                <a:cubicBezTo>
                  <a:pt x="189" y="197"/>
                  <a:pt x="181" y="185"/>
                  <a:pt x="168" y="178"/>
                </a:cubicBezTo>
                <a:cubicBezTo>
                  <a:pt x="155" y="171"/>
                  <a:pt x="143" y="166"/>
                  <a:pt x="123" y="16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0" name="Freeform 641">
            <a:extLst>
              <a:ext uri="{FF2B5EF4-FFF2-40B4-BE49-F238E27FC236}">
                <a16:creationId xmlns:a16="http://schemas.microsoft.com/office/drawing/2014/main" id="{3C68FF10-D9E6-E8F7-8007-4DFAE149D5B1}"/>
              </a:ext>
            </a:extLst>
          </xdr:cNvPr>
          <xdr:cNvSpPr>
            <a:spLocks noChangeAspect="1"/>
          </xdr:cNvSpPr>
        </xdr:nvSpPr>
        <xdr:spPr bwMode="auto">
          <a:xfrm rot="16200000">
            <a:off x="3108437" y="1971133"/>
            <a:ext cx="410734" cy="201576"/>
          </a:xfrm>
          <a:custGeom>
            <a:avLst/>
            <a:gdLst>
              <a:gd name="T0" fmla="*/ 519 w 741"/>
              <a:gd name="T1" fmla="*/ 365 h 426"/>
              <a:gd name="T2" fmla="*/ 438 w 741"/>
              <a:gd name="T3" fmla="*/ 365 h 426"/>
              <a:gd name="T4" fmla="*/ 387 w 741"/>
              <a:gd name="T5" fmla="*/ 356 h 426"/>
              <a:gd name="T6" fmla="*/ 330 w 741"/>
              <a:gd name="T7" fmla="*/ 362 h 426"/>
              <a:gd name="T8" fmla="*/ 297 w 741"/>
              <a:gd name="T9" fmla="*/ 365 h 426"/>
              <a:gd name="T10" fmla="*/ 282 w 741"/>
              <a:gd name="T11" fmla="*/ 395 h 426"/>
              <a:gd name="T12" fmla="*/ 213 w 741"/>
              <a:gd name="T13" fmla="*/ 422 h 426"/>
              <a:gd name="T14" fmla="*/ 87 w 741"/>
              <a:gd name="T15" fmla="*/ 422 h 426"/>
              <a:gd name="T16" fmla="*/ 51 w 741"/>
              <a:gd name="T17" fmla="*/ 395 h 426"/>
              <a:gd name="T18" fmla="*/ 9 w 741"/>
              <a:gd name="T19" fmla="*/ 368 h 426"/>
              <a:gd name="T20" fmla="*/ 3 w 741"/>
              <a:gd name="T21" fmla="*/ 317 h 426"/>
              <a:gd name="T22" fmla="*/ 27 w 741"/>
              <a:gd name="T23" fmla="*/ 269 h 426"/>
              <a:gd name="T24" fmla="*/ 63 w 741"/>
              <a:gd name="T25" fmla="*/ 227 h 426"/>
              <a:gd name="T26" fmla="*/ 153 w 741"/>
              <a:gd name="T27" fmla="*/ 170 h 426"/>
              <a:gd name="T28" fmla="*/ 216 w 741"/>
              <a:gd name="T29" fmla="*/ 116 h 426"/>
              <a:gd name="T30" fmla="*/ 288 w 741"/>
              <a:gd name="T31" fmla="*/ 50 h 426"/>
              <a:gd name="T32" fmla="*/ 366 w 741"/>
              <a:gd name="T33" fmla="*/ 32 h 426"/>
              <a:gd name="T34" fmla="*/ 441 w 741"/>
              <a:gd name="T35" fmla="*/ 32 h 426"/>
              <a:gd name="T36" fmla="*/ 492 w 741"/>
              <a:gd name="T37" fmla="*/ 2 h 426"/>
              <a:gd name="T38" fmla="*/ 552 w 741"/>
              <a:gd name="T39" fmla="*/ 20 h 426"/>
              <a:gd name="T40" fmla="*/ 603 w 741"/>
              <a:gd name="T41" fmla="*/ 68 h 426"/>
              <a:gd name="T42" fmla="*/ 675 w 741"/>
              <a:gd name="T43" fmla="*/ 98 h 426"/>
              <a:gd name="T44" fmla="*/ 714 w 741"/>
              <a:gd name="T45" fmla="*/ 134 h 426"/>
              <a:gd name="T46" fmla="*/ 705 w 741"/>
              <a:gd name="T47" fmla="*/ 176 h 426"/>
              <a:gd name="T48" fmla="*/ 723 w 741"/>
              <a:gd name="T49" fmla="*/ 224 h 426"/>
              <a:gd name="T50" fmla="*/ 741 w 741"/>
              <a:gd name="T51" fmla="*/ 272 h 426"/>
              <a:gd name="T52" fmla="*/ 726 w 741"/>
              <a:gd name="T53" fmla="*/ 317 h 426"/>
              <a:gd name="T54" fmla="*/ 675 w 741"/>
              <a:gd name="T55" fmla="*/ 350 h 426"/>
              <a:gd name="T56" fmla="*/ 609 w 741"/>
              <a:gd name="T57" fmla="*/ 350 h 426"/>
              <a:gd name="T58" fmla="*/ 570 w 741"/>
              <a:gd name="T59" fmla="*/ 362 h 426"/>
              <a:gd name="T60" fmla="*/ 519 w 741"/>
              <a:gd name="T61" fmla="*/ 365 h 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41" h="426">
                <a:moveTo>
                  <a:pt x="519" y="365"/>
                </a:moveTo>
                <a:cubicBezTo>
                  <a:pt x="497" y="366"/>
                  <a:pt x="460" y="366"/>
                  <a:pt x="438" y="365"/>
                </a:cubicBezTo>
                <a:cubicBezTo>
                  <a:pt x="416" y="364"/>
                  <a:pt x="405" y="356"/>
                  <a:pt x="387" y="356"/>
                </a:cubicBezTo>
                <a:cubicBezTo>
                  <a:pt x="369" y="356"/>
                  <a:pt x="345" y="360"/>
                  <a:pt x="330" y="362"/>
                </a:cubicBezTo>
                <a:cubicBezTo>
                  <a:pt x="315" y="364"/>
                  <a:pt x="305" y="360"/>
                  <a:pt x="297" y="365"/>
                </a:cubicBezTo>
                <a:cubicBezTo>
                  <a:pt x="289" y="370"/>
                  <a:pt x="296" y="386"/>
                  <a:pt x="282" y="395"/>
                </a:cubicBezTo>
                <a:cubicBezTo>
                  <a:pt x="268" y="404"/>
                  <a:pt x="245" y="418"/>
                  <a:pt x="213" y="422"/>
                </a:cubicBezTo>
                <a:cubicBezTo>
                  <a:pt x="181" y="426"/>
                  <a:pt x="114" y="426"/>
                  <a:pt x="87" y="422"/>
                </a:cubicBezTo>
                <a:cubicBezTo>
                  <a:pt x="60" y="418"/>
                  <a:pt x="64" y="404"/>
                  <a:pt x="51" y="395"/>
                </a:cubicBezTo>
                <a:cubicBezTo>
                  <a:pt x="38" y="386"/>
                  <a:pt x="17" y="381"/>
                  <a:pt x="9" y="368"/>
                </a:cubicBezTo>
                <a:cubicBezTo>
                  <a:pt x="1" y="355"/>
                  <a:pt x="0" y="333"/>
                  <a:pt x="3" y="317"/>
                </a:cubicBezTo>
                <a:cubicBezTo>
                  <a:pt x="6" y="301"/>
                  <a:pt x="17" y="284"/>
                  <a:pt x="27" y="269"/>
                </a:cubicBezTo>
                <a:cubicBezTo>
                  <a:pt x="37" y="254"/>
                  <a:pt x="42" y="243"/>
                  <a:pt x="63" y="227"/>
                </a:cubicBezTo>
                <a:cubicBezTo>
                  <a:pt x="84" y="211"/>
                  <a:pt x="127" y="188"/>
                  <a:pt x="153" y="170"/>
                </a:cubicBezTo>
                <a:cubicBezTo>
                  <a:pt x="179" y="152"/>
                  <a:pt x="194" y="136"/>
                  <a:pt x="216" y="116"/>
                </a:cubicBezTo>
                <a:cubicBezTo>
                  <a:pt x="238" y="96"/>
                  <a:pt x="263" y="64"/>
                  <a:pt x="288" y="50"/>
                </a:cubicBezTo>
                <a:cubicBezTo>
                  <a:pt x="313" y="36"/>
                  <a:pt x="341" y="35"/>
                  <a:pt x="366" y="32"/>
                </a:cubicBezTo>
                <a:cubicBezTo>
                  <a:pt x="391" y="29"/>
                  <a:pt x="420" y="37"/>
                  <a:pt x="441" y="32"/>
                </a:cubicBezTo>
                <a:cubicBezTo>
                  <a:pt x="462" y="27"/>
                  <a:pt x="474" y="4"/>
                  <a:pt x="492" y="2"/>
                </a:cubicBezTo>
                <a:cubicBezTo>
                  <a:pt x="510" y="0"/>
                  <a:pt x="533" y="9"/>
                  <a:pt x="552" y="20"/>
                </a:cubicBezTo>
                <a:cubicBezTo>
                  <a:pt x="571" y="31"/>
                  <a:pt x="582" y="55"/>
                  <a:pt x="603" y="68"/>
                </a:cubicBezTo>
                <a:cubicBezTo>
                  <a:pt x="624" y="81"/>
                  <a:pt x="656" y="87"/>
                  <a:pt x="675" y="98"/>
                </a:cubicBezTo>
                <a:cubicBezTo>
                  <a:pt x="694" y="109"/>
                  <a:pt x="709" y="121"/>
                  <a:pt x="714" y="134"/>
                </a:cubicBezTo>
                <a:cubicBezTo>
                  <a:pt x="719" y="147"/>
                  <a:pt x="703" y="161"/>
                  <a:pt x="705" y="176"/>
                </a:cubicBezTo>
                <a:cubicBezTo>
                  <a:pt x="707" y="191"/>
                  <a:pt x="717" y="208"/>
                  <a:pt x="723" y="224"/>
                </a:cubicBezTo>
                <a:cubicBezTo>
                  <a:pt x="729" y="240"/>
                  <a:pt x="741" y="257"/>
                  <a:pt x="741" y="272"/>
                </a:cubicBezTo>
                <a:cubicBezTo>
                  <a:pt x="741" y="287"/>
                  <a:pt x="737" y="304"/>
                  <a:pt x="726" y="317"/>
                </a:cubicBezTo>
                <a:cubicBezTo>
                  <a:pt x="715" y="330"/>
                  <a:pt x="694" y="345"/>
                  <a:pt x="675" y="350"/>
                </a:cubicBezTo>
                <a:cubicBezTo>
                  <a:pt x="656" y="355"/>
                  <a:pt x="626" y="348"/>
                  <a:pt x="609" y="350"/>
                </a:cubicBezTo>
                <a:cubicBezTo>
                  <a:pt x="592" y="352"/>
                  <a:pt x="585" y="360"/>
                  <a:pt x="570" y="362"/>
                </a:cubicBezTo>
                <a:cubicBezTo>
                  <a:pt x="555" y="364"/>
                  <a:pt x="541" y="364"/>
                  <a:pt x="519" y="36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642">
            <a:extLst>
              <a:ext uri="{FF2B5EF4-FFF2-40B4-BE49-F238E27FC236}">
                <a16:creationId xmlns:a16="http://schemas.microsoft.com/office/drawing/2014/main" id="{2A98C477-1644-8745-88E6-A98B59F39C20}"/>
              </a:ext>
            </a:extLst>
          </xdr:cNvPr>
          <xdr:cNvSpPr>
            <a:spLocks noChangeAspect="1"/>
          </xdr:cNvSpPr>
        </xdr:nvSpPr>
        <xdr:spPr bwMode="auto">
          <a:xfrm rot="16200000">
            <a:off x="3181979" y="1601891"/>
            <a:ext cx="238858" cy="133126"/>
          </a:xfrm>
          <a:custGeom>
            <a:avLst/>
            <a:gdLst>
              <a:gd name="T0" fmla="*/ 283 w 433"/>
              <a:gd name="T1" fmla="*/ 212 h 282"/>
              <a:gd name="T2" fmla="*/ 262 w 433"/>
              <a:gd name="T3" fmla="*/ 173 h 282"/>
              <a:gd name="T4" fmla="*/ 226 w 433"/>
              <a:gd name="T5" fmla="*/ 110 h 282"/>
              <a:gd name="T6" fmla="*/ 193 w 433"/>
              <a:gd name="T7" fmla="*/ 122 h 282"/>
              <a:gd name="T8" fmla="*/ 145 w 433"/>
              <a:gd name="T9" fmla="*/ 179 h 282"/>
              <a:gd name="T10" fmla="*/ 106 w 433"/>
              <a:gd name="T11" fmla="*/ 200 h 282"/>
              <a:gd name="T12" fmla="*/ 46 w 433"/>
              <a:gd name="T13" fmla="*/ 197 h 282"/>
              <a:gd name="T14" fmla="*/ 10 w 433"/>
              <a:gd name="T15" fmla="*/ 161 h 282"/>
              <a:gd name="T16" fmla="*/ 10 w 433"/>
              <a:gd name="T17" fmla="*/ 86 h 282"/>
              <a:gd name="T18" fmla="*/ 70 w 433"/>
              <a:gd name="T19" fmla="*/ 32 h 282"/>
              <a:gd name="T20" fmla="*/ 139 w 433"/>
              <a:gd name="T21" fmla="*/ 11 h 282"/>
              <a:gd name="T22" fmla="*/ 217 w 433"/>
              <a:gd name="T23" fmla="*/ 8 h 282"/>
              <a:gd name="T24" fmla="*/ 289 w 433"/>
              <a:gd name="T25" fmla="*/ 59 h 282"/>
              <a:gd name="T26" fmla="*/ 379 w 433"/>
              <a:gd name="T27" fmla="*/ 116 h 282"/>
              <a:gd name="T28" fmla="*/ 424 w 433"/>
              <a:gd name="T29" fmla="*/ 182 h 282"/>
              <a:gd name="T30" fmla="*/ 421 w 433"/>
              <a:gd name="T31" fmla="*/ 266 h 282"/>
              <a:gd name="T32" fmla="*/ 349 w 433"/>
              <a:gd name="T33" fmla="*/ 278 h 282"/>
              <a:gd name="T34" fmla="*/ 301 w 433"/>
              <a:gd name="T35" fmla="*/ 254 h 282"/>
              <a:gd name="T36" fmla="*/ 283 w 433"/>
              <a:gd name="T37" fmla="*/ 21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33" h="282">
                <a:moveTo>
                  <a:pt x="283" y="212"/>
                </a:moveTo>
                <a:cubicBezTo>
                  <a:pt x="277" y="199"/>
                  <a:pt x="272" y="190"/>
                  <a:pt x="262" y="173"/>
                </a:cubicBezTo>
                <a:cubicBezTo>
                  <a:pt x="252" y="156"/>
                  <a:pt x="238" y="119"/>
                  <a:pt x="226" y="110"/>
                </a:cubicBezTo>
                <a:cubicBezTo>
                  <a:pt x="214" y="101"/>
                  <a:pt x="206" y="111"/>
                  <a:pt x="193" y="122"/>
                </a:cubicBezTo>
                <a:cubicBezTo>
                  <a:pt x="180" y="133"/>
                  <a:pt x="159" y="166"/>
                  <a:pt x="145" y="179"/>
                </a:cubicBezTo>
                <a:cubicBezTo>
                  <a:pt x="131" y="192"/>
                  <a:pt x="122" y="197"/>
                  <a:pt x="106" y="200"/>
                </a:cubicBezTo>
                <a:cubicBezTo>
                  <a:pt x="90" y="203"/>
                  <a:pt x="62" y="203"/>
                  <a:pt x="46" y="197"/>
                </a:cubicBezTo>
                <a:cubicBezTo>
                  <a:pt x="30" y="191"/>
                  <a:pt x="16" y="179"/>
                  <a:pt x="10" y="161"/>
                </a:cubicBezTo>
                <a:cubicBezTo>
                  <a:pt x="4" y="143"/>
                  <a:pt x="0" y="107"/>
                  <a:pt x="10" y="86"/>
                </a:cubicBezTo>
                <a:cubicBezTo>
                  <a:pt x="20" y="65"/>
                  <a:pt x="48" y="45"/>
                  <a:pt x="70" y="32"/>
                </a:cubicBezTo>
                <a:cubicBezTo>
                  <a:pt x="92" y="19"/>
                  <a:pt x="115" y="15"/>
                  <a:pt x="139" y="11"/>
                </a:cubicBezTo>
                <a:cubicBezTo>
                  <a:pt x="163" y="7"/>
                  <a:pt x="192" y="0"/>
                  <a:pt x="217" y="8"/>
                </a:cubicBezTo>
                <a:cubicBezTo>
                  <a:pt x="242" y="16"/>
                  <a:pt x="262" y="41"/>
                  <a:pt x="289" y="59"/>
                </a:cubicBezTo>
                <a:cubicBezTo>
                  <a:pt x="316" y="77"/>
                  <a:pt x="356" y="95"/>
                  <a:pt x="379" y="116"/>
                </a:cubicBezTo>
                <a:cubicBezTo>
                  <a:pt x="402" y="137"/>
                  <a:pt x="417" y="157"/>
                  <a:pt x="424" y="182"/>
                </a:cubicBezTo>
                <a:cubicBezTo>
                  <a:pt x="431" y="207"/>
                  <a:pt x="433" y="250"/>
                  <a:pt x="421" y="266"/>
                </a:cubicBezTo>
                <a:cubicBezTo>
                  <a:pt x="409" y="282"/>
                  <a:pt x="369" y="280"/>
                  <a:pt x="349" y="278"/>
                </a:cubicBezTo>
                <a:cubicBezTo>
                  <a:pt x="329" y="276"/>
                  <a:pt x="313" y="267"/>
                  <a:pt x="301" y="254"/>
                </a:cubicBezTo>
                <a:cubicBezTo>
                  <a:pt x="289" y="241"/>
                  <a:pt x="289" y="225"/>
                  <a:pt x="283" y="21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2" name="Freeform 643">
            <a:extLst>
              <a:ext uri="{FF2B5EF4-FFF2-40B4-BE49-F238E27FC236}">
                <a16:creationId xmlns:a16="http://schemas.microsoft.com/office/drawing/2014/main" id="{383D3763-0889-0B20-6C9A-A856678C6225}"/>
              </a:ext>
            </a:extLst>
          </xdr:cNvPr>
          <xdr:cNvSpPr>
            <a:spLocks noChangeAspect="1"/>
          </xdr:cNvSpPr>
        </xdr:nvSpPr>
        <xdr:spPr bwMode="auto">
          <a:xfrm rot="16200000">
            <a:off x="3753310" y="3934394"/>
            <a:ext cx="744376" cy="494238"/>
          </a:xfrm>
          <a:custGeom>
            <a:avLst/>
            <a:gdLst>
              <a:gd name="T0" fmla="*/ 618 w 1346"/>
              <a:gd name="T1" fmla="*/ 760 h 1044"/>
              <a:gd name="T2" fmla="*/ 555 w 1346"/>
              <a:gd name="T3" fmla="*/ 682 h 1044"/>
              <a:gd name="T4" fmla="*/ 456 w 1346"/>
              <a:gd name="T5" fmla="*/ 598 h 1044"/>
              <a:gd name="T6" fmla="*/ 351 w 1346"/>
              <a:gd name="T7" fmla="*/ 565 h 1044"/>
              <a:gd name="T8" fmla="*/ 246 w 1346"/>
              <a:gd name="T9" fmla="*/ 418 h 1044"/>
              <a:gd name="T10" fmla="*/ 165 w 1346"/>
              <a:gd name="T11" fmla="*/ 310 h 1044"/>
              <a:gd name="T12" fmla="*/ 42 w 1346"/>
              <a:gd name="T13" fmla="*/ 289 h 1044"/>
              <a:gd name="T14" fmla="*/ 9 w 1346"/>
              <a:gd name="T15" fmla="*/ 193 h 1044"/>
              <a:gd name="T16" fmla="*/ 123 w 1346"/>
              <a:gd name="T17" fmla="*/ 160 h 1044"/>
              <a:gd name="T18" fmla="*/ 183 w 1346"/>
              <a:gd name="T19" fmla="*/ 154 h 1044"/>
              <a:gd name="T20" fmla="*/ 300 w 1346"/>
              <a:gd name="T21" fmla="*/ 118 h 1044"/>
              <a:gd name="T22" fmla="*/ 474 w 1346"/>
              <a:gd name="T23" fmla="*/ 91 h 1044"/>
              <a:gd name="T24" fmla="*/ 630 w 1346"/>
              <a:gd name="T25" fmla="*/ 58 h 1044"/>
              <a:gd name="T26" fmla="*/ 720 w 1346"/>
              <a:gd name="T27" fmla="*/ 43 h 1044"/>
              <a:gd name="T28" fmla="*/ 804 w 1346"/>
              <a:gd name="T29" fmla="*/ 28 h 1044"/>
              <a:gd name="T30" fmla="*/ 906 w 1346"/>
              <a:gd name="T31" fmla="*/ 25 h 1044"/>
              <a:gd name="T32" fmla="*/ 873 w 1346"/>
              <a:gd name="T33" fmla="*/ 109 h 1044"/>
              <a:gd name="T34" fmla="*/ 816 w 1346"/>
              <a:gd name="T35" fmla="*/ 193 h 1044"/>
              <a:gd name="T36" fmla="*/ 873 w 1346"/>
              <a:gd name="T37" fmla="*/ 247 h 1044"/>
              <a:gd name="T38" fmla="*/ 996 w 1346"/>
              <a:gd name="T39" fmla="*/ 241 h 1044"/>
              <a:gd name="T40" fmla="*/ 1089 w 1346"/>
              <a:gd name="T41" fmla="*/ 310 h 1044"/>
              <a:gd name="T42" fmla="*/ 1194 w 1346"/>
              <a:gd name="T43" fmla="*/ 397 h 1044"/>
              <a:gd name="T44" fmla="*/ 1275 w 1346"/>
              <a:gd name="T45" fmla="*/ 553 h 1044"/>
              <a:gd name="T46" fmla="*/ 1338 w 1346"/>
              <a:gd name="T47" fmla="*/ 802 h 1044"/>
              <a:gd name="T48" fmla="*/ 1308 w 1346"/>
              <a:gd name="T49" fmla="*/ 925 h 1044"/>
              <a:gd name="T50" fmla="*/ 1104 w 1346"/>
              <a:gd name="T51" fmla="*/ 967 h 1044"/>
              <a:gd name="T52" fmla="*/ 990 w 1346"/>
              <a:gd name="T53" fmla="*/ 955 h 1044"/>
              <a:gd name="T54" fmla="*/ 915 w 1346"/>
              <a:gd name="T55" fmla="*/ 1015 h 1044"/>
              <a:gd name="T56" fmla="*/ 858 w 1346"/>
              <a:gd name="T57" fmla="*/ 1039 h 1044"/>
              <a:gd name="T58" fmla="*/ 789 w 1346"/>
              <a:gd name="T59" fmla="*/ 970 h 1044"/>
              <a:gd name="T60" fmla="*/ 726 w 1346"/>
              <a:gd name="T61" fmla="*/ 886 h 1044"/>
              <a:gd name="T62" fmla="*/ 657 w 1346"/>
              <a:gd name="T63" fmla="*/ 805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346" h="1044">
                <a:moveTo>
                  <a:pt x="657" y="805"/>
                </a:moveTo>
                <a:cubicBezTo>
                  <a:pt x="644" y="790"/>
                  <a:pt x="631" y="773"/>
                  <a:pt x="618" y="760"/>
                </a:cubicBezTo>
                <a:cubicBezTo>
                  <a:pt x="605" y="747"/>
                  <a:pt x="586" y="737"/>
                  <a:pt x="576" y="724"/>
                </a:cubicBezTo>
                <a:cubicBezTo>
                  <a:pt x="566" y="711"/>
                  <a:pt x="562" y="697"/>
                  <a:pt x="555" y="682"/>
                </a:cubicBezTo>
                <a:cubicBezTo>
                  <a:pt x="548" y="667"/>
                  <a:pt x="547" y="648"/>
                  <a:pt x="531" y="634"/>
                </a:cubicBezTo>
                <a:cubicBezTo>
                  <a:pt x="515" y="620"/>
                  <a:pt x="478" y="604"/>
                  <a:pt x="456" y="598"/>
                </a:cubicBezTo>
                <a:cubicBezTo>
                  <a:pt x="434" y="592"/>
                  <a:pt x="413" y="603"/>
                  <a:pt x="396" y="598"/>
                </a:cubicBezTo>
                <a:cubicBezTo>
                  <a:pt x="379" y="593"/>
                  <a:pt x="368" y="582"/>
                  <a:pt x="351" y="565"/>
                </a:cubicBezTo>
                <a:cubicBezTo>
                  <a:pt x="334" y="548"/>
                  <a:pt x="308" y="523"/>
                  <a:pt x="291" y="499"/>
                </a:cubicBezTo>
                <a:cubicBezTo>
                  <a:pt x="274" y="475"/>
                  <a:pt x="262" y="443"/>
                  <a:pt x="246" y="418"/>
                </a:cubicBezTo>
                <a:cubicBezTo>
                  <a:pt x="230" y="393"/>
                  <a:pt x="209" y="367"/>
                  <a:pt x="195" y="349"/>
                </a:cubicBezTo>
                <a:cubicBezTo>
                  <a:pt x="181" y="331"/>
                  <a:pt x="176" y="320"/>
                  <a:pt x="165" y="310"/>
                </a:cubicBezTo>
                <a:cubicBezTo>
                  <a:pt x="154" y="300"/>
                  <a:pt x="150" y="296"/>
                  <a:pt x="129" y="292"/>
                </a:cubicBezTo>
                <a:cubicBezTo>
                  <a:pt x="108" y="288"/>
                  <a:pt x="62" y="295"/>
                  <a:pt x="42" y="289"/>
                </a:cubicBezTo>
                <a:cubicBezTo>
                  <a:pt x="22" y="283"/>
                  <a:pt x="14" y="272"/>
                  <a:pt x="9" y="256"/>
                </a:cubicBezTo>
                <a:cubicBezTo>
                  <a:pt x="4" y="240"/>
                  <a:pt x="0" y="210"/>
                  <a:pt x="9" y="193"/>
                </a:cubicBezTo>
                <a:cubicBezTo>
                  <a:pt x="18" y="176"/>
                  <a:pt x="47" y="162"/>
                  <a:pt x="66" y="157"/>
                </a:cubicBezTo>
                <a:cubicBezTo>
                  <a:pt x="85" y="152"/>
                  <a:pt x="110" y="159"/>
                  <a:pt x="123" y="160"/>
                </a:cubicBezTo>
                <a:cubicBezTo>
                  <a:pt x="136" y="161"/>
                  <a:pt x="137" y="167"/>
                  <a:pt x="147" y="166"/>
                </a:cubicBezTo>
                <a:cubicBezTo>
                  <a:pt x="157" y="165"/>
                  <a:pt x="171" y="156"/>
                  <a:pt x="183" y="154"/>
                </a:cubicBezTo>
                <a:cubicBezTo>
                  <a:pt x="195" y="152"/>
                  <a:pt x="200" y="160"/>
                  <a:pt x="219" y="154"/>
                </a:cubicBezTo>
                <a:cubicBezTo>
                  <a:pt x="238" y="148"/>
                  <a:pt x="272" y="127"/>
                  <a:pt x="300" y="118"/>
                </a:cubicBezTo>
                <a:cubicBezTo>
                  <a:pt x="328" y="109"/>
                  <a:pt x="358" y="104"/>
                  <a:pt x="387" y="100"/>
                </a:cubicBezTo>
                <a:cubicBezTo>
                  <a:pt x="416" y="96"/>
                  <a:pt x="446" y="94"/>
                  <a:pt x="474" y="91"/>
                </a:cubicBezTo>
                <a:cubicBezTo>
                  <a:pt x="502" y="88"/>
                  <a:pt x="529" y="87"/>
                  <a:pt x="555" y="82"/>
                </a:cubicBezTo>
                <a:cubicBezTo>
                  <a:pt x="581" y="77"/>
                  <a:pt x="609" y="66"/>
                  <a:pt x="630" y="58"/>
                </a:cubicBezTo>
                <a:cubicBezTo>
                  <a:pt x="651" y="50"/>
                  <a:pt x="666" y="36"/>
                  <a:pt x="681" y="34"/>
                </a:cubicBezTo>
                <a:cubicBezTo>
                  <a:pt x="696" y="32"/>
                  <a:pt x="707" y="41"/>
                  <a:pt x="720" y="43"/>
                </a:cubicBezTo>
                <a:cubicBezTo>
                  <a:pt x="733" y="45"/>
                  <a:pt x="748" y="51"/>
                  <a:pt x="762" y="49"/>
                </a:cubicBezTo>
                <a:cubicBezTo>
                  <a:pt x="776" y="47"/>
                  <a:pt x="786" y="36"/>
                  <a:pt x="804" y="28"/>
                </a:cubicBezTo>
                <a:cubicBezTo>
                  <a:pt x="822" y="20"/>
                  <a:pt x="856" y="2"/>
                  <a:pt x="873" y="1"/>
                </a:cubicBezTo>
                <a:cubicBezTo>
                  <a:pt x="890" y="0"/>
                  <a:pt x="902" y="14"/>
                  <a:pt x="906" y="25"/>
                </a:cubicBezTo>
                <a:cubicBezTo>
                  <a:pt x="910" y="36"/>
                  <a:pt x="906" y="50"/>
                  <a:pt x="900" y="64"/>
                </a:cubicBezTo>
                <a:cubicBezTo>
                  <a:pt x="894" y="78"/>
                  <a:pt x="884" y="95"/>
                  <a:pt x="873" y="109"/>
                </a:cubicBezTo>
                <a:cubicBezTo>
                  <a:pt x="862" y="123"/>
                  <a:pt x="844" y="137"/>
                  <a:pt x="834" y="151"/>
                </a:cubicBezTo>
                <a:cubicBezTo>
                  <a:pt x="824" y="165"/>
                  <a:pt x="815" y="179"/>
                  <a:pt x="816" y="193"/>
                </a:cubicBezTo>
                <a:cubicBezTo>
                  <a:pt x="817" y="207"/>
                  <a:pt x="830" y="229"/>
                  <a:pt x="840" y="238"/>
                </a:cubicBezTo>
                <a:cubicBezTo>
                  <a:pt x="850" y="247"/>
                  <a:pt x="856" y="248"/>
                  <a:pt x="873" y="247"/>
                </a:cubicBezTo>
                <a:cubicBezTo>
                  <a:pt x="890" y="246"/>
                  <a:pt x="922" y="233"/>
                  <a:pt x="942" y="232"/>
                </a:cubicBezTo>
                <a:cubicBezTo>
                  <a:pt x="962" y="231"/>
                  <a:pt x="982" y="235"/>
                  <a:pt x="996" y="241"/>
                </a:cubicBezTo>
                <a:cubicBezTo>
                  <a:pt x="1010" y="247"/>
                  <a:pt x="1014" y="257"/>
                  <a:pt x="1029" y="268"/>
                </a:cubicBezTo>
                <a:cubicBezTo>
                  <a:pt x="1044" y="279"/>
                  <a:pt x="1071" y="299"/>
                  <a:pt x="1089" y="310"/>
                </a:cubicBezTo>
                <a:cubicBezTo>
                  <a:pt x="1107" y="321"/>
                  <a:pt x="1122" y="322"/>
                  <a:pt x="1140" y="337"/>
                </a:cubicBezTo>
                <a:cubicBezTo>
                  <a:pt x="1158" y="352"/>
                  <a:pt x="1179" y="378"/>
                  <a:pt x="1194" y="397"/>
                </a:cubicBezTo>
                <a:cubicBezTo>
                  <a:pt x="1209" y="416"/>
                  <a:pt x="1220" y="428"/>
                  <a:pt x="1233" y="454"/>
                </a:cubicBezTo>
                <a:cubicBezTo>
                  <a:pt x="1246" y="480"/>
                  <a:pt x="1261" y="513"/>
                  <a:pt x="1275" y="553"/>
                </a:cubicBezTo>
                <a:cubicBezTo>
                  <a:pt x="1289" y="593"/>
                  <a:pt x="1307" y="656"/>
                  <a:pt x="1317" y="697"/>
                </a:cubicBezTo>
                <a:cubicBezTo>
                  <a:pt x="1327" y="738"/>
                  <a:pt x="1334" y="773"/>
                  <a:pt x="1338" y="802"/>
                </a:cubicBezTo>
                <a:cubicBezTo>
                  <a:pt x="1342" y="831"/>
                  <a:pt x="1346" y="851"/>
                  <a:pt x="1341" y="871"/>
                </a:cubicBezTo>
                <a:cubicBezTo>
                  <a:pt x="1336" y="891"/>
                  <a:pt x="1329" y="910"/>
                  <a:pt x="1308" y="925"/>
                </a:cubicBezTo>
                <a:cubicBezTo>
                  <a:pt x="1287" y="940"/>
                  <a:pt x="1249" y="954"/>
                  <a:pt x="1215" y="961"/>
                </a:cubicBezTo>
                <a:cubicBezTo>
                  <a:pt x="1181" y="968"/>
                  <a:pt x="1134" y="967"/>
                  <a:pt x="1104" y="967"/>
                </a:cubicBezTo>
                <a:cubicBezTo>
                  <a:pt x="1074" y="967"/>
                  <a:pt x="1054" y="963"/>
                  <a:pt x="1035" y="961"/>
                </a:cubicBezTo>
                <a:cubicBezTo>
                  <a:pt x="1016" y="959"/>
                  <a:pt x="1003" y="954"/>
                  <a:pt x="990" y="955"/>
                </a:cubicBezTo>
                <a:cubicBezTo>
                  <a:pt x="977" y="956"/>
                  <a:pt x="966" y="957"/>
                  <a:pt x="954" y="967"/>
                </a:cubicBezTo>
                <a:cubicBezTo>
                  <a:pt x="942" y="977"/>
                  <a:pt x="924" y="1003"/>
                  <a:pt x="915" y="1015"/>
                </a:cubicBezTo>
                <a:cubicBezTo>
                  <a:pt x="906" y="1027"/>
                  <a:pt x="906" y="1035"/>
                  <a:pt x="897" y="1039"/>
                </a:cubicBezTo>
                <a:cubicBezTo>
                  <a:pt x="888" y="1043"/>
                  <a:pt x="871" y="1044"/>
                  <a:pt x="858" y="1039"/>
                </a:cubicBezTo>
                <a:cubicBezTo>
                  <a:pt x="845" y="1034"/>
                  <a:pt x="827" y="1020"/>
                  <a:pt x="816" y="1009"/>
                </a:cubicBezTo>
                <a:cubicBezTo>
                  <a:pt x="805" y="998"/>
                  <a:pt x="800" y="981"/>
                  <a:pt x="789" y="970"/>
                </a:cubicBezTo>
                <a:cubicBezTo>
                  <a:pt x="778" y="959"/>
                  <a:pt x="760" y="957"/>
                  <a:pt x="750" y="943"/>
                </a:cubicBezTo>
                <a:cubicBezTo>
                  <a:pt x="740" y="929"/>
                  <a:pt x="735" y="901"/>
                  <a:pt x="726" y="886"/>
                </a:cubicBezTo>
                <a:cubicBezTo>
                  <a:pt x="717" y="871"/>
                  <a:pt x="704" y="866"/>
                  <a:pt x="693" y="853"/>
                </a:cubicBezTo>
                <a:cubicBezTo>
                  <a:pt x="682" y="840"/>
                  <a:pt x="670" y="820"/>
                  <a:pt x="657" y="80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644">
            <a:extLst>
              <a:ext uri="{FF2B5EF4-FFF2-40B4-BE49-F238E27FC236}">
                <a16:creationId xmlns:a16="http://schemas.microsoft.com/office/drawing/2014/main" id="{8778FE83-4847-E649-6977-CCBBAC53C987}"/>
              </a:ext>
            </a:extLst>
          </xdr:cNvPr>
          <xdr:cNvSpPr>
            <a:spLocks noChangeAspect="1"/>
          </xdr:cNvSpPr>
        </xdr:nvSpPr>
        <xdr:spPr bwMode="auto">
          <a:xfrm rot="16200000">
            <a:off x="5330421" y="1505395"/>
            <a:ext cx="2033449" cy="831636"/>
          </a:xfrm>
          <a:custGeom>
            <a:avLst/>
            <a:gdLst>
              <a:gd name="T0" fmla="*/ 3543 w 3672"/>
              <a:gd name="T1" fmla="*/ 1721 h 1760"/>
              <a:gd name="T2" fmla="*/ 3462 w 3672"/>
              <a:gd name="T3" fmla="*/ 1679 h 1760"/>
              <a:gd name="T4" fmla="*/ 3354 w 3672"/>
              <a:gd name="T5" fmla="*/ 1658 h 1760"/>
              <a:gd name="T6" fmla="*/ 3207 w 3672"/>
              <a:gd name="T7" fmla="*/ 1613 h 1760"/>
              <a:gd name="T8" fmla="*/ 3093 w 3672"/>
              <a:gd name="T9" fmla="*/ 1604 h 1760"/>
              <a:gd name="T10" fmla="*/ 2940 w 3672"/>
              <a:gd name="T11" fmla="*/ 1562 h 1760"/>
              <a:gd name="T12" fmla="*/ 2790 w 3672"/>
              <a:gd name="T13" fmla="*/ 1580 h 1760"/>
              <a:gd name="T14" fmla="*/ 2628 w 3672"/>
              <a:gd name="T15" fmla="*/ 1634 h 1760"/>
              <a:gd name="T16" fmla="*/ 2481 w 3672"/>
              <a:gd name="T17" fmla="*/ 1670 h 1760"/>
              <a:gd name="T18" fmla="*/ 2352 w 3672"/>
              <a:gd name="T19" fmla="*/ 1721 h 1760"/>
              <a:gd name="T20" fmla="*/ 2271 w 3672"/>
              <a:gd name="T21" fmla="*/ 1700 h 1760"/>
              <a:gd name="T22" fmla="*/ 2172 w 3672"/>
              <a:gd name="T23" fmla="*/ 1670 h 1760"/>
              <a:gd name="T24" fmla="*/ 2013 w 3672"/>
              <a:gd name="T25" fmla="*/ 1682 h 1760"/>
              <a:gd name="T26" fmla="*/ 1878 w 3672"/>
              <a:gd name="T27" fmla="*/ 1661 h 1760"/>
              <a:gd name="T28" fmla="*/ 1740 w 3672"/>
              <a:gd name="T29" fmla="*/ 1571 h 1760"/>
              <a:gd name="T30" fmla="*/ 1644 w 3672"/>
              <a:gd name="T31" fmla="*/ 1508 h 1760"/>
              <a:gd name="T32" fmla="*/ 1563 w 3672"/>
              <a:gd name="T33" fmla="*/ 1469 h 1760"/>
              <a:gd name="T34" fmla="*/ 1425 w 3672"/>
              <a:gd name="T35" fmla="*/ 1352 h 1760"/>
              <a:gd name="T36" fmla="*/ 1293 w 3672"/>
              <a:gd name="T37" fmla="*/ 1268 h 1760"/>
              <a:gd name="T38" fmla="*/ 1191 w 3672"/>
              <a:gd name="T39" fmla="*/ 1259 h 1760"/>
              <a:gd name="T40" fmla="*/ 1071 w 3672"/>
              <a:gd name="T41" fmla="*/ 1229 h 1760"/>
              <a:gd name="T42" fmla="*/ 933 w 3672"/>
              <a:gd name="T43" fmla="*/ 1148 h 1760"/>
              <a:gd name="T44" fmla="*/ 825 w 3672"/>
              <a:gd name="T45" fmla="*/ 1103 h 1760"/>
              <a:gd name="T46" fmla="*/ 708 w 3672"/>
              <a:gd name="T47" fmla="*/ 986 h 1760"/>
              <a:gd name="T48" fmla="*/ 657 w 3672"/>
              <a:gd name="T49" fmla="*/ 842 h 1760"/>
              <a:gd name="T50" fmla="*/ 564 w 3672"/>
              <a:gd name="T51" fmla="*/ 791 h 1760"/>
              <a:gd name="T52" fmla="*/ 333 w 3672"/>
              <a:gd name="T53" fmla="*/ 788 h 1760"/>
              <a:gd name="T54" fmla="*/ 207 w 3672"/>
              <a:gd name="T55" fmla="*/ 737 h 1760"/>
              <a:gd name="T56" fmla="*/ 84 w 3672"/>
              <a:gd name="T57" fmla="*/ 653 h 1760"/>
              <a:gd name="T58" fmla="*/ 6 w 3672"/>
              <a:gd name="T59" fmla="*/ 563 h 1760"/>
              <a:gd name="T60" fmla="*/ 60 w 3672"/>
              <a:gd name="T61" fmla="*/ 428 h 1760"/>
              <a:gd name="T62" fmla="*/ 207 w 3672"/>
              <a:gd name="T63" fmla="*/ 344 h 1760"/>
              <a:gd name="T64" fmla="*/ 387 w 3672"/>
              <a:gd name="T65" fmla="*/ 284 h 1760"/>
              <a:gd name="T66" fmla="*/ 558 w 3672"/>
              <a:gd name="T67" fmla="*/ 305 h 1760"/>
              <a:gd name="T68" fmla="*/ 699 w 3672"/>
              <a:gd name="T69" fmla="*/ 272 h 1760"/>
              <a:gd name="T70" fmla="*/ 777 w 3672"/>
              <a:gd name="T71" fmla="*/ 143 h 1760"/>
              <a:gd name="T72" fmla="*/ 924 w 3672"/>
              <a:gd name="T73" fmla="*/ 11 h 1760"/>
              <a:gd name="T74" fmla="*/ 1164 w 3672"/>
              <a:gd name="T75" fmla="*/ 11 h 1760"/>
              <a:gd name="T76" fmla="*/ 1425 w 3672"/>
              <a:gd name="T77" fmla="*/ 86 h 1760"/>
              <a:gd name="T78" fmla="*/ 1593 w 3672"/>
              <a:gd name="T79" fmla="*/ 164 h 1760"/>
              <a:gd name="T80" fmla="*/ 1665 w 3672"/>
              <a:gd name="T81" fmla="*/ 266 h 1760"/>
              <a:gd name="T82" fmla="*/ 1851 w 3672"/>
              <a:gd name="T83" fmla="*/ 305 h 1760"/>
              <a:gd name="T84" fmla="*/ 2115 w 3672"/>
              <a:gd name="T85" fmla="*/ 305 h 1760"/>
              <a:gd name="T86" fmla="*/ 2307 w 3672"/>
              <a:gd name="T87" fmla="*/ 353 h 1760"/>
              <a:gd name="T88" fmla="*/ 2616 w 3672"/>
              <a:gd name="T89" fmla="*/ 509 h 1760"/>
              <a:gd name="T90" fmla="*/ 2859 w 3672"/>
              <a:gd name="T91" fmla="*/ 662 h 1760"/>
              <a:gd name="T92" fmla="*/ 3048 w 3672"/>
              <a:gd name="T93" fmla="*/ 779 h 1760"/>
              <a:gd name="T94" fmla="*/ 3267 w 3672"/>
              <a:gd name="T95" fmla="*/ 836 h 1760"/>
              <a:gd name="T96" fmla="*/ 3507 w 3672"/>
              <a:gd name="T97" fmla="*/ 851 h 1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3672" h="1760">
                <a:moveTo>
                  <a:pt x="3603" y="1760"/>
                </a:moveTo>
                <a:cubicBezTo>
                  <a:pt x="3582" y="1745"/>
                  <a:pt x="3561" y="1731"/>
                  <a:pt x="3543" y="1721"/>
                </a:cubicBezTo>
                <a:cubicBezTo>
                  <a:pt x="3525" y="1711"/>
                  <a:pt x="3508" y="1707"/>
                  <a:pt x="3495" y="1700"/>
                </a:cubicBezTo>
                <a:cubicBezTo>
                  <a:pt x="3482" y="1693"/>
                  <a:pt x="3476" y="1685"/>
                  <a:pt x="3462" y="1679"/>
                </a:cubicBezTo>
                <a:cubicBezTo>
                  <a:pt x="3448" y="1673"/>
                  <a:pt x="3429" y="1668"/>
                  <a:pt x="3411" y="1664"/>
                </a:cubicBezTo>
                <a:cubicBezTo>
                  <a:pt x="3393" y="1660"/>
                  <a:pt x="3375" y="1662"/>
                  <a:pt x="3354" y="1658"/>
                </a:cubicBezTo>
                <a:cubicBezTo>
                  <a:pt x="3333" y="1654"/>
                  <a:pt x="3309" y="1644"/>
                  <a:pt x="3285" y="1637"/>
                </a:cubicBezTo>
                <a:cubicBezTo>
                  <a:pt x="3261" y="1630"/>
                  <a:pt x="3229" y="1618"/>
                  <a:pt x="3207" y="1613"/>
                </a:cubicBezTo>
                <a:cubicBezTo>
                  <a:pt x="3185" y="1608"/>
                  <a:pt x="3169" y="1608"/>
                  <a:pt x="3150" y="1607"/>
                </a:cubicBezTo>
                <a:cubicBezTo>
                  <a:pt x="3131" y="1606"/>
                  <a:pt x="3116" y="1609"/>
                  <a:pt x="3093" y="1604"/>
                </a:cubicBezTo>
                <a:cubicBezTo>
                  <a:pt x="3070" y="1599"/>
                  <a:pt x="3035" y="1584"/>
                  <a:pt x="3009" y="1577"/>
                </a:cubicBezTo>
                <a:cubicBezTo>
                  <a:pt x="2983" y="1570"/>
                  <a:pt x="2968" y="1562"/>
                  <a:pt x="2940" y="1562"/>
                </a:cubicBezTo>
                <a:cubicBezTo>
                  <a:pt x="2912" y="1562"/>
                  <a:pt x="2866" y="1571"/>
                  <a:pt x="2841" y="1574"/>
                </a:cubicBezTo>
                <a:cubicBezTo>
                  <a:pt x="2816" y="1577"/>
                  <a:pt x="2810" y="1575"/>
                  <a:pt x="2790" y="1580"/>
                </a:cubicBezTo>
                <a:cubicBezTo>
                  <a:pt x="2770" y="1585"/>
                  <a:pt x="2748" y="1595"/>
                  <a:pt x="2721" y="1604"/>
                </a:cubicBezTo>
                <a:cubicBezTo>
                  <a:pt x="2694" y="1613"/>
                  <a:pt x="2656" y="1626"/>
                  <a:pt x="2628" y="1634"/>
                </a:cubicBezTo>
                <a:cubicBezTo>
                  <a:pt x="2600" y="1642"/>
                  <a:pt x="2574" y="1646"/>
                  <a:pt x="2550" y="1652"/>
                </a:cubicBezTo>
                <a:cubicBezTo>
                  <a:pt x="2526" y="1658"/>
                  <a:pt x="2502" y="1660"/>
                  <a:pt x="2481" y="1670"/>
                </a:cubicBezTo>
                <a:cubicBezTo>
                  <a:pt x="2460" y="1680"/>
                  <a:pt x="2443" y="1704"/>
                  <a:pt x="2421" y="1712"/>
                </a:cubicBezTo>
                <a:cubicBezTo>
                  <a:pt x="2399" y="1720"/>
                  <a:pt x="2368" y="1721"/>
                  <a:pt x="2352" y="1721"/>
                </a:cubicBezTo>
                <a:cubicBezTo>
                  <a:pt x="2336" y="1721"/>
                  <a:pt x="2335" y="1712"/>
                  <a:pt x="2322" y="1709"/>
                </a:cubicBezTo>
                <a:cubicBezTo>
                  <a:pt x="2309" y="1706"/>
                  <a:pt x="2288" y="1705"/>
                  <a:pt x="2271" y="1700"/>
                </a:cubicBezTo>
                <a:cubicBezTo>
                  <a:pt x="2254" y="1695"/>
                  <a:pt x="2236" y="1684"/>
                  <a:pt x="2220" y="1679"/>
                </a:cubicBezTo>
                <a:cubicBezTo>
                  <a:pt x="2204" y="1674"/>
                  <a:pt x="2189" y="1669"/>
                  <a:pt x="2172" y="1670"/>
                </a:cubicBezTo>
                <a:cubicBezTo>
                  <a:pt x="2155" y="1671"/>
                  <a:pt x="2141" y="1683"/>
                  <a:pt x="2115" y="1685"/>
                </a:cubicBezTo>
                <a:cubicBezTo>
                  <a:pt x="2089" y="1687"/>
                  <a:pt x="2042" y="1683"/>
                  <a:pt x="2013" y="1682"/>
                </a:cubicBezTo>
                <a:cubicBezTo>
                  <a:pt x="1984" y="1681"/>
                  <a:pt x="1960" y="1679"/>
                  <a:pt x="1938" y="1676"/>
                </a:cubicBezTo>
                <a:cubicBezTo>
                  <a:pt x="1916" y="1673"/>
                  <a:pt x="1900" y="1670"/>
                  <a:pt x="1878" y="1661"/>
                </a:cubicBezTo>
                <a:cubicBezTo>
                  <a:pt x="1856" y="1652"/>
                  <a:pt x="1829" y="1640"/>
                  <a:pt x="1806" y="1625"/>
                </a:cubicBezTo>
                <a:cubicBezTo>
                  <a:pt x="1783" y="1610"/>
                  <a:pt x="1758" y="1587"/>
                  <a:pt x="1740" y="1571"/>
                </a:cubicBezTo>
                <a:cubicBezTo>
                  <a:pt x="1722" y="1555"/>
                  <a:pt x="1711" y="1539"/>
                  <a:pt x="1695" y="1529"/>
                </a:cubicBezTo>
                <a:cubicBezTo>
                  <a:pt x="1679" y="1519"/>
                  <a:pt x="1656" y="1514"/>
                  <a:pt x="1644" y="1508"/>
                </a:cubicBezTo>
                <a:cubicBezTo>
                  <a:pt x="1632" y="1502"/>
                  <a:pt x="1633" y="1496"/>
                  <a:pt x="1620" y="1490"/>
                </a:cubicBezTo>
                <a:cubicBezTo>
                  <a:pt x="1607" y="1484"/>
                  <a:pt x="1581" y="1477"/>
                  <a:pt x="1563" y="1469"/>
                </a:cubicBezTo>
                <a:cubicBezTo>
                  <a:pt x="1545" y="1461"/>
                  <a:pt x="1532" y="1458"/>
                  <a:pt x="1509" y="1439"/>
                </a:cubicBezTo>
                <a:cubicBezTo>
                  <a:pt x="1486" y="1420"/>
                  <a:pt x="1448" y="1378"/>
                  <a:pt x="1425" y="1352"/>
                </a:cubicBezTo>
                <a:cubicBezTo>
                  <a:pt x="1402" y="1326"/>
                  <a:pt x="1390" y="1297"/>
                  <a:pt x="1368" y="1283"/>
                </a:cubicBezTo>
                <a:cubicBezTo>
                  <a:pt x="1346" y="1269"/>
                  <a:pt x="1311" y="1272"/>
                  <a:pt x="1293" y="1268"/>
                </a:cubicBezTo>
                <a:cubicBezTo>
                  <a:pt x="1275" y="1264"/>
                  <a:pt x="1274" y="1260"/>
                  <a:pt x="1257" y="1259"/>
                </a:cubicBezTo>
                <a:cubicBezTo>
                  <a:pt x="1240" y="1258"/>
                  <a:pt x="1212" y="1261"/>
                  <a:pt x="1191" y="1259"/>
                </a:cubicBezTo>
                <a:cubicBezTo>
                  <a:pt x="1170" y="1257"/>
                  <a:pt x="1151" y="1252"/>
                  <a:pt x="1131" y="1247"/>
                </a:cubicBezTo>
                <a:cubicBezTo>
                  <a:pt x="1111" y="1242"/>
                  <a:pt x="1091" y="1238"/>
                  <a:pt x="1071" y="1229"/>
                </a:cubicBezTo>
                <a:cubicBezTo>
                  <a:pt x="1051" y="1220"/>
                  <a:pt x="1034" y="1204"/>
                  <a:pt x="1011" y="1190"/>
                </a:cubicBezTo>
                <a:cubicBezTo>
                  <a:pt x="988" y="1176"/>
                  <a:pt x="952" y="1158"/>
                  <a:pt x="933" y="1148"/>
                </a:cubicBezTo>
                <a:cubicBezTo>
                  <a:pt x="914" y="1138"/>
                  <a:pt x="915" y="1137"/>
                  <a:pt x="897" y="1130"/>
                </a:cubicBezTo>
                <a:cubicBezTo>
                  <a:pt x="879" y="1123"/>
                  <a:pt x="849" y="1115"/>
                  <a:pt x="825" y="1103"/>
                </a:cubicBezTo>
                <a:cubicBezTo>
                  <a:pt x="801" y="1091"/>
                  <a:pt x="775" y="1077"/>
                  <a:pt x="756" y="1058"/>
                </a:cubicBezTo>
                <a:cubicBezTo>
                  <a:pt x="737" y="1039"/>
                  <a:pt x="721" y="1010"/>
                  <a:pt x="708" y="986"/>
                </a:cubicBezTo>
                <a:cubicBezTo>
                  <a:pt x="695" y="962"/>
                  <a:pt x="686" y="938"/>
                  <a:pt x="678" y="914"/>
                </a:cubicBezTo>
                <a:cubicBezTo>
                  <a:pt x="670" y="890"/>
                  <a:pt x="664" y="858"/>
                  <a:pt x="657" y="842"/>
                </a:cubicBezTo>
                <a:cubicBezTo>
                  <a:pt x="650" y="826"/>
                  <a:pt x="651" y="824"/>
                  <a:pt x="636" y="815"/>
                </a:cubicBezTo>
                <a:cubicBezTo>
                  <a:pt x="621" y="806"/>
                  <a:pt x="593" y="795"/>
                  <a:pt x="564" y="791"/>
                </a:cubicBezTo>
                <a:cubicBezTo>
                  <a:pt x="535" y="787"/>
                  <a:pt x="497" y="788"/>
                  <a:pt x="459" y="788"/>
                </a:cubicBezTo>
                <a:cubicBezTo>
                  <a:pt x="421" y="788"/>
                  <a:pt x="363" y="792"/>
                  <a:pt x="333" y="788"/>
                </a:cubicBezTo>
                <a:cubicBezTo>
                  <a:pt x="303" y="784"/>
                  <a:pt x="297" y="772"/>
                  <a:pt x="276" y="764"/>
                </a:cubicBezTo>
                <a:cubicBezTo>
                  <a:pt x="255" y="756"/>
                  <a:pt x="228" y="746"/>
                  <a:pt x="207" y="737"/>
                </a:cubicBezTo>
                <a:cubicBezTo>
                  <a:pt x="186" y="728"/>
                  <a:pt x="167" y="724"/>
                  <a:pt x="147" y="710"/>
                </a:cubicBezTo>
                <a:cubicBezTo>
                  <a:pt x="127" y="696"/>
                  <a:pt x="101" y="670"/>
                  <a:pt x="84" y="653"/>
                </a:cubicBezTo>
                <a:cubicBezTo>
                  <a:pt x="67" y="636"/>
                  <a:pt x="55" y="626"/>
                  <a:pt x="42" y="611"/>
                </a:cubicBezTo>
                <a:cubicBezTo>
                  <a:pt x="29" y="596"/>
                  <a:pt x="11" y="582"/>
                  <a:pt x="6" y="563"/>
                </a:cubicBezTo>
                <a:cubicBezTo>
                  <a:pt x="1" y="544"/>
                  <a:pt x="0" y="520"/>
                  <a:pt x="9" y="497"/>
                </a:cubicBezTo>
                <a:cubicBezTo>
                  <a:pt x="18" y="474"/>
                  <a:pt x="39" y="449"/>
                  <a:pt x="60" y="428"/>
                </a:cubicBezTo>
                <a:cubicBezTo>
                  <a:pt x="81" y="407"/>
                  <a:pt x="111" y="385"/>
                  <a:pt x="135" y="371"/>
                </a:cubicBezTo>
                <a:cubicBezTo>
                  <a:pt x="159" y="357"/>
                  <a:pt x="181" y="356"/>
                  <a:pt x="207" y="344"/>
                </a:cubicBezTo>
                <a:cubicBezTo>
                  <a:pt x="233" y="332"/>
                  <a:pt x="264" y="312"/>
                  <a:pt x="294" y="302"/>
                </a:cubicBezTo>
                <a:cubicBezTo>
                  <a:pt x="324" y="292"/>
                  <a:pt x="358" y="286"/>
                  <a:pt x="387" y="284"/>
                </a:cubicBezTo>
                <a:cubicBezTo>
                  <a:pt x="416" y="282"/>
                  <a:pt x="440" y="290"/>
                  <a:pt x="468" y="293"/>
                </a:cubicBezTo>
                <a:cubicBezTo>
                  <a:pt x="496" y="296"/>
                  <a:pt x="530" y="304"/>
                  <a:pt x="558" y="305"/>
                </a:cubicBezTo>
                <a:cubicBezTo>
                  <a:pt x="586" y="306"/>
                  <a:pt x="613" y="302"/>
                  <a:pt x="636" y="296"/>
                </a:cubicBezTo>
                <a:cubicBezTo>
                  <a:pt x="659" y="290"/>
                  <a:pt x="681" y="286"/>
                  <a:pt x="699" y="272"/>
                </a:cubicBezTo>
                <a:cubicBezTo>
                  <a:pt x="717" y="258"/>
                  <a:pt x="731" y="233"/>
                  <a:pt x="744" y="212"/>
                </a:cubicBezTo>
                <a:cubicBezTo>
                  <a:pt x="757" y="191"/>
                  <a:pt x="761" y="167"/>
                  <a:pt x="777" y="143"/>
                </a:cubicBezTo>
                <a:cubicBezTo>
                  <a:pt x="793" y="119"/>
                  <a:pt x="819" y="90"/>
                  <a:pt x="843" y="68"/>
                </a:cubicBezTo>
                <a:cubicBezTo>
                  <a:pt x="867" y="46"/>
                  <a:pt x="893" y="22"/>
                  <a:pt x="924" y="11"/>
                </a:cubicBezTo>
                <a:cubicBezTo>
                  <a:pt x="955" y="0"/>
                  <a:pt x="989" y="2"/>
                  <a:pt x="1029" y="2"/>
                </a:cubicBezTo>
                <a:cubicBezTo>
                  <a:pt x="1069" y="2"/>
                  <a:pt x="1118" y="5"/>
                  <a:pt x="1164" y="11"/>
                </a:cubicBezTo>
                <a:cubicBezTo>
                  <a:pt x="1210" y="17"/>
                  <a:pt x="1262" y="26"/>
                  <a:pt x="1305" y="38"/>
                </a:cubicBezTo>
                <a:cubicBezTo>
                  <a:pt x="1348" y="50"/>
                  <a:pt x="1389" y="74"/>
                  <a:pt x="1425" y="86"/>
                </a:cubicBezTo>
                <a:cubicBezTo>
                  <a:pt x="1461" y="98"/>
                  <a:pt x="1493" y="100"/>
                  <a:pt x="1521" y="113"/>
                </a:cubicBezTo>
                <a:cubicBezTo>
                  <a:pt x="1549" y="126"/>
                  <a:pt x="1574" y="146"/>
                  <a:pt x="1593" y="164"/>
                </a:cubicBezTo>
                <a:cubicBezTo>
                  <a:pt x="1612" y="182"/>
                  <a:pt x="1623" y="201"/>
                  <a:pt x="1635" y="218"/>
                </a:cubicBezTo>
                <a:cubicBezTo>
                  <a:pt x="1647" y="235"/>
                  <a:pt x="1644" y="252"/>
                  <a:pt x="1665" y="266"/>
                </a:cubicBezTo>
                <a:cubicBezTo>
                  <a:pt x="1686" y="280"/>
                  <a:pt x="1733" y="298"/>
                  <a:pt x="1764" y="305"/>
                </a:cubicBezTo>
                <a:cubicBezTo>
                  <a:pt x="1795" y="312"/>
                  <a:pt x="1811" y="305"/>
                  <a:pt x="1851" y="305"/>
                </a:cubicBezTo>
                <a:cubicBezTo>
                  <a:pt x="1891" y="305"/>
                  <a:pt x="1960" y="305"/>
                  <a:pt x="2004" y="305"/>
                </a:cubicBezTo>
                <a:cubicBezTo>
                  <a:pt x="2048" y="305"/>
                  <a:pt x="2083" y="304"/>
                  <a:pt x="2115" y="305"/>
                </a:cubicBezTo>
                <a:cubicBezTo>
                  <a:pt x="2147" y="306"/>
                  <a:pt x="2167" y="303"/>
                  <a:pt x="2199" y="311"/>
                </a:cubicBezTo>
                <a:cubicBezTo>
                  <a:pt x="2231" y="319"/>
                  <a:pt x="2267" y="336"/>
                  <a:pt x="2307" y="353"/>
                </a:cubicBezTo>
                <a:cubicBezTo>
                  <a:pt x="2347" y="370"/>
                  <a:pt x="2391" y="387"/>
                  <a:pt x="2442" y="413"/>
                </a:cubicBezTo>
                <a:cubicBezTo>
                  <a:pt x="2493" y="439"/>
                  <a:pt x="2562" y="476"/>
                  <a:pt x="2616" y="509"/>
                </a:cubicBezTo>
                <a:cubicBezTo>
                  <a:pt x="2670" y="542"/>
                  <a:pt x="2725" y="582"/>
                  <a:pt x="2766" y="608"/>
                </a:cubicBezTo>
                <a:cubicBezTo>
                  <a:pt x="2807" y="634"/>
                  <a:pt x="2831" y="643"/>
                  <a:pt x="2859" y="662"/>
                </a:cubicBezTo>
                <a:cubicBezTo>
                  <a:pt x="2887" y="681"/>
                  <a:pt x="2906" y="706"/>
                  <a:pt x="2937" y="725"/>
                </a:cubicBezTo>
                <a:cubicBezTo>
                  <a:pt x="2968" y="744"/>
                  <a:pt x="3008" y="763"/>
                  <a:pt x="3048" y="779"/>
                </a:cubicBezTo>
                <a:cubicBezTo>
                  <a:pt x="3088" y="795"/>
                  <a:pt x="3141" y="812"/>
                  <a:pt x="3177" y="821"/>
                </a:cubicBezTo>
                <a:cubicBezTo>
                  <a:pt x="3213" y="830"/>
                  <a:pt x="3235" y="832"/>
                  <a:pt x="3267" y="836"/>
                </a:cubicBezTo>
                <a:cubicBezTo>
                  <a:pt x="3299" y="840"/>
                  <a:pt x="3329" y="846"/>
                  <a:pt x="3369" y="848"/>
                </a:cubicBezTo>
                <a:cubicBezTo>
                  <a:pt x="3409" y="850"/>
                  <a:pt x="3457" y="850"/>
                  <a:pt x="3507" y="851"/>
                </a:cubicBezTo>
                <a:cubicBezTo>
                  <a:pt x="3557" y="852"/>
                  <a:pt x="3614" y="853"/>
                  <a:pt x="3672" y="85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4" name="Freeform 645">
            <a:extLst>
              <a:ext uri="{FF2B5EF4-FFF2-40B4-BE49-F238E27FC236}">
                <a16:creationId xmlns:a16="http://schemas.microsoft.com/office/drawing/2014/main" id="{A0B68B2D-9093-CFB8-F9E9-5DEA3C704A4A}"/>
              </a:ext>
            </a:extLst>
          </xdr:cNvPr>
          <xdr:cNvSpPr>
            <a:spLocks noChangeAspect="1"/>
          </xdr:cNvSpPr>
        </xdr:nvSpPr>
        <xdr:spPr bwMode="auto">
          <a:xfrm rot="16200000">
            <a:off x="6351755" y="430500"/>
            <a:ext cx="684978" cy="340092"/>
          </a:xfrm>
          <a:custGeom>
            <a:avLst/>
            <a:gdLst>
              <a:gd name="T0" fmla="*/ 0 w 1236"/>
              <a:gd name="T1" fmla="*/ 504 h 721"/>
              <a:gd name="T2" fmla="*/ 48 w 1236"/>
              <a:gd name="T3" fmla="*/ 549 h 721"/>
              <a:gd name="T4" fmla="*/ 93 w 1236"/>
              <a:gd name="T5" fmla="*/ 576 h 721"/>
              <a:gd name="T6" fmla="*/ 171 w 1236"/>
              <a:gd name="T7" fmla="*/ 636 h 721"/>
              <a:gd name="T8" fmla="*/ 216 w 1236"/>
              <a:gd name="T9" fmla="*/ 651 h 721"/>
              <a:gd name="T10" fmla="*/ 282 w 1236"/>
              <a:gd name="T11" fmla="*/ 639 h 721"/>
              <a:gd name="T12" fmla="*/ 402 w 1236"/>
              <a:gd name="T13" fmla="*/ 630 h 721"/>
              <a:gd name="T14" fmla="*/ 486 w 1236"/>
              <a:gd name="T15" fmla="*/ 645 h 721"/>
              <a:gd name="T16" fmla="*/ 627 w 1236"/>
              <a:gd name="T17" fmla="*/ 693 h 721"/>
              <a:gd name="T18" fmla="*/ 762 w 1236"/>
              <a:gd name="T19" fmla="*/ 717 h 721"/>
              <a:gd name="T20" fmla="*/ 846 w 1236"/>
              <a:gd name="T21" fmla="*/ 717 h 721"/>
              <a:gd name="T22" fmla="*/ 918 w 1236"/>
              <a:gd name="T23" fmla="*/ 705 h 721"/>
              <a:gd name="T24" fmla="*/ 996 w 1236"/>
              <a:gd name="T25" fmla="*/ 690 h 721"/>
              <a:gd name="T26" fmla="*/ 1059 w 1236"/>
              <a:gd name="T27" fmla="*/ 666 h 721"/>
              <a:gd name="T28" fmla="*/ 1113 w 1236"/>
              <a:gd name="T29" fmla="*/ 633 h 721"/>
              <a:gd name="T30" fmla="*/ 1170 w 1236"/>
              <a:gd name="T31" fmla="*/ 588 h 721"/>
              <a:gd name="T32" fmla="*/ 1227 w 1236"/>
              <a:gd name="T33" fmla="*/ 486 h 721"/>
              <a:gd name="T34" fmla="*/ 1224 w 1236"/>
              <a:gd name="T35" fmla="*/ 375 h 721"/>
              <a:gd name="T36" fmla="*/ 1197 w 1236"/>
              <a:gd name="T37" fmla="*/ 294 h 721"/>
              <a:gd name="T38" fmla="*/ 1161 w 1236"/>
              <a:gd name="T39" fmla="*/ 228 h 721"/>
              <a:gd name="T40" fmla="*/ 1116 w 1236"/>
              <a:gd name="T41" fmla="*/ 150 h 721"/>
              <a:gd name="T42" fmla="*/ 1086 w 1236"/>
              <a:gd name="T43" fmla="*/ 63 h 721"/>
              <a:gd name="T44" fmla="*/ 1092 w 1236"/>
              <a:gd name="T45" fmla="*/ 0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236" h="721">
                <a:moveTo>
                  <a:pt x="0" y="504"/>
                </a:moveTo>
                <a:cubicBezTo>
                  <a:pt x="16" y="520"/>
                  <a:pt x="33" y="537"/>
                  <a:pt x="48" y="549"/>
                </a:cubicBezTo>
                <a:cubicBezTo>
                  <a:pt x="63" y="561"/>
                  <a:pt x="73" y="562"/>
                  <a:pt x="93" y="576"/>
                </a:cubicBezTo>
                <a:cubicBezTo>
                  <a:pt x="113" y="590"/>
                  <a:pt x="151" y="624"/>
                  <a:pt x="171" y="636"/>
                </a:cubicBezTo>
                <a:cubicBezTo>
                  <a:pt x="191" y="648"/>
                  <a:pt x="198" y="651"/>
                  <a:pt x="216" y="651"/>
                </a:cubicBezTo>
                <a:cubicBezTo>
                  <a:pt x="234" y="651"/>
                  <a:pt x="251" y="642"/>
                  <a:pt x="282" y="639"/>
                </a:cubicBezTo>
                <a:cubicBezTo>
                  <a:pt x="313" y="636"/>
                  <a:pt x="368" y="629"/>
                  <a:pt x="402" y="630"/>
                </a:cubicBezTo>
                <a:cubicBezTo>
                  <a:pt x="436" y="631"/>
                  <a:pt x="449" y="635"/>
                  <a:pt x="486" y="645"/>
                </a:cubicBezTo>
                <a:cubicBezTo>
                  <a:pt x="523" y="655"/>
                  <a:pt x="581" y="681"/>
                  <a:pt x="627" y="693"/>
                </a:cubicBezTo>
                <a:cubicBezTo>
                  <a:pt x="673" y="705"/>
                  <a:pt x="726" y="713"/>
                  <a:pt x="762" y="717"/>
                </a:cubicBezTo>
                <a:cubicBezTo>
                  <a:pt x="798" y="721"/>
                  <a:pt x="820" y="719"/>
                  <a:pt x="846" y="717"/>
                </a:cubicBezTo>
                <a:cubicBezTo>
                  <a:pt x="872" y="715"/>
                  <a:pt x="893" y="710"/>
                  <a:pt x="918" y="705"/>
                </a:cubicBezTo>
                <a:cubicBezTo>
                  <a:pt x="943" y="700"/>
                  <a:pt x="973" y="696"/>
                  <a:pt x="996" y="690"/>
                </a:cubicBezTo>
                <a:cubicBezTo>
                  <a:pt x="1019" y="684"/>
                  <a:pt x="1040" y="675"/>
                  <a:pt x="1059" y="666"/>
                </a:cubicBezTo>
                <a:cubicBezTo>
                  <a:pt x="1078" y="657"/>
                  <a:pt x="1095" y="646"/>
                  <a:pt x="1113" y="633"/>
                </a:cubicBezTo>
                <a:cubicBezTo>
                  <a:pt x="1131" y="620"/>
                  <a:pt x="1151" y="612"/>
                  <a:pt x="1170" y="588"/>
                </a:cubicBezTo>
                <a:cubicBezTo>
                  <a:pt x="1189" y="564"/>
                  <a:pt x="1218" y="521"/>
                  <a:pt x="1227" y="486"/>
                </a:cubicBezTo>
                <a:cubicBezTo>
                  <a:pt x="1236" y="451"/>
                  <a:pt x="1229" y="407"/>
                  <a:pt x="1224" y="375"/>
                </a:cubicBezTo>
                <a:cubicBezTo>
                  <a:pt x="1219" y="343"/>
                  <a:pt x="1208" y="318"/>
                  <a:pt x="1197" y="294"/>
                </a:cubicBezTo>
                <a:cubicBezTo>
                  <a:pt x="1186" y="270"/>
                  <a:pt x="1174" y="252"/>
                  <a:pt x="1161" y="228"/>
                </a:cubicBezTo>
                <a:cubicBezTo>
                  <a:pt x="1148" y="204"/>
                  <a:pt x="1128" y="177"/>
                  <a:pt x="1116" y="150"/>
                </a:cubicBezTo>
                <a:cubicBezTo>
                  <a:pt x="1104" y="123"/>
                  <a:pt x="1090" y="88"/>
                  <a:pt x="1086" y="63"/>
                </a:cubicBezTo>
                <a:cubicBezTo>
                  <a:pt x="1082" y="38"/>
                  <a:pt x="1087" y="19"/>
                  <a:pt x="1092"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646">
            <a:extLst>
              <a:ext uri="{FF2B5EF4-FFF2-40B4-BE49-F238E27FC236}">
                <a16:creationId xmlns:a16="http://schemas.microsoft.com/office/drawing/2014/main" id="{4547B7A9-23E6-DB61-1C75-50D44B90F132}"/>
              </a:ext>
            </a:extLst>
          </xdr:cNvPr>
          <xdr:cNvSpPr>
            <a:spLocks noChangeAspect="1"/>
          </xdr:cNvSpPr>
        </xdr:nvSpPr>
        <xdr:spPr bwMode="auto">
          <a:xfrm rot="16200000">
            <a:off x="6109942" y="555402"/>
            <a:ext cx="572500" cy="125042"/>
          </a:xfrm>
          <a:custGeom>
            <a:avLst/>
            <a:gdLst>
              <a:gd name="T0" fmla="*/ 0 w 1035"/>
              <a:gd name="T1" fmla="*/ 0 h 264"/>
              <a:gd name="T2" fmla="*/ 186 w 1035"/>
              <a:gd name="T3" fmla="*/ 3 h 264"/>
              <a:gd name="T4" fmla="*/ 324 w 1035"/>
              <a:gd name="T5" fmla="*/ 3 h 264"/>
              <a:gd name="T6" fmla="*/ 414 w 1035"/>
              <a:gd name="T7" fmla="*/ 12 h 264"/>
              <a:gd name="T8" fmla="*/ 552 w 1035"/>
              <a:gd name="T9" fmla="*/ 36 h 264"/>
              <a:gd name="T10" fmla="*/ 642 w 1035"/>
              <a:gd name="T11" fmla="*/ 51 h 264"/>
              <a:gd name="T12" fmla="*/ 762 w 1035"/>
              <a:gd name="T13" fmla="*/ 48 h 264"/>
              <a:gd name="T14" fmla="*/ 846 w 1035"/>
              <a:gd name="T15" fmla="*/ 78 h 264"/>
              <a:gd name="T16" fmla="*/ 924 w 1035"/>
              <a:gd name="T17" fmla="*/ 126 h 264"/>
              <a:gd name="T18" fmla="*/ 1014 w 1035"/>
              <a:gd name="T19" fmla="*/ 213 h 264"/>
              <a:gd name="T20" fmla="*/ 1035 w 1035"/>
              <a:gd name="T21"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035" h="264">
                <a:moveTo>
                  <a:pt x="0" y="0"/>
                </a:moveTo>
                <a:cubicBezTo>
                  <a:pt x="66" y="1"/>
                  <a:pt x="132" y="2"/>
                  <a:pt x="186" y="3"/>
                </a:cubicBezTo>
                <a:cubicBezTo>
                  <a:pt x="240" y="4"/>
                  <a:pt x="286" y="2"/>
                  <a:pt x="324" y="3"/>
                </a:cubicBezTo>
                <a:cubicBezTo>
                  <a:pt x="362" y="4"/>
                  <a:pt x="376" y="6"/>
                  <a:pt x="414" y="12"/>
                </a:cubicBezTo>
                <a:cubicBezTo>
                  <a:pt x="452" y="18"/>
                  <a:pt x="514" y="30"/>
                  <a:pt x="552" y="36"/>
                </a:cubicBezTo>
                <a:cubicBezTo>
                  <a:pt x="590" y="42"/>
                  <a:pt x="607" y="49"/>
                  <a:pt x="642" y="51"/>
                </a:cubicBezTo>
                <a:cubicBezTo>
                  <a:pt x="677" y="53"/>
                  <a:pt x="728" y="43"/>
                  <a:pt x="762" y="48"/>
                </a:cubicBezTo>
                <a:cubicBezTo>
                  <a:pt x="796" y="53"/>
                  <a:pt x="819" y="65"/>
                  <a:pt x="846" y="78"/>
                </a:cubicBezTo>
                <a:cubicBezTo>
                  <a:pt x="873" y="91"/>
                  <a:pt x="896" y="104"/>
                  <a:pt x="924" y="126"/>
                </a:cubicBezTo>
                <a:cubicBezTo>
                  <a:pt x="952" y="148"/>
                  <a:pt x="995" y="190"/>
                  <a:pt x="1014" y="213"/>
                </a:cubicBezTo>
                <a:cubicBezTo>
                  <a:pt x="1033" y="236"/>
                  <a:pt x="1034" y="250"/>
                  <a:pt x="1035" y="26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6" name="Freeform 647">
            <a:extLst>
              <a:ext uri="{FF2B5EF4-FFF2-40B4-BE49-F238E27FC236}">
                <a16:creationId xmlns:a16="http://schemas.microsoft.com/office/drawing/2014/main" id="{D7C6643A-4936-1811-54D6-C0590DC75387}"/>
              </a:ext>
            </a:extLst>
          </xdr:cNvPr>
          <xdr:cNvSpPr>
            <a:spLocks noChangeAspect="1"/>
          </xdr:cNvSpPr>
        </xdr:nvSpPr>
        <xdr:spPr bwMode="auto">
          <a:xfrm rot="16200000">
            <a:off x="6263958" y="1996836"/>
            <a:ext cx="185778" cy="118574"/>
          </a:xfrm>
          <a:custGeom>
            <a:avLst/>
            <a:gdLst>
              <a:gd name="T0" fmla="*/ 177 w 335"/>
              <a:gd name="T1" fmla="*/ 204 h 252"/>
              <a:gd name="T2" fmla="*/ 138 w 335"/>
              <a:gd name="T3" fmla="*/ 168 h 252"/>
              <a:gd name="T4" fmla="*/ 141 w 335"/>
              <a:gd name="T5" fmla="*/ 147 h 252"/>
              <a:gd name="T6" fmla="*/ 123 w 335"/>
              <a:gd name="T7" fmla="*/ 120 h 252"/>
              <a:gd name="T8" fmla="*/ 87 w 335"/>
              <a:gd name="T9" fmla="*/ 108 h 252"/>
              <a:gd name="T10" fmla="*/ 57 w 335"/>
              <a:gd name="T11" fmla="*/ 93 h 252"/>
              <a:gd name="T12" fmla="*/ 27 w 335"/>
              <a:gd name="T13" fmla="*/ 90 h 252"/>
              <a:gd name="T14" fmla="*/ 3 w 335"/>
              <a:gd name="T15" fmla="*/ 69 h 252"/>
              <a:gd name="T16" fmla="*/ 9 w 335"/>
              <a:gd name="T17" fmla="*/ 30 h 252"/>
              <a:gd name="T18" fmla="*/ 33 w 335"/>
              <a:gd name="T19" fmla="*/ 15 h 252"/>
              <a:gd name="T20" fmla="*/ 120 w 335"/>
              <a:gd name="T21" fmla="*/ 12 h 252"/>
              <a:gd name="T22" fmla="*/ 147 w 335"/>
              <a:gd name="T23" fmla="*/ 3 h 252"/>
              <a:gd name="T24" fmla="*/ 174 w 335"/>
              <a:gd name="T25" fmla="*/ 3 h 252"/>
              <a:gd name="T26" fmla="*/ 177 w 335"/>
              <a:gd name="T27" fmla="*/ 24 h 252"/>
              <a:gd name="T28" fmla="*/ 189 w 335"/>
              <a:gd name="T29" fmla="*/ 48 h 252"/>
              <a:gd name="T30" fmla="*/ 228 w 335"/>
              <a:gd name="T31" fmla="*/ 90 h 252"/>
              <a:gd name="T32" fmla="*/ 297 w 335"/>
              <a:gd name="T33" fmla="*/ 90 h 252"/>
              <a:gd name="T34" fmla="*/ 318 w 335"/>
              <a:gd name="T35" fmla="*/ 78 h 252"/>
              <a:gd name="T36" fmla="*/ 333 w 335"/>
              <a:gd name="T37" fmla="*/ 93 h 252"/>
              <a:gd name="T38" fmla="*/ 330 w 335"/>
              <a:gd name="T39" fmla="*/ 120 h 252"/>
              <a:gd name="T40" fmla="*/ 303 w 335"/>
              <a:gd name="T41" fmla="*/ 141 h 252"/>
              <a:gd name="T42" fmla="*/ 279 w 335"/>
              <a:gd name="T43" fmla="*/ 171 h 252"/>
              <a:gd name="T44" fmla="*/ 255 w 335"/>
              <a:gd name="T45" fmla="*/ 204 h 252"/>
              <a:gd name="T46" fmla="*/ 243 w 335"/>
              <a:gd name="T47" fmla="*/ 222 h 252"/>
              <a:gd name="T48" fmla="*/ 237 w 335"/>
              <a:gd name="T49" fmla="*/ 240 h 252"/>
              <a:gd name="T50" fmla="*/ 216 w 335"/>
              <a:gd name="T51" fmla="*/ 249 h 252"/>
              <a:gd name="T52" fmla="*/ 192 w 335"/>
              <a:gd name="T53" fmla="*/ 249 h 252"/>
              <a:gd name="T54" fmla="*/ 174 w 335"/>
              <a:gd name="T55" fmla="*/ 231 h 252"/>
              <a:gd name="T56" fmla="*/ 177 w 335"/>
              <a:gd name="T57" fmla="*/ 204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5" h="252">
                <a:moveTo>
                  <a:pt x="177" y="204"/>
                </a:moveTo>
                <a:cubicBezTo>
                  <a:pt x="171" y="194"/>
                  <a:pt x="144" y="177"/>
                  <a:pt x="138" y="168"/>
                </a:cubicBezTo>
                <a:cubicBezTo>
                  <a:pt x="132" y="159"/>
                  <a:pt x="144" y="155"/>
                  <a:pt x="141" y="147"/>
                </a:cubicBezTo>
                <a:cubicBezTo>
                  <a:pt x="138" y="139"/>
                  <a:pt x="132" y="126"/>
                  <a:pt x="123" y="120"/>
                </a:cubicBezTo>
                <a:cubicBezTo>
                  <a:pt x="114" y="114"/>
                  <a:pt x="98" y="112"/>
                  <a:pt x="87" y="108"/>
                </a:cubicBezTo>
                <a:cubicBezTo>
                  <a:pt x="76" y="104"/>
                  <a:pt x="67" y="96"/>
                  <a:pt x="57" y="93"/>
                </a:cubicBezTo>
                <a:cubicBezTo>
                  <a:pt x="47" y="90"/>
                  <a:pt x="36" y="94"/>
                  <a:pt x="27" y="90"/>
                </a:cubicBezTo>
                <a:cubicBezTo>
                  <a:pt x="18" y="86"/>
                  <a:pt x="6" y="79"/>
                  <a:pt x="3" y="69"/>
                </a:cubicBezTo>
                <a:cubicBezTo>
                  <a:pt x="0" y="59"/>
                  <a:pt x="4" y="39"/>
                  <a:pt x="9" y="30"/>
                </a:cubicBezTo>
                <a:cubicBezTo>
                  <a:pt x="14" y="21"/>
                  <a:pt x="15" y="18"/>
                  <a:pt x="33" y="15"/>
                </a:cubicBezTo>
                <a:cubicBezTo>
                  <a:pt x="51" y="12"/>
                  <a:pt x="101" y="14"/>
                  <a:pt x="120" y="12"/>
                </a:cubicBezTo>
                <a:cubicBezTo>
                  <a:pt x="139" y="10"/>
                  <a:pt x="138" y="4"/>
                  <a:pt x="147" y="3"/>
                </a:cubicBezTo>
                <a:cubicBezTo>
                  <a:pt x="156" y="2"/>
                  <a:pt x="169" y="0"/>
                  <a:pt x="174" y="3"/>
                </a:cubicBezTo>
                <a:cubicBezTo>
                  <a:pt x="179" y="6"/>
                  <a:pt x="175" y="17"/>
                  <a:pt x="177" y="24"/>
                </a:cubicBezTo>
                <a:cubicBezTo>
                  <a:pt x="179" y="31"/>
                  <a:pt x="181" y="37"/>
                  <a:pt x="189" y="48"/>
                </a:cubicBezTo>
                <a:cubicBezTo>
                  <a:pt x="197" y="59"/>
                  <a:pt x="210" y="83"/>
                  <a:pt x="228" y="90"/>
                </a:cubicBezTo>
                <a:cubicBezTo>
                  <a:pt x="246" y="97"/>
                  <a:pt x="282" y="92"/>
                  <a:pt x="297" y="90"/>
                </a:cubicBezTo>
                <a:cubicBezTo>
                  <a:pt x="312" y="88"/>
                  <a:pt x="312" y="78"/>
                  <a:pt x="318" y="78"/>
                </a:cubicBezTo>
                <a:cubicBezTo>
                  <a:pt x="324" y="78"/>
                  <a:pt x="331" y="86"/>
                  <a:pt x="333" y="93"/>
                </a:cubicBezTo>
                <a:cubicBezTo>
                  <a:pt x="335" y="100"/>
                  <a:pt x="335" y="112"/>
                  <a:pt x="330" y="120"/>
                </a:cubicBezTo>
                <a:cubicBezTo>
                  <a:pt x="325" y="128"/>
                  <a:pt x="311" y="133"/>
                  <a:pt x="303" y="141"/>
                </a:cubicBezTo>
                <a:cubicBezTo>
                  <a:pt x="295" y="149"/>
                  <a:pt x="287" y="160"/>
                  <a:pt x="279" y="171"/>
                </a:cubicBezTo>
                <a:cubicBezTo>
                  <a:pt x="271" y="182"/>
                  <a:pt x="261" y="196"/>
                  <a:pt x="255" y="204"/>
                </a:cubicBezTo>
                <a:cubicBezTo>
                  <a:pt x="249" y="212"/>
                  <a:pt x="246" y="216"/>
                  <a:pt x="243" y="222"/>
                </a:cubicBezTo>
                <a:cubicBezTo>
                  <a:pt x="240" y="228"/>
                  <a:pt x="241" y="236"/>
                  <a:pt x="237" y="240"/>
                </a:cubicBezTo>
                <a:cubicBezTo>
                  <a:pt x="233" y="244"/>
                  <a:pt x="223" y="248"/>
                  <a:pt x="216" y="249"/>
                </a:cubicBezTo>
                <a:cubicBezTo>
                  <a:pt x="209" y="250"/>
                  <a:pt x="199" y="252"/>
                  <a:pt x="192" y="249"/>
                </a:cubicBezTo>
                <a:cubicBezTo>
                  <a:pt x="185" y="246"/>
                  <a:pt x="177" y="237"/>
                  <a:pt x="174" y="231"/>
                </a:cubicBezTo>
                <a:cubicBezTo>
                  <a:pt x="171" y="225"/>
                  <a:pt x="183" y="214"/>
                  <a:pt x="177" y="204"/>
                </a:cubicBezTo>
                <a:close/>
              </a:path>
            </a:pathLst>
          </a:custGeom>
          <a:solidFill>
            <a:srgbClr val="FFFFFF"/>
          </a:solidFill>
          <a:ln w="6350">
            <a:solidFill>
              <a:srgbClr val="000000"/>
            </a:solidFill>
            <a:round/>
            <a:headEnd/>
            <a:tailEnd/>
          </a:ln>
        </xdr:spPr>
      </xdr:sp>
      <xdr:sp macro="" textlink="">
        <xdr:nvSpPr>
          <xdr:cNvPr id="127" name="Line 648">
            <a:extLst>
              <a:ext uri="{FF2B5EF4-FFF2-40B4-BE49-F238E27FC236}">
                <a16:creationId xmlns:a16="http://schemas.microsoft.com/office/drawing/2014/main" id="{1AA1F659-F6D6-D125-2398-53911B9A3030}"/>
              </a:ext>
            </a:extLst>
          </xdr:cNvPr>
          <xdr:cNvSpPr>
            <a:spLocks noChangeAspect="1" noChangeShapeType="1"/>
          </xdr:cNvSpPr>
        </xdr:nvSpPr>
        <xdr:spPr bwMode="auto">
          <a:xfrm rot="16200000">
            <a:off x="6675724" y="1893679"/>
            <a:ext cx="207895" cy="10941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8" name="Freeform 649">
            <a:extLst>
              <a:ext uri="{FF2B5EF4-FFF2-40B4-BE49-F238E27FC236}">
                <a16:creationId xmlns:a16="http://schemas.microsoft.com/office/drawing/2014/main" id="{6D3CE7D5-C49F-70B0-425B-BE33E3ED71C3}"/>
              </a:ext>
            </a:extLst>
          </xdr:cNvPr>
          <xdr:cNvSpPr>
            <a:spLocks noChangeAspect="1"/>
          </xdr:cNvSpPr>
        </xdr:nvSpPr>
        <xdr:spPr bwMode="auto">
          <a:xfrm rot="16200000">
            <a:off x="6112795" y="1908537"/>
            <a:ext cx="489721" cy="809538"/>
          </a:xfrm>
          <a:custGeom>
            <a:avLst/>
            <a:gdLst>
              <a:gd name="T0" fmla="*/ 884 w 884"/>
              <a:gd name="T1" fmla="*/ 1713 h 1713"/>
              <a:gd name="T2" fmla="*/ 851 w 884"/>
              <a:gd name="T3" fmla="*/ 1704 h 1713"/>
              <a:gd name="T4" fmla="*/ 818 w 884"/>
              <a:gd name="T5" fmla="*/ 1698 h 1713"/>
              <a:gd name="T6" fmla="*/ 761 w 884"/>
              <a:gd name="T7" fmla="*/ 1683 h 1713"/>
              <a:gd name="T8" fmla="*/ 668 w 884"/>
              <a:gd name="T9" fmla="*/ 1656 h 1713"/>
              <a:gd name="T10" fmla="*/ 611 w 884"/>
              <a:gd name="T11" fmla="*/ 1617 h 1713"/>
              <a:gd name="T12" fmla="*/ 521 w 884"/>
              <a:gd name="T13" fmla="*/ 1563 h 1713"/>
              <a:gd name="T14" fmla="*/ 410 w 884"/>
              <a:gd name="T15" fmla="*/ 1488 h 1713"/>
              <a:gd name="T16" fmla="*/ 248 w 884"/>
              <a:gd name="T17" fmla="*/ 1368 h 1713"/>
              <a:gd name="T18" fmla="*/ 131 w 884"/>
              <a:gd name="T19" fmla="*/ 1227 h 1713"/>
              <a:gd name="T20" fmla="*/ 41 w 884"/>
              <a:gd name="T21" fmla="*/ 1038 h 1713"/>
              <a:gd name="T22" fmla="*/ 5 w 884"/>
              <a:gd name="T23" fmla="*/ 867 h 1713"/>
              <a:gd name="T24" fmla="*/ 11 w 884"/>
              <a:gd name="T25" fmla="*/ 708 h 1713"/>
              <a:gd name="T26" fmla="*/ 47 w 884"/>
              <a:gd name="T27" fmla="*/ 549 h 1713"/>
              <a:gd name="T28" fmla="*/ 110 w 884"/>
              <a:gd name="T29" fmla="*/ 402 h 1713"/>
              <a:gd name="T30" fmla="*/ 206 w 884"/>
              <a:gd name="T31" fmla="*/ 258 h 1713"/>
              <a:gd name="T32" fmla="*/ 329 w 884"/>
              <a:gd name="T33" fmla="*/ 153 h 1713"/>
              <a:gd name="T34" fmla="*/ 485 w 884"/>
              <a:gd name="T35" fmla="*/ 72 h 1713"/>
              <a:gd name="T36" fmla="*/ 779 w 884"/>
              <a:gd name="T37" fmla="*/ 0 h 17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884" h="1713">
                <a:moveTo>
                  <a:pt x="884" y="1713"/>
                </a:moveTo>
                <a:cubicBezTo>
                  <a:pt x="873" y="1709"/>
                  <a:pt x="862" y="1706"/>
                  <a:pt x="851" y="1704"/>
                </a:cubicBezTo>
                <a:cubicBezTo>
                  <a:pt x="840" y="1702"/>
                  <a:pt x="833" y="1701"/>
                  <a:pt x="818" y="1698"/>
                </a:cubicBezTo>
                <a:cubicBezTo>
                  <a:pt x="803" y="1695"/>
                  <a:pt x="786" y="1690"/>
                  <a:pt x="761" y="1683"/>
                </a:cubicBezTo>
                <a:cubicBezTo>
                  <a:pt x="736" y="1676"/>
                  <a:pt x="693" y="1667"/>
                  <a:pt x="668" y="1656"/>
                </a:cubicBezTo>
                <a:cubicBezTo>
                  <a:pt x="643" y="1645"/>
                  <a:pt x="635" y="1632"/>
                  <a:pt x="611" y="1617"/>
                </a:cubicBezTo>
                <a:cubicBezTo>
                  <a:pt x="587" y="1602"/>
                  <a:pt x="554" y="1585"/>
                  <a:pt x="521" y="1563"/>
                </a:cubicBezTo>
                <a:cubicBezTo>
                  <a:pt x="488" y="1541"/>
                  <a:pt x="456" y="1521"/>
                  <a:pt x="410" y="1488"/>
                </a:cubicBezTo>
                <a:cubicBezTo>
                  <a:pt x="364" y="1455"/>
                  <a:pt x="294" y="1411"/>
                  <a:pt x="248" y="1368"/>
                </a:cubicBezTo>
                <a:cubicBezTo>
                  <a:pt x="202" y="1325"/>
                  <a:pt x="166" y="1282"/>
                  <a:pt x="131" y="1227"/>
                </a:cubicBezTo>
                <a:cubicBezTo>
                  <a:pt x="96" y="1172"/>
                  <a:pt x="62" y="1098"/>
                  <a:pt x="41" y="1038"/>
                </a:cubicBezTo>
                <a:cubicBezTo>
                  <a:pt x="20" y="978"/>
                  <a:pt x="10" y="922"/>
                  <a:pt x="5" y="867"/>
                </a:cubicBezTo>
                <a:cubicBezTo>
                  <a:pt x="0" y="812"/>
                  <a:pt x="4" y="761"/>
                  <a:pt x="11" y="708"/>
                </a:cubicBezTo>
                <a:cubicBezTo>
                  <a:pt x="18" y="655"/>
                  <a:pt x="31" y="600"/>
                  <a:pt x="47" y="549"/>
                </a:cubicBezTo>
                <a:cubicBezTo>
                  <a:pt x="63" y="498"/>
                  <a:pt x="84" y="451"/>
                  <a:pt x="110" y="402"/>
                </a:cubicBezTo>
                <a:cubicBezTo>
                  <a:pt x="136" y="353"/>
                  <a:pt x="170" y="299"/>
                  <a:pt x="206" y="258"/>
                </a:cubicBezTo>
                <a:cubicBezTo>
                  <a:pt x="242" y="217"/>
                  <a:pt x="282" y="184"/>
                  <a:pt x="329" y="153"/>
                </a:cubicBezTo>
                <a:cubicBezTo>
                  <a:pt x="376" y="122"/>
                  <a:pt x="410" y="97"/>
                  <a:pt x="485" y="72"/>
                </a:cubicBezTo>
                <a:cubicBezTo>
                  <a:pt x="560" y="47"/>
                  <a:pt x="669" y="23"/>
                  <a:pt x="779"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650">
            <a:extLst>
              <a:ext uri="{FF2B5EF4-FFF2-40B4-BE49-F238E27FC236}">
                <a16:creationId xmlns:a16="http://schemas.microsoft.com/office/drawing/2014/main" id="{42F58EBB-C768-F585-35B9-8AF1504F7B17}"/>
              </a:ext>
            </a:extLst>
          </xdr:cNvPr>
          <xdr:cNvSpPr>
            <a:spLocks noChangeAspect="1" noChangeShapeType="1"/>
          </xdr:cNvSpPr>
        </xdr:nvSpPr>
        <xdr:spPr bwMode="auto">
          <a:xfrm rot="16200000">
            <a:off x="6786622" y="2003128"/>
            <a:ext cx="41073" cy="8893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Freeform 651">
            <a:extLst>
              <a:ext uri="{FF2B5EF4-FFF2-40B4-BE49-F238E27FC236}">
                <a16:creationId xmlns:a16="http://schemas.microsoft.com/office/drawing/2014/main" id="{1D0F32B5-384C-467C-DE94-CB7D5D194268}"/>
              </a:ext>
            </a:extLst>
          </xdr:cNvPr>
          <xdr:cNvSpPr>
            <a:spLocks noChangeAspect="1"/>
          </xdr:cNvSpPr>
        </xdr:nvSpPr>
        <xdr:spPr bwMode="auto">
          <a:xfrm rot="16200000">
            <a:off x="5965775" y="1767773"/>
            <a:ext cx="128907" cy="63599"/>
          </a:xfrm>
          <a:custGeom>
            <a:avLst/>
            <a:gdLst>
              <a:gd name="T0" fmla="*/ 0 w 234"/>
              <a:gd name="T1" fmla="*/ 0 h 135"/>
              <a:gd name="T2" fmla="*/ 57 w 234"/>
              <a:gd name="T3" fmla="*/ 27 h 135"/>
              <a:gd name="T4" fmla="*/ 108 w 234"/>
              <a:gd name="T5" fmla="*/ 60 h 135"/>
              <a:gd name="T6" fmla="*/ 165 w 234"/>
              <a:gd name="T7" fmla="*/ 81 h 135"/>
              <a:gd name="T8" fmla="*/ 210 w 234"/>
              <a:gd name="T9" fmla="*/ 108 h 135"/>
              <a:gd name="T10" fmla="*/ 234 w 234"/>
              <a:gd name="T11" fmla="*/ 135 h 135"/>
            </a:gdLst>
            <a:ahLst/>
            <a:cxnLst>
              <a:cxn ang="0">
                <a:pos x="T0" y="T1"/>
              </a:cxn>
              <a:cxn ang="0">
                <a:pos x="T2" y="T3"/>
              </a:cxn>
              <a:cxn ang="0">
                <a:pos x="T4" y="T5"/>
              </a:cxn>
              <a:cxn ang="0">
                <a:pos x="T6" y="T7"/>
              </a:cxn>
              <a:cxn ang="0">
                <a:pos x="T8" y="T9"/>
              </a:cxn>
              <a:cxn ang="0">
                <a:pos x="T10" y="T11"/>
              </a:cxn>
            </a:cxnLst>
            <a:rect l="0" t="0" r="r" b="b"/>
            <a:pathLst>
              <a:path w="234" h="135">
                <a:moveTo>
                  <a:pt x="0" y="0"/>
                </a:moveTo>
                <a:cubicBezTo>
                  <a:pt x="19" y="8"/>
                  <a:pt x="39" y="17"/>
                  <a:pt x="57" y="27"/>
                </a:cubicBezTo>
                <a:cubicBezTo>
                  <a:pt x="75" y="37"/>
                  <a:pt x="90" y="51"/>
                  <a:pt x="108" y="60"/>
                </a:cubicBezTo>
                <a:cubicBezTo>
                  <a:pt x="126" y="69"/>
                  <a:pt x="148" y="73"/>
                  <a:pt x="165" y="81"/>
                </a:cubicBezTo>
                <a:cubicBezTo>
                  <a:pt x="182" y="89"/>
                  <a:pt x="199" y="99"/>
                  <a:pt x="210" y="108"/>
                </a:cubicBezTo>
                <a:cubicBezTo>
                  <a:pt x="221" y="117"/>
                  <a:pt x="227" y="126"/>
                  <a:pt x="234" y="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Line 652">
            <a:extLst>
              <a:ext uri="{FF2B5EF4-FFF2-40B4-BE49-F238E27FC236}">
                <a16:creationId xmlns:a16="http://schemas.microsoft.com/office/drawing/2014/main" id="{4B633768-CE82-4D29-BB84-E1390367DD5F}"/>
              </a:ext>
            </a:extLst>
          </xdr:cNvPr>
          <xdr:cNvSpPr>
            <a:spLocks noChangeAspect="1" noChangeShapeType="1"/>
          </xdr:cNvSpPr>
        </xdr:nvSpPr>
        <xdr:spPr bwMode="auto">
          <a:xfrm rot="16200000">
            <a:off x="6512824" y="1584068"/>
            <a:ext cx="114374" cy="8030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2" name="WordArt 653">
            <a:extLst>
              <a:ext uri="{FF2B5EF4-FFF2-40B4-BE49-F238E27FC236}">
                <a16:creationId xmlns:a16="http://schemas.microsoft.com/office/drawing/2014/main" id="{A7246613-D419-A759-82DB-85F1387354AA}"/>
              </a:ext>
            </a:extLst>
          </xdr:cNvPr>
          <xdr:cNvSpPr>
            <a:spLocks noChangeAspect="1" noChangeArrowheads="1" noChangeShapeType="1" noTextEdit="1"/>
          </xdr:cNvSpPr>
        </xdr:nvSpPr>
        <xdr:spPr bwMode="auto">
          <a:xfrm>
            <a:off x="725654" y="6193162"/>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瓢箪礁</a:t>
            </a:r>
          </a:p>
        </xdr:txBody>
      </xdr:sp>
      <xdr:sp macro="" textlink="">
        <xdr:nvSpPr>
          <xdr:cNvPr id="133" name="WordArt 654">
            <a:extLst>
              <a:ext uri="{FF2B5EF4-FFF2-40B4-BE49-F238E27FC236}">
                <a16:creationId xmlns:a16="http://schemas.microsoft.com/office/drawing/2014/main" id="{D9762EE9-F9ED-6203-329A-121504F460C9}"/>
              </a:ext>
            </a:extLst>
          </xdr:cNvPr>
          <xdr:cNvSpPr>
            <a:spLocks noChangeAspect="1" noChangeArrowheads="1" noChangeShapeType="1" noTextEdit="1"/>
          </xdr:cNvSpPr>
        </xdr:nvSpPr>
        <xdr:spPr bwMode="auto">
          <a:xfrm>
            <a:off x="342444" y="4677238"/>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西北西</a:t>
            </a:r>
          </a:p>
        </xdr:txBody>
      </xdr:sp>
      <xdr:sp macro="" textlink="">
        <xdr:nvSpPr>
          <xdr:cNvPr id="134" name="WordArt 655">
            <a:extLst>
              <a:ext uri="{FF2B5EF4-FFF2-40B4-BE49-F238E27FC236}">
                <a16:creationId xmlns:a16="http://schemas.microsoft.com/office/drawing/2014/main" id="{0C6AB80D-9C23-8B0A-56B1-D30B89F83FD8}"/>
              </a:ext>
            </a:extLst>
          </xdr:cNvPr>
          <xdr:cNvSpPr>
            <a:spLocks noChangeAspect="1" noChangeArrowheads="1" noChangeShapeType="1" noTextEdit="1"/>
          </xdr:cNvSpPr>
        </xdr:nvSpPr>
        <xdr:spPr bwMode="auto">
          <a:xfrm>
            <a:off x="2294605" y="4655121"/>
            <a:ext cx="176244"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向　瀬</a:t>
            </a:r>
          </a:p>
        </xdr:txBody>
      </xdr:sp>
      <xdr:sp macro="" textlink="">
        <xdr:nvSpPr>
          <xdr:cNvPr id="135" name="WordArt 656">
            <a:extLst>
              <a:ext uri="{FF2B5EF4-FFF2-40B4-BE49-F238E27FC236}">
                <a16:creationId xmlns:a16="http://schemas.microsoft.com/office/drawing/2014/main" id="{120D5FA8-F685-F13A-2F5A-AFE92EC0DD5B}"/>
              </a:ext>
            </a:extLst>
          </xdr:cNvPr>
          <xdr:cNvSpPr>
            <a:spLocks noChangeAspect="1" noChangeArrowheads="1" noChangeShapeType="1" noTextEdit="1"/>
          </xdr:cNvSpPr>
        </xdr:nvSpPr>
        <xdr:spPr bwMode="auto">
          <a:xfrm>
            <a:off x="2333951" y="5755256"/>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月山礁</a:t>
            </a:r>
          </a:p>
        </xdr:txBody>
      </xdr:sp>
      <xdr:sp macro="" textlink="">
        <xdr:nvSpPr>
          <xdr:cNvPr id="136" name="WordArt 657">
            <a:extLst>
              <a:ext uri="{FF2B5EF4-FFF2-40B4-BE49-F238E27FC236}">
                <a16:creationId xmlns:a16="http://schemas.microsoft.com/office/drawing/2014/main" id="{B928564F-CA3F-9373-EF1D-E01E737FFBE7}"/>
              </a:ext>
            </a:extLst>
          </xdr:cNvPr>
          <xdr:cNvSpPr>
            <a:spLocks noChangeAspect="1" noChangeArrowheads="1" noChangeShapeType="1" noTextEdit="1"/>
          </xdr:cNvSpPr>
        </xdr:nvSpPr>
        <xdr:spPr bwMode="auto">
          <a:xfrm rot="17998365">
            <a:off x="3242381" y="4339246"/>
            <a:ext cx="59019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たらはえなわ漁業</a:t>
            </a:r>
          </a:p>
        </xdr:txBody>
      </xdr:sp>
      <xdr:sp macro="" textlink="">
        <xdr:nvSpPr>
          <xdr:cNvPr id="137" name="WordArt 658">
            <a:extLst>
              <a:ext uri="{FF2B5EF4-FFF2-40B4-BE49-F238E27FC236}">
                <a16:creationId xmlns:a16="http://schemas.microsoft.com/office/drawing/2014/main" id="{A2F81E21-EF0E-D971-9E42-E207BD0B9C1E}"/>
              </a:ext>
            </a:extLst>
          </xdr:cNvPr>
          <xdr:cNvSpPr>
            <a:spLocks noChangeAspect="1" noChangeArrowheads="1" noChangeShapeType="1" noTextEdit="1"/>
          </xdr:cNvSpPr>
        </xdr:nvSpPr>
        <xdr:spPr bwMode="auto">
          <a:xfrm>
            <a:off x="4465590" y="6193794"/>
            <a:ext cx="181634"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馬ノ瀬</a:t>
            </a:r>
          </a:p>
        </xdr:txBody>
      </xdr:sp>
      <xdr:sp macro="" textlink="">
        <xdr:nvSpPr>
          <xdr:cNvPr id="138" name="WordArt 659">
            <a:extLst>
              <a:ext uri="{FF2B5EF4-FFF2-40B4-BE49-F238E27FC236}">
                <a16:creationId xmlns:a16="http://schemas.microsoft.com/office/drawing/2014/main" id="{D825AD69-5681-163A-0E7F-EF6BD754280F}"/>
              </a:ext>
            </a:extLst>
          </xdr:cNvPr>
          <xdr:cNvSpPr>
            <a:spLocks noChangeAspect="1" noChangeArrowheads="1" noChangeShapeType="1" noTextEdit="1"/>
          </xdr:cNvSpPr>
        </xdr:nvSpPr>
        <xdr:spPr bwMode="auto">
          <a:xfrm>
            <a:off x="4683335" y="5774845"/>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甲区域</a:t>
            </a:r>
          </a:p>
        </xdr:txBody>
      </xdr:sp>
      <xdr:sp macro="" textlink="">
        <xdr:nvSpPr>
          <xdr:cNvPr id="139" name="WordArt 660">
            <a:extLst>
              <a:ext uri="{FF2B5EF4-FFF2-40B4-BE49-F238E27FC236}">
                <a16:creationId xmlns:a16="http://schemas.microsoft.com/office/drawing/2014/main" id="{5737CF5F-27FB-734E-33C1-B8B0D6549CB2}"/>
              </a:ext>
            </a:extLst>
          </xdr:cNvPr>
          <xdr:cNvSpPr>
            <a:spLocks noChangeAspect="1" noChangeArrowheads="1" noChangeShapeType="1" noTextEdit="1"/>
          </xdr:cNvSpPr>
        </xdr:nvSpPr>
        <xdr:spPr bwMode="auto">
          <a:xfrm>
            <a:off x="4027943" y="4069983"/>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鳥海礁</a:t>
            </a:r>
          </a:p>
        </xdr:txBody>
      </xdr:sp>
      <xdr:sp macro="" textlink="">
        <xdr:nvSpPr>
          <xdr:cNvPr id="140" name="WordArt 661">
            <a:extLst>
              <a:ext uri="{FF2B5EF4-FFF2-40B4-BE49-F238E27FC236}">
                <a16:creationId xmlns:a16="http://schemas.microsoft.com/office/drawing/2014/main" id="{13575E87-7A10-27C6-4065-B19B59EFCADA}"/>
              </a:ext>
            </a:extLst>
          </xdr:cNvPr>
          <xdr:cNvSpPr>
            <a:spLocks noChangeAspect="1" noChangeArrowheads="1" noChangeShapeType="1" noTextEdit="1"/>
          </xdr:cNvSpPr>
        </xdr:nvSpPr>
        <xdr:spPr bwMode="auto">
          <a:xfrm rot="18219423">
            <a:off x="5376818" y="4684895"/>
            <a:ext cx="64011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141" name="WordArt 662">
            <a:extLst>
              <a:ext uri="{FF2B5EF4-FFF2-40B4-BE49-F238E27FC236}">
                <a16:creationId xmlns:a16="http://schemas.microsoft.com/office/drawing/2014/main" id="{9192CCC7-45B0-53B8-03C0-24A59644970C}"/>
              </a:ext>
            </a:extLst>
          </xdr:cNvPr>
          <xdr:cNvSpPr>
            <a:spLocks noChangeAspect="1" noChangeArrowheads="1" noChangeShapeType="1" noTextEdit="1"/>
          </xdr:cNvSpPr>
        </xdr:nvSpPr>
        <xdr:spPr bwMode="auto">
          <a:xfrm rot="845416">
            <a:off x="4826702" y="6032660"/>
            <a:ext cx="806304"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山形・新潟海区委員会協定</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142" name="WordArt 663">
            <a:extLst>
              <a:ext uri="{FF2B5EF4-FFF2-40B4-BE49-F238E27FC236}">
                <a16:creationId xmlns:a16="http://schemas.microsoft.com/office/drawing/2014/main" id="{5100F250-1BCD-533E-3201-124C5D997B2B}"/>
              </a:ext>
            </a:extLst>
          </xdr:cNvPr>
          <xdr:cNvSpPr>
            <a:spLocks noChangeAspect="1" noChangeArrowheads="1" noChangeShapeType="1" noTextEdit="1"/>
          </xdr:cNvSpPr>
        </xdr:nvSpPr>
        <xdr:spPr bwMode="auto">
          <a:xfrm>
            <a:off x="5476165" y="6404848"/>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乙区域</a:t>
            </a:r>
          </a:p>
        </xdr:txBody>
      </xdr:sp>
      <xdr:sp macro="" textlink="">
        <xdr:nvSpPr>
          <xdr:cNvPr id="143" name="WordArt 664">
            <a:extLst>
              <a:ext uri="{FF2B5EF4-FFF2-40B4-BE49-F238E27FC236}">
                <a16:creationId xmlns:a16="http://schemas.microsoft.com/office/drawing/2014/main" id="{FC41993E-B9C3-6464-7CD1-410B8F1210FE}"/>
              </a:ext>
            </a:extLst>
          </xdr:cNvPr>
          <xdr:cNvSpPr>
            <a:spLocks noChangeAspect="1" noChangeArrowheads="1" noChangeShapeType="1" noTextEdit="1"/>
          </xdr:cNvSpPr>
        </xdr:nvSpPr>
        <xdr:spPr bwMode="auto">
          <a:xfrm>
            <a:off x="5511198" y="5776741"/>
            <a:ext cx="142289"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大瀬</a:t>
            </a:r>
          </a:p>
        </xdr:txBody>
      </xdr:sp>
      <xdr:sp macro="" textlink="">
        <xdr:nvSpPr>
          <xdr:cNvPr id="144" name="Freeform 665">
            <a:extLst>
              <a:ext uri="{FF2B5EF4-FFF2-40B4-BE49-F238E27FC236}">
                <a16:creationId xmlns:a16="http://schemas.microsoft.com/office/drawing/2014/main" id="{4853F8A6-F0B9-04B6-5CD0-12E7C2032650}"/>
              </a:ext>
            </a:extLst>
          </xdr:cNvPr>
          <xdr:cNvSpPr>
            <a:spLocks noChangeAspect="1"/>
          </xdr:cNvSpPr>
        </xdr:nvSpPr>
        <xdr:spPr bwMode="auto">
          <a:xfrm rot="16200000">
            <a:off x="6277508" y="4836382"/>
            <a:ext cx="1328250" cy="841876"/>
          </a:xfrm>
          <a:custGeom>
            <a:avLst/>
            <a:gdLst>
              <a:gd name="T0" fmla="*/ 18 w 2400"/>
              <a:gd name="T1" fmla="*/ 8 h 1784"/>
              <a:gd name="T2" fmla="*/ 60 w 2400"/>
              <a:gd name="T3" fmla="*/ 41 h 1784"/>
              <a:gd name="T4" fmla="*/ 132 w 2400"/>
              <a:gd name="T5" fmla="*/ 65 h 1784"/>
              <a:gd name="T6" fmla="*/ 198 w 2400"/>
              <a:gd name="T7" fmla="*/ 77 h 1784"/>
              <a:gd name="T8" fmla="*/ 240 w 2400"/>
              <a:gd name="T9" fmla="*/ 98 h 1784"/>
              <a:gd name="T10" fmla="*/ 318 w 2400"/>
              <a:gd name="T11" fmla="*/ 137 h 1784"/>
              <a:gd name="T12" fmla="*/ 390 w 2400"/>
              <a:gd name="T13" fmla="*/ 167 h 1784"/>
              <a:gd name="T14" fmla="*/ 474 w 2400"/>
              <a:gd name="T15" fmla="*/ 215 h 1784"/>
              <a:gd name="T16" fmla="*/ 525 w 2400"/>
              <a:gd name="T17" fmla="*/ 260 h 1784"/>
              <a:gd name="T18" fmla="*/ 582 w 2400"/>
              <a:gd name="T19" fmla="*/ 293 h 1784"/>
              <a:gd name="T20" fmla="*/ 657 w 2400"/>
              <a:gd name="T21" fmla="*/ 344 h 1784"/>
              <a:gd name="T22" fmla="*/ 687 w 2400"/>
              <a:gd name="T23" fmla="*/ 455 h 1784"/>
              <a:gd name="T24" fmla="*/ 756 w 2400"/>
              <a:gd name="T25" fmla="*/ 518 h 1784"/>
              <a:gd name="T26" fmla="*/ 825 w 2400"/>
              <a:gd name="T27" fmla="*/ 593 h 1784"/>
              <a:gd name="T28" fmla="*/ 918 w 2400"/>
              <a:gd name="T29" fmla="*/ 665 h 1784"/>
              <a:gd name="T30" fmla="*/ 981 w 2400"/>
              <a:gd name="T31" fmla="*/ 716 h 1784"/>
              <a:gd name="T32" fmla="*/ 1038 w 2400"/>
              <a:gd name="T33" fmla="*/ 749 h 1784"/>
              <a:gd name="T34" fmla="*/ 1098 w 2400"/>
              <a:gd name="T35" fmla="*/ 791 h 1784"/>
              <a:gd name="T36" fmla="*/ 1098 w 2400"/>
              <a:gd name="T37" fmla="*/ 902 h 1784"/>
              <a:gd name="T38" fmla="*/ 1140 w 2400"/>
              <a:gd name="T39" fmla="*/ 929 h 1784"/>
              <a:gd name="T40" fmla="*/ 1179 w 2400"/>
              <a:gd name="T41" fmla="*/ 983 h 1784"/>
              <a:gd name="T42" fmla="*/ 1221 w 2400"/>
              <a:gd name="T43" fmla="*/ 1052 h 1784"/>
              <a:gd name="T44" fmla="*/ 1284 w 2400"/>
              <a:gd name="T45" fmla="*/ 1043 h 1784"/>
              <a:gd name="T46" fmla="*/ 1368 w 2400"/>
              <a:gd name="T47" fmla="*/ 1109 h 1784"/>
              <a:gd name="T48" fmla="*/ 1440 w 2400"/>
              <a:gd name="T49" fmla="*/ 1130 h 1784"/>
              <a:gd name="T50" fmla="*/ 1512 w 2400"/>
              <a:gd name="T51" fmla="*/ 1172 h 1784"/>
              <a:gd name="T52" fmla="*/ 1545 w 2400"/>
              <a:gd name="T53" fmla="*/ 1229 h 1784"/>
              <a:gd name="T54" fmla="*/ 1662 w 2400"/>
              <a:gd name="T55" fmla="*/ 1346 h 1784"/>
              <a:gd name="T56" fmla="*/ 1779 w 2400"/>
              <a:gd name="T57" fmla="*/ 1484 h 1784"/>
              <a:gd name="T58" fmla="*/ 1818 w 2400"/>
              <a:gd name="T59" fmla="*/ 1541 h 1784"/>
              <a:gd name="T60" fmla="*/ 1965 w 2400"/>
              <a:gd name="T61" fmla="*/ 1613 h 1784"/>
              <a:gd name="T62" fmla="*/ 2256 w 2400"/>
              <a:gd name="T63" fmla="*/ 1727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400" h="1784">
                <a:moveTo>
                  <a:pt x="0" y="11"/>
                </a:moveTo>
                <a:cubicBezTo>
                  <a:pt x="6" y="10"/>
                  <a:pt x="12" y="9"/>
                  <a:pt x="18" y="8"/>
                </a:cubicBezTo>
                <a:cubicBezTo>
                  <a:pt x="24" y="7"/>
                  <a:pt x="29" y="0"/>
                  <a:pt x="36" y="5"/>
                </a:cubicBezTo>
                <a:cubicBezTo>
                  <a:pt x="43" y="10"/>
                  <a:pt x="48" y="34"/>
                  <a:pt x="60" y="41"/>
                </a:cubicBezTo>
                <a:cubicBezTo>
                  <a:pt x="72" y="48"/>
                  <a:pt x="96" y="43"/>
                  <a:pt x="108" y="47"/>
                </a:cubicBezTo>
                <a:cubicBezTo>
                  <a:pt x="120" y="51"/>
                  <a:pt x="121" y="62"/>
                  <a:pt x="132" y="65"/>
                </a:cubicBezTo>
                <a:cubicBezTo>
                  <a:pt x="143" y="68"/>
                  <a:pt x="166" y="66"/>
                  <a:pt x="177" y="68"/>
                </a:cubicBezTo>
                <a:cubicBezTo>
                  <a:pt x="188" y="70"/>
                  <a:pt x="192" y="77"/>
                  <a:pt x="198" y="77"/>
                </a:cubicBezTo>
                <a:cubicBezTo>
                  <a:pt x="204" y="77"/>
                  <a:pt x="209" y="68"/>
                  <a:pt x="216" y="71"/>
                </a:cubicBezTo>
                <a:cubicBezTo>
                  <a:pt x="223" y="74"/>
                  <a:pt x="230" y="91"/>
                  <a:pt x="240" y="98"/>
                </a:cubicBezTo>
                <a:cubicBezTo>
                  <a:pt x="250" y="105"/>
                  <a:pt x="263" y="110"/>
                  <a:pt x="276" y="116"/>
                </a:cubicBezTo>
                <a:cubicBezTo>
                  <a:pt x="289" y="122"/>
                  <a:pt x="304" y="129"/>
                  <a:pt x="318" y="137"/>
                </a:cubicBezTo>
                <a:cubicBezTo>
                  <a:pt x="332" y="145"/>
                  <a:pt x="348" y="162"/>
                  <a:pt x="360" y="167"/>
                </a:cubicBezTo>
                <a:cubicBezTo>
                  <a:pt x="372" y="172"/>
                  <a:pt x="379" y="160"/>
                  <a:pt x="390" y="167"/>
                </a:cubicBezTo>
                <a:cubicBezTo>
                  <a:pt x="401" y="174"/>
                  <a:pt x="412" y="198"/>
                  <a:pt x="426" y="206"/>
                </a:cubicBezTo>
                <a:cubicBezTo>
                  <a:pt x="440" y="214"/>
                  <a:pt x="461" y="214"/>
                  <a:pt x="474" y="215"/>
                </a:cubicBezTo>
                <a:cubicBezTo>
                  <a:pt x="487" y="216"/>
                  <a:pt x="496" y="202"/>
                  <a:pt x="504" y="209"/>
                </a:cubicBezTo>
                <a:cubicBezTo>
                  <a:pt x="512" y="216"/>
                  <a:pt x="517" y="253"/>
                  <a:pt x="525" y="260"/>
                </a:cubicBezTo>
                <a:cubicBezTo>
                  <a:pt x="533" y="267"/>
                  <a:pt x="546" y="246"/>
                  <a:pt x="555" y="251"/>
                </a:cubicBezTo>
                <a:cubicBezTo>
                  <a:pt x="564" y="256"/>
                  <a:pt x="571" y="281"/>
                  <a:pt x="582" y="293"/>
                </a:cubicBezTo>
                <a:cubicBezTo>
                  <a:pt x="593" y="305"/>
                  <a:pt x="612" y="318"/>
                  <a:pt x="624" y="326"/>
                </a:cubicBezTo>
                <a:cubicBezTo>
                  <a:pt x="636" y="334"/>
                  <a:pt x="646" y="336"/>
                  <a:pt x="657" y="344"/>
                </a:cubicBezTo>
                <a:cubicBezTo>
                  <a:pt x="668" y="352"/>
                  <a:pt x="688" y="359"/>
                  <a:pt x="693" y="377"/>
                </a:cubicBezTo>
                <a:cubicBezTo>
                  <a:pt x="698" y="395"/>
                  <a:pt x="682" y="435"/>
                  <a:pt x="687" y="455"/>
                </a:cubicBezTo>
                <a:cubicBezTo>
                  <a:pt x="692" y="475"/>
                  <a:pt x="712" y="490"/>
                  <a:pt x="723" y="500"/>
                </a:cubicBezTo>
                <a:cubicBezTo>
                  <a:pt x="734" y="510"/>
                  <a:pt x="748" y="509"/>
                  <a:pt x="756" y="518"/>
                </a:cubicBezTo>
                <a:cubicBezTo>
                  <a:pt x="764" y="527"/>
                  <a:pt x="763" y="542"/>
                  <a:pt x="774" y="554"/>
                </a:cubicBezTo>
                <a:cubicBezTo>
                  <a:pt x="785" y="566"/>
                  <a:pt x="806" y="582"/>
                  <a:pt x="825" y="593"/>
                </a:cubicBezTo>
                <a:cubicBezTo>
                  <a:pt x="844" y="604"/>
                  <a:pt x="873" y="608"/>
                  <a:pt x="888" y="620"/>
                </a:cubicBezTo>
                <a:cubicBezTo>
                  <a:pt x="903" y="632"/>
                  <a:pt x="910" y="652"/>
                  <a:pt x="918" y="665"/>
                </a:cubicBezTo>
                <a:cubicBezTo>
                  <a:pt x="926" y="678"/>
                  <a:pt x="922" y="692"/>
                  <a:pt x="933" y="701"/>
                </a:cubicBezTo>
                <a:cubicBezTo>
                  <a:pt x="944" y="710"/>
                  <a:pt x="968" y="714"/>
                  <a:pt x="981" y="716"/>
                </a:cubicBezTo>
                <a:cubicBezTo>
                  <a:pt x="994" y="718"/>
                  <a:pt x="1005" y="711"/>
                  <a:pt x="1014" y="716"/>
                </a:cubicBezTo>
                <a:cubicBezTo>
                  <a:pt x="1023" y="721"/>
                  <a:pt x="1027" y="743"/>
                  <a:pt x="1038" y="749"/>
                </a:cubicBezTo>
                <a:cubicBezTo>
                  <a:pt x="1049" y="755"/>
                  <a:pt x="1070" y="745"/>
                  <a:pt x="1080" y="752"/>
                </a:cubicBezTo>
                <a:cubicBezTo>
                  <a:pt x="1090" y="759"/>
                  <a:pt x="1095" y="776"/>
                  <a:pt x="1098" y="791"/>
                </a:cubicBezTo>
                <a:cubicBezTo>
                  <a:pt x="1101" y="806"/>
                  <a:pt x="1098" y="824"/>
                  <a:pt x="1098" y="842"/>
                </a:cubicBezTo>
                <a:cubicBezTo>
                  <a:pt x="1098" y="860"/>
                  <a:pt x="1094" y="891"/>
                  <a:pt x="1098" y="902"/>
                </a:cubicBezTo>
                <a:cubicBezTo>
                  <a:pt x="1102" y="913"/>
                  <a:pt x="1115" y="907"/>
                  <a:pt x="1122" y="911"/>
                </a:cubicBezTo>
                <a:cubicBezTo>
                  <a:pt x="1129" y="915"/>
                  <a:pt x="1134" y="920"/>
                  <a:pt x="1140" y="929"/>
                </a:cubicBezTo>
                <a:cubicBezTo>
                  <a:pt x="1146" y="938"/>
                  <a:pt x="1152" y="959"/>
                  <a:pt x="1158" y="968"/>
                </a:cubicBezTo>
                <a:cubicBezTo>
                  <a:pt x="1164" y="977"/>
                  <a:pt x="1171" y="974"/>
                  <a:pt x="1179" y="983"/>
                </a:cubicBezTo>
                <a:cubicBezTo>
                  <a:pt x="1187" y="992"/>
                  <a:pt x="1199" y="1010"/>
                  <a:pt x="1206" y="1022"/>
                </a:cubicBezTo>
                <a:cubicBezTo>
                  <a:pt x="1213" y="1034"/>
                  <a:pt x="1212" y="1047"/>
                  <a:pt x="1221" y="1052"/>
                </a:cubicBezTo>
                <a:cubicBezTo>
                  <a:pt x="1230" y="1057"/>
                  <a:pt x="1250" y="1053"/>
                  <a:pt x="1260" y="1052"/>
                </a:cubicBezTo>
                <a:cubicBezTo>
                  <a:pt x="1270" y="1051"/>
                  <a:pt x="1275" y="1039"/>
                  <a:pt x="1284" y="1043"/>
                </a:cubicBezTo>
                <a:cubicBezTo>
                  <a:pt x="1293" y="1047"/>
                  <a:pt x="1300" y="1062"/>
                  <a:pt x="1314" y="1073"/>
                </a:cubicBezTo>
                <a:cubicBezTo>
                  <a:pt x="1328" y="1084"/>
                  <a:pt x="1352" y="1098"/>
                  <a:pt x="1368" y="1109"/>
                </a:cubicBezTo>
                <a:cubicBezTo>
                  <a:pt x="1384" y="1120"/>
                  <a:pt x="1398" y="1136"/>
                  <a:pt x="1410" y="1139"/>
                </a:cubicBezTo>
                <a:cubicBezTo>
                  <a:pt x="1422" y="1142"/>
                  <a:pt x="1430" y="1128"/>
                  <a:pt x="1440" y="1130"/>
                </a:cubicBezTo>
                <a:cubicBezTo>
                  <a:pt x="1450" y="1132"/>
                  <a:pt x="1458" y="1144"/>
                  <a:pt x="1470" y="1151"/>
                </a:cubicBezTo>
                <a:cubicBezTo>
                  <a:pt x="1482" y="1158"/>
                  <a:pt x="1501" y="1166"/>
                  <a:pt x="1512" y="1172"/>
                </a:cubicBezTo>
                <a:cubicBezTo>
                  <a:pt x="1523" y="1178"/>
                  <a:pt x="1534" y="1181"/>
                  <a:pt x="1539" y="1190"/>
                </a:cubicBezTo>
                <a:cubicBezTo>
                  <a:pt x="1544" y="1199"/>
                  <a:pt x="1536" y="1212"/>
                  <a:pt x="1545" y="1229"/>
                </a:cubicBezTo>
                <a:cubicBezTo>
                  <a:pt x="1554" y="1246"/>
                  <a:pt x="1574" y="1270"/>
                  <a:pt x="1593" y="1289"/>
                </a:cubicBezTo>
                <a:cubicBezTo>
                  <a:pt x="1612" y="1308"/>
                  <a:pt x="1636" y="1321"/>
                  <a:pt x="1662" y="1346"/>
                </a:cubicBezTo>
                <a:cubicBezTo>
                  <a:pt x="1688" y="1371"/>
                  <a:pt x="1727" y="1416"/>
                  <a:pt x="1746" y="1439"/>
                </a:cubicBezTo>
                <a:cubicBezTo>
                  <a:pt x="1765" y="1462"/>
                  <a:pt x="1769" y="1472"/>
                  <a:pt x="1779" y="1484"/>
                </a:cubicBezTo>
                <a:cubicBezTo>
                  <a:pt x="1789" y="1496"/>
                  <a:pt x="1800" y="1502"/>
                  <a:pt x="1806" y="1511"/>
                </a:cubicBezTo>
                <a:cubicBezTo>
                  <a:pt x="1812" y="1520"/>
                  <a:pt x="1808" y="1533"/>
                  <a:pt x="1818" y="1541"/>
                </a:cubicBezTo>
                <a:cubicBezTo>
                  <a:pt x="1828" y="1549"/>
                  <a:pt x="1844" y="1547"/>
                  <a:pt x="1869" y="1559"/>
                </a:cubicBezTo>
                <a:cubicBezTo>
                  <a:pt x="1894" y="1571"/>
                  <a:pt x="1924" y="1596"/>
                  <a:pt x="1965" y="1613"/>
                </a:cubicBezTo>
                <a:cubicBezTo>
                  <a:pt x="2006" y="1630"/>
                  <a:pt x="2064" y="1645"/>
                  <a:pt x="2112" y="1664"/>
                </a:cubicBezTo>
                <a:cubicBezTo>
                  <a:pt x="2160" y="1683"/>
                  <a:pt x="2208" y="1707"/>
                  <a:pt x="2256" y="1727"/>
                </a:cubicBezTo>
                <a:cubicBezTo>
                  <a:pt x="2304" y="1747"/>
                  <a:pt x="2376" y="1775"/>
                  <a:pt x="2400" y="1784"/>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5" name="Freeform 666">
            <a:extLst>
              <a:ext uri="{FF2B5EF4-FFF2-40B4-BE49-F238E27FC236}">
                <a16:creationId xmlns:a16="http://schemas.microsoft.com/office/drawing/2014/main" id="{2B208C3F-C7C2-0095-50E9-9105C5A41E4D}"/>
              </a:ext>
            </a:extLst>
          </xdr:cNvPr>
          <xdr:cNvSpPr>
            <a:spLocks noChangeAspect="1"/>
          </xdr:cNvSpPr>
        </xdr:nvSpPr>
        <xdr:spPr bwMode="auto">
          <a:xfrm rot="16200000">
            <a:off x="7069083" y="4735706"/>
            <a:ext cx="978810" cy="392373"/>
          </a:xfrm>
          <a:custGeom>
            <a:avLst/>
            <a:gdLst>
              <a:gd name="T0" fmla="*/ 1494 w 1766"/>
              <a:gd name="T1" fmla="*/ 0 h 831"/>
              <a:gd name="T2" fmla="*/ 1596 w 1766"/>
              <a:gd name="T3" fmla="*/ 39 h 831"/>
              <a:gd name="T4" fmla="*/ 1692 w 1766"/>
              <a:gd name="T5" fmla="*/ 66 h 831"/>
              <a:gd name="T6" fmla="*/ 1758 w 1766"/>
              <a:gd name="T7" fmla="*/ 84 h 831"/>
              <a:gd name="T8" fmla="*/ 1743 w 1766"/>
              <a:gd name="T9" fmla="*/ 117 h 831"/>
              <a:gd name="T10" fmla="*/ 1740 w 1766"/>
              <a:gd name="T11" fmla="*/ 201 h 831"/>
              <a:gd name="T12" fmla="*/ 1713 w 1766"/>
              <a:gd name="T13" fmla="*/ 276 h 831"/>
              <a:gd name="T14" fmla="*/ 1695 w 1766"/>
              <a:gd name="T15" fmla="*/ 333 h 831"/>
              <a:gd name="T16" fmla="*/ 1674 w 1766"/>
              <a:gd name="T17" fmla="*/ 411 h 831"/>
              <a:gd name="T18" fmla="*/ 1614 w 1766"/>
              <a:gd name="T19" fmla="*/ 477 h 831"/>
              <a:gd name="T20" fmla="*/ 1560 w 1766"/>
              <a:gd name="T21" fmla="*/ 537 h 831"/>
              <a:gd name="T22" fmla="*/ 1512 w 1766"/>
              <a:gd name="T23" fmla="*/ 603 h 831"/>
              <a:gd name="T24" fmla="*/ 1434 w 1766"/>
              <a:gd name="T25" fmla="*/ 630 h 831"/>
              <a:gd name="T26" fmla="*/ 1374 w 1766"/>
              <a:gd name="T27" fmla="*/ 669 h 831"/>
              <a:gd name="T28" fmla="*/ 1320 w 1766"/>
              <a:gd name="T29" fmla="*/ 717 h 831"/>
              <a:gd name="T30" fmla="*/ 1263 w 1766"/>
              <a:gd name="T31" fmla="*/ 732 h 831"/>
              <a:gd name="T32" fmla="*/ 1179 w 1766"/>
              <a:gd name="T33" fmla="*/ 678 h 831"/>
              <a:gd name="T34" fmla="*/ 1086 w 1766"/>
              <a:gd name="T35" fmla="*/ 678 h 831"/>
              <a:gd name="T36" fmla="*/ 996 w 1766"/>
              <a:gd name="T37" fmla="*/ 666 h 831"/>
              <a:gd name="T38" fmla="*/ 867 w 1766"/>
              <a:gd name="T39" fmla="*/ 711 h 831"/>
              <a:gd name="T40" fmla="*/ 807 w 1766"/>
              <a:gd name="T41" fmla="*/ 744 h 831"/>
              <a:gd name="T42" fmla="*/ 768 w 1766"/>
              <a:gd name="T43" fmla="*/ 771 h 831"/>
              <a:gd name="T44" fmla="*/ 714 w 1766"/>
              <a:gd name="T45" fmla="*/ 768 h 831"/>
              <a:gd name="T46" fmla="*/ 630 w 1766"/>
              <a:gd name="T47" fmla="*/ 735 h 831"/>
              <a:gd name="T48" fmla="*/ 594 w 1766"/>
              <a:gd name="T49" fmla="*/ 741 h 831"/>
              <a:gd name="T50" fmla="*/ 540 w 1766"/>
              <a:gd name="T51" fmla="*/ 792 h 831"/>
              <a:gd name="T52" fmla="*/ 510 w 1766"/>
              <a:gd name="T53" fmla="*/ 813 h 831"/>
              <a:gd name="T54" fmla="*/ 441 w 1766"/>
              <a:gd name="T55" fmla="*/ 762 h 831"/>
              <a:gd name="T56" fmla="*/ 375 w 1766"/>
              <a:gd name="T57" fmla="*/ 723 h 831"/>
              <a:gd name="T58" fmla="*/ 276 w 1766"/>
              <a:gd name="T59" fmla="*/ 729 h 831"/>
              <a:gd name="T60" fmla="*/ 207 w 1766"/>
              <a:gd name="T61" fmla="*/ 768 h 831"/>
              <a:gd name="T62" fmla="*/ 132 w 1766"/>
              <a:gd name="T63" fmla="*/ 813 h 831"/>
              <a:gd name="T64" fmla="*/ 0 w 1766"/>
              <a:gd name="T65" fmla="*/ 831 h 8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766" h="831">
                <a:moveTo>
                  <a:pt x="1494" y="0"/>
                </a:moveTo>
                <a:cubicBezTo>
                  <a:pt x="1528" y="14"/>
                  <a:pt x="1563" y="28"/>
                  <a:pt x="1596" y="39"/>
                </a:cubicBezTo>
                <a:cubicBezTo>
                  <a:pt x="1629" y="50"/>
                  <a:pt x="1665" y="58"/>
                  <a:pt x="1692" y="66"/>
                </a:cubicBezTo>
                <a:cubicBezTo>
                  <a:pt x="1719" y="74"/>
                  <a:pt x="1750" y="76"/>
                  <a:pt x="1758" y="84"/>
                </a:cubicBezTo>
                <a:cubicBezTo>
                  <a:pt x="1766" y="92"/>
                  <a:pt x="1746" y="98"/>
                  <a:pt x="1743" y="117"/>
                </a:cubicBezTo>
                <a:cubicBezTo>
                  <a:pt x="1740" y="136"/>
                  <a:pt x="1745" y="174"/>
                  <a:pt x="1740" y="201"/>
                </a:cubicBezTo>
                <a:cubicBezTo>
                  <a:pt x="1735" y="228"/>
                  <a:pt x="1720" y="254"/>
                  <a:pt x="1713" y="276"/>
                </a:cubicBezTo>
                <a:cubicBezTo>
                  <a:pt x="1706" y="298"/>
                  <a:pt x="1701" y="311"/>
                  <a:pt x="1695" y="333"/>
                </a:cubicBezTo>
                <a:cubicBezTo>
                  <a:pt x="1689" y="355"/>
                  <a:pt x="1687" y="387"/>
                  <a:pt x="1674" y="411"/>
                </a:cubicBezTo>
                <a:cubicBezTo>
                  <a:pt x="1661" y="435"/>
                  <a:pt x="1633" y="456"/>
                  <a:pt x="1614" y="477"/>
                </a:cubicBezTo>
                <a:cubicBezTo>
                  <a:pt x="1595" y="498"/>
                  <a:pt x="1577" y="516"/>
                  <a:pt x="1560" y="537"/>
                </a:cubicBezTo>
                <a:cubicBezTo>
                  <a:pt x="1543" y="558"/>
                  <a:pt x="1533" y="588"/>
                  <a:pt x="1512" y="603"/>
                </a:cubicBezTo>
                <a:cubicBezTo>
                  <a:pt x="1491" y="618"/>
                  <a:pt x="1457" y="619"/>
                  <a:pt x="1434" y="630"/>
                </a:cubicBezTo>
                <a:cubicBezTo>
                  <a:pt x="1411" y="641"/>
                  <a:pt x="1393" y="655"/>
                  <a:pt x="1374" y="669"/>
                </a:cubicBezTo>
                <a:cubicBezTo>
                  <a:pt x="1355" y="683"/>
                  <a:pt x="1338" y="707"/>
                  <a:pt x="1320" y="717"/>
                </a:cubicBezTo>
                <a:cubicBezTo>
                  <a:pt x="1302" y="727"/>
                  <a:pt x="1286" y="738"/>
                  <a:pt x="1263" y="732"/>
                </a:cubicBezTo>
                <a:cubicBezTo>
                  <a:pt x="1240" y="726"/>
                  <a:pt x="1208" y="687"/>
                  <a:pt x="1179" y="678"/>
                </a:cubicBezTo>
                <a:cubicBezTo>
                  <a:pt x="1150" y="669"/>
                  <a:pt x="1116" y="680"/>
                  <a:pt x="1086" y="678"/>
                </a:cubicBezTo>
                <a:cubicBezTo>
                  <a:pt x="1056" y="676"/>
                  <a:pt x="1032" y="661"/>
                  <a:pt x="996" y="666"/>
                </a:cubicBezTo>
                <a:cubicBezTo>
                  <a:pt x="960" y="671"/>
                  <a:pt x="898" y="698"/>
                  <a:pt x="867" y="711"/>
                </a:cubicBezTo>
                <a:cubicBezTo>
                  <a:pt x="836" y="724"/>
                  <a:pt x="823" y="734"/>
                  <a:pt x="807" y="744"/>
                </a:cubicBezTo>
                <a:cubicBezTo>
                  <a:pt x="791" y="754"/>
                  <a:pt x="783" y="767"/>
                  <a:pt x="768" y="771"/>
                </a:cubicBezTo>
                <a:cubicBezTo>
                  <a:pt x="753" y="775"/>
                  <a:pt x="737" y="774"/>
                  <a:pt x="714" y="768"/>
                </a:cubicBezTo>
                <a:cubicBezTo>
                  <a:pt x="691" y="762"/>
                  <a:pt x="650" y="739"/>
                  <a:pt x="630" y="735"/>
                </a:cubicBezTo>
                <a:cubicBezTo>
                  <a:pt x="610" y="731"/>
                  <a:pt x="609" y="732"/>
                  <a:pt x="594" y="741"/>
                </a:cubicBezTo>
                <a:cubicBezTo>
                  <a:pt x="579" y="750"/>
                  <a:pt x="554" y="780"/>
                  <a:pt x="540" y="792"/>
                </a:cubicBezTo>
                <a:cubicBezTo>
                  <a:pt x="526" y="804"/>
                  <a:pt x="526" y="818"/>
                  <a:pt x="510" y="813"/>
                </a:cubicBezTo>
                <a:cubicBezTo>
                  <a:pt x="494" y="808"/>
                  <a:pt x="463" y="777"/>
                  <a:pt x="441" y="762"/>
                </a:cubicBezTo>
                <a:cubicBezTo>
                  <a:pt x="419" y="747"/>
                  <a:pt x="402" y="728"/>
                  <a:pt x="375" y="723"/>
                </a:cubicBezTo>
                <a:cubicBezTo>
                  <a:pt x="348" y="718"/>
                  <a:pt x="304" y="721"/>
                  <a:pt x="276" y="729"/>
                </a:cubicBezTo>
                <a:cubicBezTo>
                  <a:pt x="248" y="737"/>
                  <a:pt x="231" y="754"/>
                  <a:pt x="207" y="768"/>
                </a:cubicBezTo>
                <a:cubicBezTo>
                  <a:pt x="183" y="782"/>
                  <a:pt x="166" y="803"/>
                  <a:pt x="132" y="813"/>
                </a:cubicBezTo>
                <a:cubicBezTo>
                  <a:pt x="98" y="823"/>
                  <a:pt x="49" y="827"/>
                  <a:pt x="0" y="831"/>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6" name="Freeform 667">
            <a:extLst>
              <a:ext uri="{FF2B5EF4-FFF2-40B4-BE49-F238E27FC236}">
                <a16:creationId xmlns:a16="http://schemas.microsoft.com/office/drawing/2014/main" id="{E84645C4-1659-133D-0DFC-7182261B0EA5}"/>
              </a:ext>
            </a:extLst>
          </xdr:cNvPr>
          <xdr:cNvSpPr>
            <a:spLocks noChangeAspect="1"/>
          </xdr:cNvSpPr>
        </xdr:nvSpPr>
        <xdr:spPr bwMode="auto">
          <a:xfrm rot="16200000">
            <a:off x="7492353" y="3863454"/>
            <a:ext cx="741849" cy="902780"/>
          </a:xfrm>
          <a:custGeom>
            <a:avLst/>
            <a:gdLst>
              <a:gd name="T0" fmla="*/ 0 w 1340"/>
              <a:gd name="T1" fmla="*/ 608 h 1913"/>
              <a:gd name="T2" fmla="*/ 60 w 1340"/>
              <a:gd name="T3" fmla="*/ 587 h 1913"/>
              <a:gd name="T4" fmla="*/ 120 w 1340"/>
              <a:gd name="T5" fmla="*/ 551 h 1913"/>
              <a:gd name="T6" fmla="*/ 186 w 1340"/>
              <a:gd name="T7" fmla="*/ 533 h 1913"/>
              <a:gd name="T8" fmla="*/ 234 w 1340"/>
              <a:gd name="T9" fmla="*/ 491 h 1913"/>
              <a:gd name="T10" fmla="*/ 282 w 1340"/>
              <a:gd name="T11" fmla="*/ 407 h 1913"/>
              <a:gd name="T12" fmla="*/ 357 w 1340"/>
              <a:gd name="T13" fmla="*/ 347 h 1913"/>
              <a:gd name="T14" fmla="*/ 408 w 1340"/>
              <a:gd name="T15" fmla="*/ 245 h 1913"/>
              <a:gd name="T16" fmla="*/ 450 w 1340"/>
              <a:gd name="T17" fmla="*/ 122 h 1913"/>
              <a:gd name="T18" fmla="*/ 462 w 1340"/>
              <a:gd name="T19" fmla="*/ 44 h 1913"/>
              <a:gd name="T20" fmla="*/ 489 w 1340"/>
              <a:gd name="T21" fmla="*/ 5 h 1913"/>
              <a:gd name="T22" fmla="*/ 528 w 1340"/>
              <a:gd name="T23" fmla="*/ 14 h 1913"/>
              <a:gd name="T24" fmla="*/ 696 w 1340"/>
              <a:gd name="T25" fmla="*/ 65 h 1913"/>
              <a:gd name="T26" fmla="*/ 828 w 1340"/>
              <a:gd name="T27" fmla="*/ 113 h 1913"/>
              <a:gd name="T28" fmla="*/ 918 w 1340"/>
              <a:gd name="T29" fmla="*/ 131 h 1913"/>
              <a:gd name="T30" fmla="*/ 1014 w 1340"/>
              <a:gd name="T31" fmla="*/ 161 h 1913"/>
              <a:gd name="T32" fmla="*/ 1110 w 1340"/>
              <a:gd name="T33" fmla="*/ 179 h 1913"/>
              <a:gd name="T34" fmla="*/ 1173 w 1340"/>
              <a:gd name="T35" fmla="*/ 197 h 1913"/>
              <a:gd name="T36" fmla="*/ 1233 w 1340"/>
              <a:gd name="T37" fmla="*/ 206 h 1913"/>
              <a:gd name="T38" fmla="*/ 1263 w 1340"/>
              <a:gd name="T39" fmla="*/ 221 h 1913"/>
              <a:gd name="T40" fmla="*/ 1332 w 1340"/>
              <a:gd name="T41" fmla="*/ 224 h 1913"/>
              <a:gd name="T42" fmla="*/ 1314 w 1340"/>
              <a:gd name="T43" fmla="*/ 266 h 1913"/>
              <a:gd name="T44" fmla="*/ 1242 w 1340"/>
              <a:gd name="T45" fmla="*/ 344 h 1913"/>
              <a:gd name="T46" fmla="*/ 1200 w 1340"/>
              <a:gd name="T47" fmla="*/ 377 h 1913"/>
              <a:gd name="T48" fmla="*/ 1137 w 1340"/>
              <a:gd name="T49" fmla="*/ 407 h 1913"/>
              <a:gd name="T50" fmla="*/ 1071 w 1340"/>
              <a:gd name="T51" fmla="*/ 464 h 1913"/>
              <a:gd name="T52" fmla="*/ 999 w 1340"/>
              <a:gd name="T53" fmla="*/ 491 h 1913"/>
              <a:gd name="T54" fmla="*/ 933 w 1340"/>
              <a:gd name="T55" fmla="*/ 539 h 1913"/>
              <a:gd name="T56" fmla="*/ 873 w 1340"/>
              <a:gd name="T57" fmla="*/ 608 h 1913"/>
              <a:gd name="T58" fmla="*/ 840 w 1340"/>
              <a:gd name="T59" fmla="*/ 689 h 1913"/>
              <a:gd name="T60" fmla="*/ 795 w 1340"/>
              <a:gd name="T61" fmla="*/ 776 h 1913"/>
              <a:gd name="T62" fmla="*/ 783 w 1340"/>
              <a:gd name="T63" fmla="*/ 842 h 1913"/>
              <a:gd name="T64" fmla="*/ 816 w 1340"/>
              <a:gd name="T65" fmla="*/ 941 h 1913"/>
              <a:gd name="T66" fmla="*/ 843 w 1340"/>
              <a:gd name="T67" fmla="*/ 998 h 1913"/>
              <a:gd name="T68" fmla="*/ 840 w 1340"/>
              <a:gd name="T69" fmla="*/ 1046 h 1913"/>
              <a:gd name="T70" fmla="*/ 819 w 1340"/>
              <a:gd name="T71" fmla="*/ 1127 h 1913"/>
              <a:gd name="T72" fmla="*/ 819 w 1340"/>
              <a:gd name="T73" fmla="*/ 1181 h 1913"/>
              <a:gd name="T74" fmla="*/ 828 w 1340"/>
              <a:gd name="T75" fmla="*/ 1250 h 1913"/>
              <a:gd name="T76" fmla="*/ 828 w 1340"/>
              <a:gd name="T77" fmla="*/ 1352 h 1913"/>
              <a:gd name="T78" fmla="*/ 783 w 1340"/>
              <a:gd name="T79" fmla="*/ 1442 h 1913"/>
              <a:gd name="T80" fmla="*/ 693 w 1340"/>
              <a:gd name="T81" fmla="*/ 1514 h 1913"/>
              <a:gd name="T82" fmla="*/ 534 w 1340"/>
              <a:gd name="T83" fmla="*/ 1523 h 1913"/>
              <a:gd name="T84" fmla="*/ 411 w 1340"/>
              <a:gd name="T85" fmla="*/ 1577 h 1913"/>
              <a:gd name="T86" fmla="*/ 291 w 1340"/>
              <a:gd name="T87" fmla="*/ 1643 h 1913"/>
              <a:gd name="T88" fmla="*/ 207 w 1340"/>
              <a:gd name="T89" fmla="*/ 1706 h 1913"/>
              <a:gd name="T90" fmla="*/ 135 w 1340"/>
              <a:gd name="T91" fmla="*/ 1748 h 1913"/>
              <a:gd name="T92" fmla="*/ 99 w 1340"/>
              <a:gd name="T93" fmla="*/ 1769 h 1913"/>
              <a:gd name="T94" fmla="*/ 72 w 1340"/>
              <a:gd name="T95" fmla="*/ 1835 h 1913"/>
              <a:gd name="T96" fmla="*/ 48 w 1340"/>
              <a:gd name="T97" fmla="*/ 1913 h 1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340" h="1913">
                <a:moveTo>
                  <a:pt x="0" y="608"/>
                </a:moveTo>
                <a:cubicBezTo>
                  <a:pt x="20" y="602"/>
                  <a:pt x="40" y="596"/>
                  <a:pt x="60" y="587"/>
                </a:cubicBezTo>
                <a:cubicBezTo>
                  <a:pt x="80" y="578"/>
                  <a:pt x="99" y="560"/>
                  <a:pt x="120" y="551"/>
                </a:cubicBezTo>
                <a:cubicBezTo>
                  <a:pt x="141" y="542"/>
                  <a:pt x="167" y="543"/>
                  <a:pt x="186" y="533"/>
                </a:cubicBezTo>
                <a:cubicBezTo>
                  <a:pt x="205" y="523"/>
                  <a:pt x="218" y="512"/>
                  <a:pt x="234" y="491"/>
                </a:cubicBezTo>
                <a:cubicBezTo>
                  <a:pt x="250" y="470"/>
                  <a:pt x="262" y="431"/>
                  <a:pt x="282" y="407"/>
                </a:cubicBezTo>
                <a:cubicBezTo>
                  <a:pt x="302" y="383"/>
                  <a:pt x="336" y="374"/>
                  <a:pt x="357" y="347"/>
                </a:cubicBezTo>
                <a:cubicBezTo>
                  <a:pt x="378" y="320"/>
                  <a:pt x="392" y="283"/>
                  <a:pt x="408" y="245"/>
                </a:cubicBezTo>
                <a:cubicBezTo>
                  <a:pt x="424" y="207"/>
                  <a:pt x="441" y="155"/>
                  <a:pt x="450" y="122"/>
                </a:cubicBezTo>
                <a:cubicBezTo>
                  <a:pt x="459" y="89"/>
                  <a:pt x="456" y="63"/>
                  <a:pt x="462" y="44"/>
                </a:cubicBezTo>
                <a:cubicBezTo>
                  <a:pt x="468" y="25"/>
                  <a:pt x="478" y="10"/>
                  <a:pt x="489" y="5"/>
                </a:cubicBezTo>
                <a:cubicBezTo>
                  <a:pt x="500" y="0"/>
                  <a:pt x="494" y="4"/>
                  <a:pt x="528" y="14"/>
                </a:cubicBezTo>
                <a:cubicBezTo>
                  <a:pt x="562" y="24"/>
                  <a:pt x="646" y="49"/>
                  <a:pt x="696" y="65"/>
                </a:cubicBezTo>
                <a:cubicBezTo>
                  <a:pt x="746" y="81"/>
                  <a:pt x="791" y="102"/>
                  <a:pt x="828" y="113"/>
                </a:cubicBezTo>
                <a:cubicBezTo>
                  <a:pt x="865" y="124"/>
                  <a:pt x="887" y="123"/>
                  <a:pt x="918" y="131"/>
                </a:cubicBezTo>
                <a:cubicBezTo>
                  <a:pt x="949" y="139"/>
                  <a:pt x="982" y="153"/>
                  <a:pt x="1014" y="161"/>
                </a:cubicBezTo>
                <a:cubicBezTo>
                  <a:pt x="1046" y="169"/>
                  <a:pt x="1084" y="173"/>
                  <a:pt x="1110" y="179"/>
                </a:cubicBezTo>
                <a:cubicBezTo>
                  <a:pt x="1136" y="185"/>
                  <a:pt x="1153" y="193"/>
                  <a:pt x="1173" y="197"/>
                </a:cubicBezTo>
                <a:cubicBezTo>
                  <a:pt x="1193" y="201"/>
                  <a:pt x="1218" y="202"/>
                  <a:pt x="1233" y="206"/>
                </a:cubicBezTo>
                <a:cubicBezTo>
                  <a:pt x="1248" y="210"/>
                  <a:pt x="1247" y="218"/>
                  <a:pt x="1263" y="221"/>
                </a:cubicBezTo>
                <a:cubicBezTo>
                  <a:pt x="1279" y="224"/>
                  <a:pt x="1324" y="217"/>
                  <a:pt x="1332" y="224"/>
                </a:cubicBezTo>
                <a:cubicBezTo>
                  <a:pt x="1340" y="231"/>
                  <a:pt x="1329" y="246"/>
                  <a:pt x="1314" y="266"/>
                </a:cubicBezTo>
                <a:cubicBezTo>
                  <a:pt x="1299" y="286"/>
                  <a:pt x="1261" y="326"/>
                  <a:pt x="1242" y="344"/>
                </a:cubicBezTo>
                <a:cubicBezTo>
                  <a:pt x="1223" y="362"/>
                  <a:pt x="1217" y="367"/>
                  <a:pt x="1200" y="377"/>
                </a:cubicBezTo>
                <a:cubicBezTo>
                  <a:pt x="1183" y="387"/>
                  <a:pt x="1158" y="393"/>
                  <a:pt x="1137" y="407"/>
                </a:cubicBezTo>
                <a:cubicBezTo>
                  <a:pt x="1116" y="421"/>
                  <a:pt x="1094" y="450"/>
                  <a:pt x="1071" y="464"/>
                </a:cubicBezTo>
                <a:cubicBezTo>
                  <a:pt x="1048" y="478"/>
                  <a:pt x="1022" y="478"/>
                  <a:pt x="999" y="491"/>
                </a:cubicBezTo>
                <a:cubicBezTo>
                  <a:pt x="976" y="504"/>
                  <a:pt x="954" y="519"/>
                  <a:pt x="933" y="539"/>
                </a:cubicBezTo>
                <a:cubicBezTo>
                  <a:pt x="912" y="559"/>
                  <a:pt x="888" y="583"/>
                  <a:pt x="873" y="608"/>
                </a:cubicBezTo>
                <a:cubicBezTo>
                  <a:pt x="858" y="633"/>
                  <a:pt x="853" y="661"/>
                  <a:pt x="840" y="689"/>
                </a:cubicBezTo>
                <a:cubicBezTo>
                  <a:pt x="827" y="717"/>
                  <a:pt x="804" y="751"/>
                  <a:pt x="795" y="776"/>
                </a:cubicBezTo>
                <a:cubicBezTo>
                  <a:pt x="786" y="801"/>
                  <a:pt x="780" y="815"/>
                  <a:pt x="783" y="842"/>
                </a:cubicBezTo>
                <a:cubicBezTo>
                  <a:pt x="786" y="869"/>
                  <a:pt x="806" y="915"/>
                  <a:pt x="816" y="941"/>
                </a:cubicBezTo>
                <a:cubicBezTo>
                  <a:pt x="826" y="967"/>
                  <a:pt x="839" y="981"/>
                  <a:pt x="843" y="998"/>
                </a:cubicBezTo>
                <a:cubicBezTo>
                  <a:pt x="847" y="1015"/>
                  <a:pt x="844" y="1025"/>
                  <a:pt x="840" y="1046"/>
                </a:cubicBezTo>
                <a:cubicBezTo>
                  <a:pt x="836" y="1067"/>
                  <a:pt x="822" y="1105"/>
                  <a:pt x="819" y="1127"/>
                </a:cubicBezTo>
                <a:cubicBezTo>
                  <a:pt x="816" y="1149"/>
                  <a:pt x="818" y="1161"/>
                  <a:pt x="819" y="1181"/>
                </a:cubicBezTo>
                <a:cubicBezTo>
                  <a:pt x="820" y="1201"/>
                  <a:pt x="827" y="1222"/>
                  <a:pt x="828" y="1250"/>
                </a:cubicBezTo>
                <a:cubicBezTo>
                  <a:pt x="829" y="1278"/>
                  <a:pt x="835" y="1320"/>
                  <a:pt x="828" y="1352"/>
                </a:cubicBezTo>
                <a:cubicBezTo>
                  <a:pt x="821" y="1384"/>
                  <a:pt x="806" y="1415"/>
                  <a:pt x="783" y="1442"/>
                </a:cubicBezTo>
                <a:cubicBezTo>
                  <a:pt x="760" y="1469"/>
                  <a:pt x="734" y="1501"/>
                  <a:pt x="693" y="1514"/>
                </a:cubicBezTo>
                <a:cubicBezTo>
                  <a:pt x="652" y="1527"/>
                  <a:pt x="581" y="1513"/>
                  <a:pt x="534" y="1523"/>
                </a:cubicBezTo>
                <a:cubicBezTo>
                  <a:pt x="487" y="1533"/>
                  <a:pt x="451" y="1557"/>
                  <a:pt x="411" y="1577"/>
                </a:cubicBezTo>
                <a:cubicBezTo>
                  <a:pt x="371" y="1597"/>
                  <a:pt x="325" y="1621"/>
                  <a:pt x="291" y="1643"/>
                </a:cubicBezTo>
                <a:cubicBezTo>
                  <a:pt x="257" y="1665"/>
                  <a:pt x="233" y="1689"/>
                  <a:pt x="207" y="1706"/>
                </a:cubicBezTo>
                <a:cubicBezTo>
                  <a:pt x="181" y="1723"/>
                  <a:pt x="153" y="1737"/>
                  <a:pt x="135" y="1748"/>
                </a:cubicBezTo>
                <a:cubicBezTo>
                  <a:pt x="117" y="1759"/>
                  <a:pt x="109" y="1755"/>
                  <a:pt x="99" y="1769"/>
                </a:cubicBezTo>
                <a:cubicBezTo>
                  <a:pt x="89" y="1783"/>
                  <a:pt x="80" y="1811"/>
                  <a:pt x="72" y="1835"/>
                </a:cubicBezTo>
                <a:cubicBezTo>
                  <a:pt x="64" y="1859"/>
                  <a:pt x="53" y="1897"/>
                  <a:pt x="48" y="1913"/>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7" name="Freeform 668">
            <a:extLst>
              <a:ext uri="{FF2B5EF4-FFF2-40B4-BE49-F238E27FC236}">
                <a16:creationId xmlns:a16="http://schemas.microsoft.com/office/drawing/2014/main" id="{602926F4-F8CF-649E-FE9D-7693B7FD1EA9}"/>
              </a:ext>
            </a:extLst>
          </xdr:cNvPr>
          <xdr:cNvSpPr>
            <a:spLocks noChangeAspect="1"/>
          </xdr:cNvSpPr>
        </xdr:nvSpPr>
        <xdr:spPr bwMode="auto">
          <a:xfrm rot="16200000">
            <a:off x="6914268" y="3241620"/>
            <a:ext cx="2021443" cy="792291"/>
          </a:xfrm>
          <a:custGeom>
            <a:avLst/>
            <a:gdLst>
              <a:gd name="T0" fmla="*/ 15 w 3651"/>
              <a:gd name="T1" fmla="*/ 1643 h 1679"/>
              <a:gd name="T2" fmla="*/ 78 w 3651"/>
              <a:gd name="T3" fmla="*/ 1511 h 1679"/>
              <a:gd name="T4" fmla="*/ 231 w 3651"/>
              <a:gd name="T5" fmla="*/ 1424 h 1679"/>
              <a:gd name="T6" fmla="*/ 444 w 3651"/>
              <a:gd name="T7" fmla="*/ 1316 h 1679"/>
              <a:gd name="T8" fmla="*/ 648 w 3651"/>
              <a:gd name="T9" fmla="*/ 1292 h 1679"/>
              <a:gd name="T10" fmla="*/ 720 w 3651"/>
              <a:gd name="T11" fmla="*/ 1199 h 1679"/>
              <a:gd name="T12" fmla="*/ 804 w 3651"/>
              <a:gd name="T13" fmla="*/ 1076 h 1679"/>
              <a:gd name="T14" fmla="*/ 771 w 3651"/>
              <a:gd name="T15" fmla="*/ 953 h 1679"/>
              <a:gd name="T16" fmla="*/ 804 w 3651"/>
              <a:gd name="T17" fmla="*/ 830 h 1679"/>
              <a:gd name="T18" fmla="*/ 789 w 3651"/>
              <a:gd name="T19" fmla="*/ 680 h 1679"/>
              <a:gd name="T20" fmla="*/ 789 w 3651"/>
              <a:gd name="T21" fmla="*/ 491 h 1679"/>
              <a:gd name="T22" fmla="*/ 849 w 3651"/>
              <a:gd name="T23" fmla="*/ 389 h 1679"/>
              <a:gd name="T24" fmla="*/ 975 w 3651"/>
              <a:gd name="T25" fmla="*/ 275 h 1679"/>
              <a:gd name="T26" fmla="*/ 1113 w 3651"/>
              <a:gd name="T27" fmla="*/ 188 h 1679"/>
              <a:gd name="T28" fmla="*/ 1242 w 3651"/>
              <a:gd name="T29" fmla="*/ 110 h 1679"/>
              <a:gd name="T30" fmla="*/ 1332 w 3651"/>
              <a:gd name="T31" fmla="*/ 8 h 1679"/>
              <a:gd name="T32" fmla="*/ 1419 w 3651"/>
              <a:gd name="T33" fmla="*/ 23 h 1679"/>
              <a:gd name="T34" fmla="*/ 1530 w 3651"/>
              <a:gd name="T35" fmla="*/ 65 h 1679"/>
              <a:gd name="T36" fmla="*/ 1638 w 3651"/>
              <a:gd name="T37" fmla="*/ 104 h 1679"/>
              <a:gd name="T38" fmla="*/ 1872 w 3651"/>
              <a:gd name="T39" fmla="*/ 197 h 1679"/>
              <a:gd name="T40" fmla="*/ 2115 w 3651"/>
              <a:gd name="T41" fmla="*/ 293 h 1679"/>
              <a:gd name="T42" fmla="*/ 2502 w 3651"/>
              <a:gd name="T43" fmla="*/ 431 h 1679"/>
              <a:gd name="T44" fmla="*/ 2676 w 3651"/>
              <a:gd name="T45" fmla="*/ 491 h 1679"/>
              <a:gd name="T46" fmla="*/ 2865 w 3651"/>
              <a:gd name="T47" fmla="*/ 533 h 1679"/>
              <a:gd name="T48" fmla="*/ 3036 w 3651"/>
              <a:gd name="T49" fmla="*/ 593 h 1679"/>
              <a:gd name="T50" fmla="*/ 3186 w 3651"/>
              <a:gd name="T51" fmla="*/ 560 h 1679"/>
              <a:gd name="T52" fmla="*/ 3234 w 3651"/>
              <a:gd name="T53" fmla="*/ 617 h 1679"/>
              <a:gd name="T54" fmla="*/ 3366 w 3651"/>
              <a:gd name="T55" fmla="*/ 635 h 1679"/>
              <a:gd name="T56" fmla="*/ 3465 w 3651"/>
              <a:gd name="T57" fmla="*/ 665 h 1679"/>
              <a:gd name="T58" fmla="*/ 3549 w 3651"/>
              <a:gd name="T59" fmla="*/ 674 h 1679"/>
              <a:gd name="T60" fmla="*/ 3591 w 3651"/>
              <a:gd name="T61" fmla="*/ 608 h 1679"/>
              <a:gd name="T62" fmla="*/ 3651 w 3651"/>
              <a:gd name="T63" fmla="*/ 587 h 16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51" h="1679">
                <a:moveTo>
                  <a:pt x="0" y="1679"/>
                </a:moveTo>
                <a:cubicBezTo>
                  <a:pt x="5" y="1671"/>
                  <a:pt x="10" y="1663"/>
                  <a:pt x="15" y="1643"/>
                </a:cubicBezTo>
                <a:cubicBezTo>
                  <a:pt x="20" y="1623"/>
                  <a:pt x="20" y="1581"/>
                  <a:pt x="30" y="1559"/>
                </a:cubicBezTo>
                <a:cubicBezTo>
                  <a:pt x="40" y="1537"/>
                  <a:pt x="62" y="1521"/>
                  <a:pt x="78" y="1511"/>
                </a:cubicBezTo>
                <a:cubicBezTo>
                  <a:pt x="94" y="1501"/>
                  <a:pt x="101" y="1510"/>
                  <a:pt x="126" y="1496"/>
                </a:cubicBezTo>
                <a:cubicBezTo>
                  <a:pt x="151" y="1482"/>
                  <a:pt x="199" y="1446"/>
                  <a:pt x="231" y="1424"/>
                </a:cubicBezTo>
                <a:cubicBezTo>
                  <a:pt x="263" y="1402"/>
                  <a:pt x="283" y="1382"/>
                  <a:pt x="318" y="1364"/>
                </a:cubicBezTo>
                <a:cubicBezTo>
                  <a:pt x="353" y="1346"/>
                  <a:pt x="407" y="1327"/>
                  <a:pt x="444" y="1316"/>
                </a:cubicBezTo>
                <a:cubicBezTo>
                  <a:pt x="481" y="1305"/>
                  <a:pt x="506" y="1302"/>
                  <a:pt x="540" y="1298"/>
                </a:cubicBezTo>
                <a:cubicBezTo>
                  <a:pt x="574" y="1294"/>
                  <a:pt x="623" y="1302"/>
                  <a:pt x="648" y="1292"/>
                </a:cubicBezTo>
                <a:cubicBezTo>
                  <a:pt x="673" y="1282"/>
                  <a:pt x="678" y="1256"/>
                  <a:pt x="690" y="1241"/>
                </a:cubicBezTo>
                <a:cubicBezTo>
                  <a:pt x="702" y="1226"/>
                  <a:pt x="707" y="1213"/>
                  <a:pt x="720" y="1199"/>
                </a:cubicBezTo>
                <a:cubicBezTo>
                  <a:pt x="733" y="1185"/>
                  <a:pt x="754" y="1174"/>
                  <a:pt x="768" y="1154"/>
                </a:cubicBezTo>
                <a:cubicBezTo>
                  <a:pt x="782" y="1134"/>
                  <a:pt x="798" y="1099"/>
                  <a:pt x="804" y="1076"/>
                </a:cubicBezTo>
                <a:cubicBezTo>
                  <a:pt x="810" y="1053"/>
                  <a:pt x="809" y="1036"/>
                  <a:pt x="804" y="1016"/>
                </a:cubicBezTo>
                <a:cubicBezTo>
                  <a:pt x="799" y="996"/>
                  <a:pt x="777" y="974"/>
                  <a:pt x="771" y="953"/>
                </a:cubicBezTo>
                <a:cubicBezTo>
                  <a:pt x="765" y="932"/>
                  <a:pt x="763" y="907"/>
                  <a:pt x="768" y="887"/>
                </a:cubicBezTo>
                <a:cubicBezTo>
                  <a:pt x="773" y="867"/>
                  <a:pt x="796" y="851"/>
                  <a:pt x="804" y="830"/>
                </a:cubicBezTo>
                <a:cubicBezTo>
                  <a:pt x="812" y="809"/>
                  <a:pt x="821" y="786"/>
                  <a:pt x="819" y="761"/>
                </a:cubicBezTo>
                <a:cubicBezTo>
                  <a:pt x="817" y="736"/>
                  <a:pt x="797" y="711"/>
                  <a:pt x="789" y="680"/>
                </a:cubicBezTo>
                <a:cubicBezTo>
                  <a:pt x="781" y="649"/>
                  <a:pt x="771" y="606"/>
                  <a:pt x="771" y="575"/>
                </a:cubicBezTo>
                <a:cubicBezTo>
                  <a:pt x="771" y="544"/>
                  <a:pt x="780" y="514"/>
                  <a:pt x="789" y="491"/>
                </a:cubicBezTo>
                <a:cubicBezTo>
                  <a:pt x="798" y="468"/>
                  <a:pt x="815" y="454"/>
                  <a:pt x="825" y="437"/>
                </a:cubicBezTo>
                <a:cubicBezTo>
                  <a:pt x="835" y="420"/>
                  <a:pt x="834" y="407"/>
                  <a:pt x="849" y="389"/>
                </a:cubicBezTo>
                <a:cubicBezTo>
                  <a:pt x="864" y="371"/>
                  <a:pt x="897" y="345"/>
                  <a:pt x="918" y="326"/>
                </a:cubicBezTo>
                <a:cubicBezTo>
                  <a:pt x="939" y="307"/>
                  <a:pt x="956" y="288"/>
                  <a:pt x="975" y="275"/>
                </a:cubicBezTo>
                <a:cubicBezTo>
                  <a:pt x="994" y="262"/>
                  <a:pt x="1009" y="265"/>
                  <a:pt x="1032" y="251"/>
                </a:cubicBezTo>
                <a:cubicBezTo>
                  <a:pt x="1055" y="237"/>
                  <a:pt x="1089" y="204"/>
                  <a:pt x="1113" y="188"/>
                </a:cubicBezTo>
                <a:cubicBezTo>
                  <a:pt x="1137" y="172"/>
                  <a:pt x="1152" y="168"/>
                  <a:pt x="1173" y="155"/>
                </a:cubicBezTo>
                <a:cubicBezTo>
                  <a:pt x="1194" y="142"/>
                  <a:pt x="1220" y="128"/>
                  <a:pt x="1242" y="110"/>
                </a:cubicBezTo>
                <a:cubicBezTo>
                  <a:pt x="1264" y="92"/>
                  <a:pt x="1293" y="64"/>
                  <a:pt x="1308" y="47"/>
                </a:cubicBezTo>
                <a:cubicBezTo>
                  <a:pt x="1323" y="30"/>
                  <a:pt x="1322" y="15"/>
                  <a:pt x="1332" y="8"/>
                </a:cubicBezTo>
                <a:cubicBezTo>
                  <a:pt x="1342" y="1"/>
                  <a:pt x="1354" y="0"/>
                  <a:pt x="1368" y="2"/>
                </a:cubicBezTo>
                <a:cubicBezTo>
                  <a:pt x="1382" y="4"/>
                  <a:pt x="1401" y="15"/>
                  <a:pt x="1419" y="23"/>
                </a:cubicBezTo>
                <a:cubicBezTo>
                  <a:pt x="1437" y="31"/>
                  <a:pt x="1461" y="46"/>
                  <a:pt x="1479" y="53"/>
                </a:cubicBezTo>
                <a:cubicBezTo>
                  <a:pt x="1497" y="60"/>
                  <a:pt x="1511" y="58"/>
                  <a:pt x="1530" y="65"/>
                </a:cubicBezTo>
                <a:cubicBezTo>
                  <a:pt x="1549" y="72"/>
                  <a:pt x="1575" y="86"/>
                  <a:pt x="1593" y="92"/>
                </a:cubicBezTo>
                <a:cubicBezTo>
                  <a:pt x="1611" y="98"/>
                  <a:pt x="1609" y="91"/>
                  <a:pt x="1638" y="104"/>
                </a:cubicBezTo>
                <a:cubicBezTo>
                  <a:pt x="1667" y="117"/>
                  <a:pt x="1728" y="155"/>
                  <a:pt x="1767" y="170"/>
                </a:cubicBezTo>
                <a:cubicBezTo>
                  <a:pt x="1806" y="185"/>
                  <a:pt x="1838" y="185"/>
                  <a:pt x="1872" y="197"/>
                </a:cubicBezTo>
                <a:cubicBezTo>
                  <a:pt x="1906" y="209"/>
                  <a:pt x="1931" y="226"/>
                  <a:pt x="1971" y="242"/>
                </a:cubicBezTo>
                <a:cubicBezTo>
                  <a:pt x="2011" y="258"/>
                  <a:pt x="2056" y="272"/>
                  <a:pt x="2115" y="293"/>
                </a:cubicBezTo>
                <a:cubicBezTo>
                  <a:pt x="2174" y="314"/>
                  <a:pt x="2264" y="345"/>
                  <a:pt x="2328" y="368"/>
                </a:cubicBezTo>
                <a:cubicBezTo>
                  <a:pt x="2392" y="391"/>
                  <a:pt x="2455" y="414"/>
                  <a:pt x="2502" y="431"/>
                </a:cubicBezTo>
                <a:cubicBezTo>
                  <a:pt x="2549" y="448"/>
                  <a:pt x="2581" y="463"/>
                  <a:pt x="2610" y="473"/>
                </a:cubicBezTo>
                <a:cubicBezTo>
                  <a:pt x="2639" y="483"/>
                  <a:pt x="2650" y="482"/>
                  <a:pt x="2676" y="491"/>
                </a:cubicBezTo>
                <a:cubicBezTo>
                  <a:pt x="2702" y="500"/>
                  <a:pt x="2735" y="520"/>
                  <a:pt x="2766" y="527"/>
                </a:cubicBezTo>
                <a:cubicBezTo>
                  <a:pt x="2797" y="534"/>
                  <a:pt x="2836" y="525"/>
                  <a:pt x="2865" y="533"/>
                </a:cubicBezTo>
                <a:cubicBezTo>
                  <a:pt x="2894" y="541"/>
                  <a:pt x="2915" y="565"/>
                  <a:pt x="2943" y="575"/>
                </a:cubicBezTo>
                <a:cubicBezTo>
                  <a:pt x="2971" y="585"/>
                  <a:pt x="3009" y="590"/>
                  <a:pt x="3036" y="593"/>
                </a:cubicBezTo>
                <a:cubicBezTo>
                  <a:pt x="3063" y="596"/>
                  <a:pt x="3083" y="601"/>
                  <a:pt x="3108" y="596"/>
                </a:cubicBezTo>
                <a:cubicBezTo>
                  <a:pt x="3133" y="591"/>
                  <a:pt x="3170" y="560"/>
                  <a:pt x="3186" y="560"/>
                </a:cubicBezTo>
                <a:cubicBezTo>
                  <a:pt x="3202" y="560"/>
                  <a:pt x="3199" y="584"/>
                  <a:pt x="3207" y="593"/>
                </a:cubicBezTo>
                <a:cubicBezTo>
                  <a:pt x="3215" y="602"/>
                  <a:pt x="3215" y="613"/>
                  <a:pt x="3234" y="617"/>
                </a:cubicBezTo>
                <a:cubicBezTo>
                  <a:pt x="3253" y="621"/>
                  <a:pt x="3299" y="617"/>
                  <a:pt x="3321" y="620"/>
                </a:cubicBezTo>
                <a:cubicBezTo>
                  <a:pt x="3343" y="623"/>
                  <a:pt x="3351" y="628"/>
                  <a:pt x="3366" y="635"/>
                </a:cubicBezTo>
                <a:cubicBezTo>
                  <a:pt x="3381" y="642"/>
                  <a:pt x="3398" y="657"/>
                  <a:pt x="3414" y="662"/>
                </a:cubicBezTo>
                <a:cubicBezTo>
                  <a:pt x="3430" y="667"/>
                  <a:pt x="3451" y="667"/>
                  <a:pt x="3465" y="665"/>
                </a:cubicBezTo>
                <a:cubicBezTo>
                  <a:pt x="3479" y="663"/>
                  <a:pt x="3484" y="648"/>
                  <a:pt x="3498" y="650"/>
                </a:cubicBezTo>
                <a:cubicBezTo>
                  <a:pt x="3512" y="652"/>
                  <a:pt x="3535" y="671"/>
                  <a:pt x="3549" y="674"/>
                </a:cubicBezTo>
                <a:cubicBezTo>
                  <a:pt x="3563" y="677"/>
                  <a:pt x="3578" y="682"/>
                  <a:pt x="3585" y="671"/>
                </a:cubicBezTo>
                <a:cubicBezTo>
                  <a:pt x="3592" y="660"/>
                  <a:pt x="3585" y="619"/>
                  <a:pt x="3591" y="608"/>
                </a:cubicBezTo>
                <a:cubicBezTo>
                  <a:pt x="3597" y="597"/>
                  <a:pt x="3614" y="605"/>
                  <a:pt x="3624" y="602"/>
                </a:cubicBezTo>
                <a:cubicBezTo>
                  <a:pt x="3634" y="599"/>
                  <a:pt x="3642" y="593"/>
                  <a:pt x="3651" y="58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8" name="Freeform 669">
            <a:extLst>
              <a:ext uri="{FF2B5EF4-FFF2-40B4-BE49-F238E27FC236}">
                <a16:creationId xmlns:a16="http://schemas.microsoft.com/office/drawing/2014/main" id="{63338FFD-B71A-97E8-AD3D-A90498A01042}"/>
              </a:ext>
            </a:extLst>
          </xdr:cNvPr>
          <xdr:cNvSpPr>
            <a:spLocks noChangeAspect="1"/>
          </xdr:cNvSpPr>
        </xdr:nvSpPr>
        <xdr:spPr bwMode="auto">
          <a:xfrm rot="16200000">
            <a:off x="7381715" y="1801301"/>
            <a:ext cx="1242312" cy="408542"/>
          </a:xfrm>
          <a:custGeom>
            <a:avLst/>
            <a:gdLst>
              <a:gd name="T0" fmla="*/ 0 w 2244"/>
              <a:gd name="T1" fmla="*/ 17 h 866"/>
              <a:gd name="T2" fmla="*/ 24 w 2244"/>
              <a:gd name="T3" fmla="*/ 2 h 866"/>
              <a:gd name="T4" fmla="*/ 72 w 2244"/>
              <a:gd name="T5" fmla="*/ 8 h 866"/>
              <a:gd name="T6" fmla="*/ 102 w 2244"/>
              <a:gd name="T7" fmla="*/ 23 h 866"/>
              <a:gd name="T8" fmla="*/ 117 w 2244"/>
              <a:gd name="T9" fmla="*/ 50 h 866"/>
              <a:gd name="T10" fmla="*/ 135 w 2244"/>
              <a:gd name="T11" fmla="*/ 92 h 866"/>
              <a:gd name="T12" fmla="*/ 174 w 2244"/>
              <a:gd name="T13" fmla="*/ 80 h 866"/>
              <a:gd name="T14" fmla="*/ 207 w 2244"/>
              <a:gd name="T15" fmla="*/ 116 h 866"/>
              <a:gd name="T16" fmla="*/ 249 w 2244"/>
              <a:gd name="T17" fmla="*/ 119 h 866"/>
              <a:gd name="T18" fmla="*/ 279 w 2244"/>
              <a:gd name="T19" fmla="*/ 149 h 866"/>
              <a:gd name="T20" fmla="*/ 330 w 2244"/>
              <a:gd name="T21" fmla="*/ 134 h 866"/>
              <a:gd name="T22" fmla="*/ 372 w 2244"/>
              <a:gd name="T23" fmla="*/ 119 h 866"/>
              <a:gd name="T24" fmla="*/ 426 w 2244"/>
              <a:gd name="T25" fmla="*/ 134 h 866"/>
              <a:gd name="T26" fmla="*/ 477 w 2244"/>
              <a:gd name="T27" fmla="*/ 161 h 866"/>
              <a:gd name="T28" fmla="*/ 537 w 2244"/>
              <a:gd name="T29" fmla="*/ 227 h 866"/>
              <a:gd name="T30" fmla="*/ 579 w 2244"/>
              <a:gd name="T31" fmla="*/ 269 h 866"/>
              <a:gd name="T32" fmla="*/ 663 w 2244"/>
              <a:gd name="T33" fmla="*/ 293 h 866"/>
              <a:gd name="T34" fmla="*/ 744 w 2244"/>
              <a:gd name="T35" fmla="*/ 326 h 866"/>
              <a:gd name="T36" fmla="*/ 840 w 2244"/>
              <a:gd name="T37" fmla="*/ 335 h 866"/>
              <a:gd name="T38" fmla="*/ 915 w 2244"/>
              <a:gd name="T39" fmla="*/ 356 h 866"/>
              <a:gd name="T40" fmla="*/ 1086 w 2244"/>
              <a:gd name="T41" fmla="*/ 353 h 866"/>
              <a:gd name="T42" fmla="*/ 1131 w 2244"/>
              <a:gd name="T43" fmla="*/ 305 h 866"/>
              <a:gd name="T44" fmla="*/ 1131 w 2244"/>
              <a:gd name="T45" fmla="*/ 239 h 866"/>
              <a:gd name="T46" fmla="*/ 1158 w 2244"/>
              <a:gd name="T47" fmla="*/ 230 h 866"/>
              <a:gd name="T48" fmla="*/ 1185 w 2244"/>
              <a:gd name="T49" fmla="*/ 248 h 866"/>
              <a:gd name="T50" fmla="*/ 1212 w 2244"/>
              <a:gd name="T51" fmla="*/ 233 h 866"/>
              <a:gd name="T52" fmla="*/ 1263 w 2244"/>
              <a:gd name="T53" fmla="*/ 245 h 866"/>
              <a:gd name="T54" fmla="*/ 1299 w 2244"/>
              <a:gd name="T55" fmla="*/ 269 h 866"/>
              <a:gd name="T56" fmla="*/ 1323 w 2244"/>
              <a:gd name="T57" fmla="*/ 293 h 866"/>
              <a:gd name="T58" fmla="*/ 1353 w 2244"/>
              <a:gd name="T59" fmla="*/ 287 h 866"/>
              <a:gd name="T60" fmla="*/ 1404 w 2244"/>
              <a:gd name="T61" fmla="*/ 314 h 866"/>
              <a:gd name="T62" fmla="*/ 1491 w 2244"/>
              <a:gd name="T63" fmla="*/ 362 h 866"/>
              <a:gd name="T64" fmla="*/ 1608 w 2244"/>
              <a:gd name="T65" fmla="*/ 407 h 866"/>
              <a:gd name="T66" fmla="*/ 1668 w 2244"/>
              <a:gd name="T67" fmla="*/ 443 h 866"/>
              <a:gd name="T68" fmla="*/ 1719 w 2244"/>
              <a:gd name="T69" fmla="*/ 440 h 866"/>
              <a:gd name="T70" fmla="*/ 1749 w 2244"/>
              <a:gd name="T71" fmla="*/ 404 h 866"/>
              <a:gd name="T72" fmla="*/ 1794 w 2244"/>
              <a:gd name="T73" fmla="*/ 383 h 866"/>
              <a:gd name="T74" fmla="*/ 1842 w 2244"/>
              <a:gd name="T75" fmla="*/ 407 h 866"/>
              <a:gd name="T76" fmla="*/ 1881 w 2244"/>
              <a:gd name="T77" fmla="*/ 395 h 866"/>
              <a:gd name="T78" fmla="*/ 1911 w 2244"/>
              <a:gd name="T79" fmla="*/ 398 h 866"/>
              <a:gd name="T80" fmla="*/ 1935 w 2244"/>
              <a:gd name="T81" fmla="*/ 419 h 866"/>
              <a:gd name="T82" fmla="*/ 1995 w 2244"/>
              <a:gd name="T83" fmla="*/ 455 h 866"/>
              <a:gd name="T84" fmla="*/ 2070 w 2244"/>
              <a:gd name="T85" fmla="*/ 461 h 866"/>
              <a:gd name="T86" fmla="*/ 2112 w 2244"/>
              <a:gd name="T87" fmla="*/ 506 h 866"/>
              <a:gd name="T88" fmla="*/ 2178 w 2244"/>
              <a:gd name="T89" fmla="*/ 572 h 866"/>
              <a:gd name="T90" fmla="*/ 2193 w 2244"/>
              <a:gd name="T91" fmla="*/ 623 h 866"/>
              <a:gd name="T92" fmla="*/ 2208 w 2244"/>
              <a:gd name="T93" fmla="*/ 680 h 866"/>
              <a:gd name="T94" fmla="*/ 2232 w 2244"/>
              <a:gd name="T95" fmla="*/ 716 h 866"/>
              <a:gd name="T96" fmla="*/ 2214 w 2244"/>
              <a:gd name="T97" fmla="*/ 764 h 866"/>
              <a:gd name="T98" fmla="*/ 2232 w 2244"/>
              <a:gd name="T99" fmla="*/ 812 h 866"/>
              <a:gd name="T100" fmla="*/ 2244 w 2244"/>
              <a:gd name="T101" fmla="*/ 866 h 8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44" h="866">
                <a:moveTo>
                  <a:pt x="0" y="17"/>
                </a:moveTo>
                <a:cubicBezTo>
                  <a:pt x="6" y="10"/>
                  <a:pt x="12" y="4"/>
                  <a:pt x="24" y="2"/>
                </a:cubicBezTo>
                <a:cubicBezTo>
                  <a:pt x="36" y="0"/>
                  <a:pt x="59" y="5"/>
                  <a:pt x="72" y="8"/>
                </a:cubicBezTo>
                <a:cubicBezTo>
                  <a:pt x="85" y="11"/>
                  <a:pt x="95" y="16"/>
                  <a:pt x="102" y="23"/>
                </a:cubicBezTo>
                <a:cubicBezTo>
                  <a:pt x="109" y="30"/>
                  <a:pt x="112" y="39"/>
                  <a:pt x="117" y="50"/>
                </a:cubicBezTo>
                <a:cubicBezTo>
                  <a:pt x="122" y="61"/>
                  <a:pt x="126" y="87"/>
                  <a:pt x="135" y="92"/>
                </a:cubicBezTo>
                <a:cubicBezTo>
                  <a:pt x="144" y="97"/>
                  <a:pt x="162" y="76"/>
                  <a:pt x="174" y="80"/>
                </a:cubicBezTo>
                <a:cubicBezTo>
                  <a:pt x="186" y="84"/>
                  <a:pt x="195" y="110"/>
                  <a:pt x="207" y="116"/>
                </a:cubicBezTo>
                <a:cubicBezTo>
                  <a:pt x="219" y="122"/>
                  <a:pt x="237" y="113"/>
                  <a:pt x="249" y="119"/>
                </a:cubicBezTo>
                <a:cubicBezTo>
                  <a:pt x="261" y="125"/>
                  <a:pt x="266" y="147"/>
                  <a:pt x="279" y="149"/>
                </a:cubicBezTo>
                <a:cubicBezTo>
                  <a:pt x="292" y="151"/>
                  <a:pt x="315" y="139"/>
                  <a:pt x="330" y="134"/>
                </a:cubicBezTo>
                <a:cubicBezTo>
                  <a:pt x="345" y="129"/>
                  <a:pt x="356" y="119"/>
                  <a:pt x="372" y="119"/>
                </a:cubicBezTo>
                <a:cubicBezTo>
                  <a:pt x="388" y="119"/>
                  <a:pt x="408" y="127"/>
                  <a:pt x="426" y="134"/>
                </a:cubicBezTo>
                <a:cubicBezTo>
                  <a:pt x="444" y="141"/>
                  <a:pt x="459" y="146"/>
                  <a:pt x="477" y="161"/>
                </a:cubicBezTo>
                <a:cubicBezTo>
                  <a:pt x="495" y="176"/>
                  <a:pt x="520" y="209"/>
                  <a:pt x="537" y="227"/>
                </a:cubicBezTo>
                <a:cubicBezTo>
                  <a:pt x="554" y="245"/>
                  <a:pt x="558" y="258"/>
                  <a:pt x="579" y="269"/>
                </a:cubicBezTo>
                <a:cubicBezTo>
                  <a:pt x="600" y="280"/>
                  <a:pt x="635" y="284"/>
                  <a:pt x="663" y="293"/>
                </a:cubicBezTo>
                <a:cubicBezTo>
                  <a:pt x="691" y="302"/>
                  <a:pt x="715" y="319"/>
                  <a:pt x="744" y="326"/>
                </a:cubicBezTo>
                <a:cubicBezTo>
                  <a:pt x="773" y="333"/>
                  <a:pt x="812" y="330"/>
                  <a:pt x="840" y="335"/>
                </a:cubicBezTo>
                <a:cubicBezTo>
                  <a:pt x="868" y="340"/>
                  <a:pt x="874" y="353"/>
                  <a:pt x="915" y="356"/>
                </a:cubicBezTo>
                <a:cubicBezTo>
                  <a:pt x="956" y="359"/>
                  <a:pt x="1050" y="362"/>
                  <a:pt x="1086" y="353"/>
                </a:cubicBezTo>
                <a:cubicBezTo>
                  <a:pt x="1122" y="344"/>
                  <a:pt x="1123" y="324"/>
                  <a:pt x="1131" y="305"/>
                </a:cubicBezTo>
                <a:cubicBezTo>
                  <a:pt x="1139" y="286"/>
                  <a:pt x="1127" y="251"/>
                  <a:pt x="1131" y="239"/>
                </a:cubicBezTo>
                <a:cubicBezTo>
                  <a:pt x="1135" y="227"/>
                  <a:pt x="1149" y="229"/>
                  <a:pt x="1158" y="230"/>
                </a:cubicBezTo>
                <a:cubicBezTo>
                  <a:pt x="1167" y="231"/>
                  <a:pt x="1176" y="248"/>
                  <a:pt x="1185" y="248"/>
                </a:cubicBezTo>
                <a:cubicBezTo>
                  <a:pt x="1194" y="248"/>
                  <a:pt x="1199" y="234"/>
                  <a:pt x="1212" y="233"/>
                </a:cubicBezTo>
                <a:cubicBezTo>
                  <a:pt x="1225" y="232"/>
                  <a:pt x="1249" y="239"/>
                  <a:pt x="1263" y="245"/>
                </a:cubicBezTo>
                <a:cubicBezTo>
                  <a:pt x="1277" y="251"/>
                  <a:pt x="1289" y="261"/>
                  <a:pt x="1299" y="269"/>
                </a:cubicBezTo>
                <a:cubicBezTo>
                  <a:pt x="1309" y="277"/>
                  <a:pt x="1314" y="290"/>
                  <a:pt x="1323" y="293"/>
                </a:cubicBezTo>
                <a:cubicBezTo>
                  <a:pt x="1332" y="296"/>
                  <a:pt x="1340" y="284"/>
                  <a:pt x="1353" y="287"/>
                </a:cubicBezTo>
                <a:cubicBezTo>
                  <a:pt x="1366" y="290"/>
                  <a:pt x="1381" y="301"/>
                  <a:pt x="1404" y="314"/>
                </a:cubicBezTo>
                <a:cubicBezTo>
                  <a:pt x="1427" y="327"/>
                  <a:pt x="1457" y="347"/>
                  <a:pt x="1491" y="362"/>
                </a:cubicBezTo>
                <a:cubicBezTo>
                  <a:pt x="1525" y="377"/>
                  <a:pt x="1579" y="394"/>
                  <a:pt x="1608" y="407"/>
                </a:cubicBezTo>
                <a:cubicBezTo>
                  <a:pt x="1637" y="420"/>
                  <a:pt x="1650" y="438"/>
                  <a:pt x="1668" y="443"/>
                </a:cubicBezTo>
                <a:cubicBezTo>
                  <a:pt x="1686" y="448"/>
                  <a:pt x="1706" y="446"/>
                  <a:pt x="1719" y="440"/>
                </a:cubicBezTo>
                <a:cubicBezTo>
                  <a:pt x="1732" y="434"/>
                  <a:pt x="1737" y="413"/>
                  <a:pt x="1749" y="404"/>
                </a:cubicBezTo>
                <a:cubicBezTo>
                  <a:pt x="1761" y="395"/>
                  <a:pt x="1779" y="383"/>
                  <a:pt x="1794" y="383"/>
                </a:cubicBezTo>
                <a:cubicBezTo>
                  <a:pt x="1809" y="383"/>
                  <a:pt x="1827" y="405"/>
                  <a:pt x="1842" y="407"/>
                </a:cubicBezTo>
                <a:cubicBezTo>
                  <a:pt x="1857" y="409"/>
                  <a:pt x="1870" y="396"/>
                  <a:pt x="1881" y="395"/>
                </a:cubicBezTo>
                <a:cubicBezTo>
                  <a:pt x="1892" y="394"/>
                  <a:pt x="1902" y="394"/>
                  <a:pt x="1911" y="398"/>
                </a:cubicBezTo>
                <a:cubicBezTo>
                  <a:pt x="1920" y="402"/>
                  <a:pt x="1921" y="410"/>
                  <a:pt x="1935" y="419"/>
                </a:cubicBezTo>
                <a:cubicBezTo>
                  <a:pt x="1949" y="428"/>
                  <a:pt x="1973" y="448"/>
                  <a:pt x="1995" y="455"/>
                </a:cubicBezTo>
                <a:cubicBezTo>
                  <a:pt x="2017" y="462"/>
                  <a:pt x="2051" y="453"/>
                  <a:pt x="2070" y="461"/>
                </a:cubicBezTo>
                <a:cubicBezTo>
                  <a:pt x="2089" y="469"/>
                  <a:pt x="2094" y="487"/>
                  <a:pt x="2112" y="506"/>
                </a:cubicBezTo>
                <a:cubicBezTo>
                  <a:pt x="2130" y="525"/>
                  <a:pt x="2165" y="552"/>
                  <a:pt x="2178" y="572"/>
                </a:cubicBezTo>
                <a:cubicBezTo>
                  <a:pt x="2191" y="592"/>
                  <a:pt x="2188" y="605"/>
                  <a:pt x="2193" y="623"/>
                </a:cubicBezTo>
                <a:cubicBezTo>
                  <a:pt x="2198" y="641"/>
                  <a:pt x="2202" y="665"/>
                  <a:pt x="2208" y="680"/>
                </a:cubicBezTo>
                <a:cubicBezTo>
                  <a:pt x="2214" y="695"/>
                  <a:pt x="2231" y="702"/>
                  <a:pt x="2232" y="716"/>
                </a:cubicBezTo>
                <a:cubicBezTo>
                  <a:pt x="2233" y="730"/>
                  <a:pt x="2214" y="748"/>
                  <a:pt x="2214" y="764"/>
                </a:cubicBezTo>
                <a:cubicBezTo>
                  <a:pt x="2214" y="780"/>
                  <a:pt x="2227" y="795"/>
                  <a:pt x="2232" y="812"/>
                </a:cubicBezTo>
                <a:cubicBezTo>
                  <a:pt x="2237" y="829"/>
                  <a:pt x="2240" y="847"/>
                  <a:pt x="2244" y="866"/>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9" name="Freeform 670">
            <a:extLst>
              <a:ext uri="{FF2B5EF4-FFF2-40B4-BE49-F238E27FC236}">
                <a16:creationId xmlns:a16="http://schemas.microsoft.com/office/drawing/2014/main" id="{1704796E-84B2-F9FA-6415-A3C77F47AD02}"/>
              </a:ext>
            </a:extLst>
          </xdr:cNvPr>
          <xdr:cNvSpPr>
            <a:spLocks noChangeAspect="1"/>
          </xdr:cNvSpPr>
        </xdr:nvSpPr>
        <xdr:spPr bwMode="auto">
          <a:xfrm rot="16200000">
            <a:off x="7974687" y="2408704"/>
            <a:ext cx="46129" cy="358956"/>
          </a:xfrm>
          <a:custGeom>
            <a:avLst/>
            <a:gdLst>
              <a:gd name="T0" fmla="*/ 83 w 83"/>
              <a:gd name="T1" fmla="*/ 0 h 759"/>
              <a:gd name="T2" fmla="*/ 59 w 83"/>
              <a:gd name="T3" fmla="*/ 36 h 759"/>
              <a:gd name="T4" fmla="*/ 59 w 83"/>
              <a:gd name="T5" fmla="*/ 87 h 759"/>
              <a:gd name="T6" fmla="*/ 59 w 83"/>
              <a:gd name="T7" fmla="*/ 240 h 759"/>
              <a:gd name="T8" fmla="*/ 59 w 83"/>
              <a:gd name="T9" fmla="*/ 327 h 759"/>
              <a:gd name="T10" fmla="*/ 50 w 83"/>
              <a:gd name="T11" fmla="*/ 405 h 759"/>
              <a:gd name="T12" fmla="*/ 44 w 83"/>
              <a:gd name="T13" fmla="*/ 459 h 759"/>
              <a:gd name="T14" fmla="*/ 17 w 83"/>
              <a:gd name="T15" fmla="*/ 549 h 759"/>
              <a:gd name="T16" fmla="*/ 2 w 83"/>
              <a:gd name="T17" fmla="*/ 630 h 759"/>
              <a:gd name="T18" fmla="*/ 2 w 83"/>
              <a:gd name="T19" fmla="*/ 759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3" h="759">
                <a:moveTo>
                  <a:pt x="83" y="0"/>
                </a:moveTo>
                <a:cubicBezTo>
                  <a:pt x="73" y="11"/>
                  <a:pt x="63" y="22"/>
                  <a:pt x="59" y="36"/>
                </a:cubicBezTo>
                <a:cubicBezTo>
                  <a:pt x="55" y="50"/>
                  <a:pt x="59" y="53"/>
                  <a:pt x="59" y="87"/>
                </a:cubicBezTo>
                <a:cubicBezTo>
                  <a:pt x="59" y="121"/>
                  <a:pt x="59" y="200"/>
                  <a:pt x="59" y="240"/>
                </a:cubicBezTo>
                <a:cubicBezTo>
                  <a:pt x="59" y="280"/>
                  <a:pt x="60" y="300"/>
                  <a:pt x="59" y="327"/>
                </a:cubicBezTo>
                <a:cubicBezTo>
                  <a:pt x="58" y="354"/>
                  <a:pt x="52" y="383"/>
                  <a:pt x="50" y="405"/>
                </a:cubicBezTo>
                <a:cubicBezTo>
                  <a:pt x="48" y="427"/>
                  <a:pt x="50" y="435"/>
                  <a:pt x="44" y="459"/>
                </a:cubicBezTo>
                <a:cubicBezTo>
                  <a:pt x="38" y="483"/>
                  <a:pt x="24" y="521"/>
                  <a:pt x="17" y="549"/>
                </a:cubicBezTo>
                <a:cubicBezTo>
                  <a:pt x="10" y="577"/>
                  <a:pt x="4" y="595"/>
                  <a:pt x="2" y="630"/>
                </a:cubicBezTo>
                <a:cubicBezTo>
                  <a:pt x="0" y="665"/>
                  <a:pt x="1" y="712"/>
                  <a:pt x="2" y="75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50" name="Freeform 671">
            <a:extLst>
              <a:ext uri="{FF2B5EF4-FFF2-40B4-BE49-F238E27FC236}">
                <a16:creationId xmlns:a16="http://schemas.microsoft.com/office/drawing/2014/main" id="{F113400E-A43E-CB96-F1CA-83A373CF8AAF}"/>
              </a:ext>
            </a:extLst>
          </xdr:cNvPr>
          <xdr:cNvSpPr>
            <a:spLocks noChangeAspect="1"/>
          </xdr:cNvSpPr>
        </xdr:nvSpPr>
        <xdr:spPr bwMode="auto">
          <a:xfrm rot="16200000">
            <a:off x="7750771" y="2965406"/>
            <a:ext cx="364605" cy="249006"/>
          </a:xfrm>
          <a:custGeom>
            <a:avLst/>
            <a:gdLst>
              <a:gd name="T0" fmla="*/ 637 w 659"/>
              <a:gd name="T1" fmla="*/ 0 h 528"/>
              <a:gd name="T2" fmla="*/ 658 w 659"/>
              <a:gd name="T3" fmla="*/ 39 h 528"/>
              <a:gd name="T4" fmla="*/ 646 w 659"/>
              <a:gd name="T5" fmla="*/ 72 h 528"/>
              <a:gd name="T6" fmla="*/ 625 w 659"/>
              <a:gd name="T7" fmla="*/ 78 h 528"/>
              <a:gd name="T8" fmla="*/ 604 w 659"/>
              <a:gd name="T9" fmla="*/ 108 h 528"/>
              <a:gd name="T10" fmla="*/ 595 w 659"/>
              <a:gd name="T11" fmla="*/ 138 h 528"/>
              <a:gd name="T12" fmla="*/ 538 w 659"/>
              <a:gd name="T13" fmla="*/ 153 h 528"/>
              <a:gd name="T14" fmla="*/ 451 w 659"/>
              <a:gd name="T15" fmla="*/ 153 h 528"/>
              <a:gd name="T16" fmla="*/ 391 w 659"/>
              <a:gd name="T17" fmla="*/ 132 h 528"/>
              <a:gd name="T18" fmla="*/ 340 w 659"/>
              <a:gd name="T19" fmla="*/ 105 h 528"/>
              <a:gd name="T20" fmla="*/ 277 w 659"/>
              <a:gd name="T21" fmla="*/ 108 h 528"/>
              <a:gd name="T22" fmla="*/ 223 w 659"/>
              <a:gd name="T23" fmla="*/ 141 h 528"/>
              <a:gd name="T24" fmla="*/ 181 w 659"/>
              <a:gd name="T25" fmla="*/ 168 h 528"/>
              <a:gd name="T26" fmla="*/ 124 w 659"/>
              <a:gd name="T27" fmla="*/ 171 h 528"/>
              <a:gd name="T28" fmla="*/ 79 w 659"/>
              <a:gd name="T29" fmla="*/ 177 h 528"/>
              <a:gd name="T30" fmla="*/ 55 w 659"/>
              <a:gd name="T31" fmla="*/ 210 h 528"/>
              <a:gd name="T32" fmla="*/ 46 w 659"/>
              <a:gd name="T33" fmla="*/ 246 h 528"/>
              <a:gd name="T34" fmla="*/ 46 w 659"/>
              <a:gd name="T35" fmla="*/ 321 h 528"/>
              <a:gd name="T36" fmla="*/ 46 w 659"/>
              <a:gd name="T37" fmla="*/ 351 h 528"/>
              <a:gd name="T38" fmla="*/ 13 w 659"/>
              <a:gd name="T39" fmla="*/ 390 h 528"/>
              <a:gd name="T40" fmla="*/ 1 w 659"/>
              <a:gd name="T41" fmla="*/ 432 h 528"/>
              <a:gd name="T42" fmla="*/ 7 w 659"/>
              <a:gd name="T43" fmla="*/ 528 h 5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59" h="528">
                <a:moveTo>
                  <a:pt x="637" y="0"/>
                </a:moveTo>
                <a:cubicBezTo>
                  <a:pt x="647" y="13"/>
                  <a:pt x="657" y="27"/>
                  <a:pt x="658" y="39"/>
                </a:cubicBezTo>
                <a:cubicBezTo>
                  <a:pt x="659" y="51"/>
                  <a:pt x="651" y="66"/>
                  <a:pt x="646" y="72"/>
                </a:cubicBezTo>
                <a:cubicBezTo>
                  <a:pt x="641" y="78"/>
                  <a:pt x="632" y="72"/>
                  <a:pt x="625" y="78"/>
                </a:cubicBezTo>
                <a:cubicBezTo>
                  <a:pt x="618" y="84"/>
                  <a:pt x="609" y="98"/>
                  <a:pt x="604" y="108"/>
                </a:cubicBezTo>
                <a:cubicBezTo>
                  <a:pt x="599" y="118"/>
                  <a:pt x="606" y="131"/>
                  <a:pt x="595" y="138"/>
                </a:cubicBezTo>
                <a:cubicBezTo>
                  <a:pt x="584" y="145"/>
                  <a:pt x="562" y="151"/>
                  <a:pt x="538" y="153"/>
                </a:cubicBezTo>
                <a:cubicBezTo>
                  <a:pt x="514" y="155"/>
                  <a:pt x="475" y="156"/>
                  <a:pt x="451" y="153"/>
                </a:cubicBezTo>
                <a:cubicBezTo>
                  <a:pt x="427" y="150"/>
                  <a:pt x="409" y="140"/>
                  <a:pt x="391" y="132"/>
                </a:cubicBezTo>
                <a:cubicBezTo>
                  <a:pt x="373" y="124"/>
                  <a:pt x="359" y="109"/>
                  <a:pt x="340" y="105"/>
                </a:cubicBezTo>
                <a:cubicBezTo>
                  <a:pt x="321" y="101"/>
                  <a:pt x="296" y="102"/>
                  <a:pt x="277" y="108"/>
                </a:cubicBezTo>
                <a:cubicBezTo>
                  <a:pt x="258" y="114"/>
                  <a:pt x="239" y="131"/>
                  <a:pt x="223" y="141"/>
                </a:cubicBezTo>
                <a:cubicBezTo>
                  <a:pt x="207" y="151"/>
                  <a:pt x="197" y="163"/>
                  <a:pt x="181" y="168"/>
                </a:cubicBezTo>
                <a:cubicBezTo>
                  <a:pt x="165" y="173"/>
                  <a:pt x="141" y="169"/>
                  <a:pt x="124" y="171"/>
                </a:cubicBezTo>
                <a:cubicBezTo>
                  <a:pt x="107" y="173"/>
                  <a:pt x="90" y="171"/>
                  <a:pt x="79" y="177"/>
                </a:cubicBezTo>
                <a:cubicBezTo>
                  <a:pt x="68" y="183"/>
                  <a:pt x="60" y="199"/>
                  <a:pt x="55" y="210"/>
                </a:cubicBezTo>
                <a:cubicBezTo>
                  <a:pt x="50" y="221"/>
                  <a:pt x="47" y="228"/>
                  <a:pt x="46" y="246"/>
                </a:cubicBezTo>
                <a:cubicBezTo>
                  <a:pt x="45" y="264"/>
                  <a:pt x="46" y="304"/>
                  <a:pt x="46" y="321"/>
                </a:cubicBezTo>
                <a:cubicBezTo>
                  <a:pt x="46" y="338"/>
                  <a:pt x="51" y="340"/>
                  <a:pt x="46" y="351"/>
                </a:cubicBezTo>
                <a:cubicBezTo>
                  <a:pt x="41" y="362"/>
                  <a:pt x="21" y="377"/>
                  <a:pt x="13" y="390"/>
                </a:cubicBezTo>
                <a:cubicBezTo>
                  <a:pt x="5" y="403"/>
                  <a:pt x="2" y="409"/>
                  <a:pt x="1" y="432"/>
                </a:cubicBezTo>
                <a:cubicBezTo>
                  <a:pt x="0" y="455"/>
                  <a:pt x="5" y="512"/>
                  <a:pt x="7" y="528"/>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1" name="Freeform 672">
            <a:extLst>
              <a:ext uri="{FF2B5EF4-FFF2-40B4-BE49-F238E27FC236}">
                <a16:creationId xmlns:a16="http://schemas.microsoft.com/office/drawing/2014/main" id="{F29FB91D-7D26-14E5-1473-5476BD9CB06B}"/>
              </a:ext>
            </a:extLst>
          </xdr:cNvPr>
          <xdr:cNvSpPr>
            <a:spLocks noChangeAspect="1"/>
          </xdr:cNvSpPr>
        </xdr:nvSpPr>
        <xdr:spPr bwMode="auto">
          <a:xfrm rot="16200000">
            <a:off x="7512322" y="3910968"/>
            <a:ext cx="125748" cy="90548"/>
          </a:xfrm>
          <a:custGeom>
            <a:avLst/>
            <a:gdLst>
              <a:gd name="T0" fmla="*/ 0 w 227"/>
              <a:gd name="T1" fmla="*/ 174 h 193"/>
              <a:gd name="T2" fmla="*/ 33 w 227"/>
              <a:gd name="T3" fmla="*/ 192 h 193"/>
              <a:gd name="T4" fmla="*/ 72 w 227"/>
              <a:gd name="T5" fmla="*/ 168 h 193"/>
              <a:gd name="T6" fmla="*/ 99 w 227"/>
              <a:gd name="T7" fmla="*/ 147 h 193"/>
              <a:gd name="T8" fmla="*/ 150 w 227"/>
              <a:gd name="T9" fmla="*/ 123 h 193"/>
              <a:gd name="T10" fmla="*/ 177 w 227"/>
              <a:gd name="T11" fmla="*/ 72 h 193"/>
              <a:gd name="T12" fmla="*/ 219 w 227"/>
              <a:gd name="T13" fmla="*/ 45 h 193"/>
              <a:gd name="T14" fmla="*/ 222 w 227"/>
              <a:gd name="T15" fmla="*/ 0 h 19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27" h="193">
                <a:moveTo>
                  <a:pt x="0" y="174"/>
                </a:moveTo>
                <a:cubicBezTo>
                  <a:pt x="10" y="183"/>
                  <a:pt x="21" y="193"/>
                  <a:pt x="33" y="192"/>
                </a:cubicBezTo>
                <a:cubicBezTo>
                  <a:pt x="45" y="191"/>
                  <a:pt x="61" y="175"/>
                  <a:pt x="72" y="168"/>
                </a:cubicBezTo>
                <a:cubicBezTo>
                  <a:pt x="83" y="161"/>
                  <a:pt x="86" y="154"/>
                  <a:pt x="99" y="147"/>
                </a:cubicBezTo>
                <a:cubicBezTo>
                  <a:pt x="112" y="140"/>
                  <a:pt x="137" y="135"/>
                  <a:pt x="150" y="123"/>
                </a:cubicBezTo>
                <a:cubicBezTo>
                  <a:pt x="163" y="111"/>
                  <a:pt x="166" y="85"/>
                  <a:pt x="177" y="72"/>
                </a:cubicBezTo>
                <a:cubicBezTo>
                  <a:pt x="188" y="59"/>
                  <a:pt x="211" y="57"/>
                  <a:pt x="219" y="45"/>
                </a:cubicBezTo>
                <a:cubicBezTo>
                  <a:pt x="227" y="33"/>
                  <a:pt x="224" y="16"/>
                  <a:pt x="222"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2" name="Freeform 673">
            <a:extLst>
              <a:ext uri="{FF2B5EF4-FFF2-40B4-BE49-F238E27FC236}">
                <a16:creationId xmlns:a16="http://schemas.microsoft.com/office/drawing/2014/main" id="{F4C20FA8-7B46-2B4D-1C6F-C464EE40C78C}"/>
              </a:ext>
            </a:extLst>
          </xdr:cNvPr>
          <xdr:cNvSpPr>
            <a:spLocks noChangeAspect="1"/>
          </xdr:cNvSpPr>
        </xdr:nvSpPr>
        <xdr:spPr bwMode="auto">
          <a:xfrm rot="16200000">
            <a:off x="8126426" y="4043880"/>
            <a:ext cx="130171" cy="232297"/>
          </a:xfrm>
          <a:custGeom>
            <a:avLst/>
            <a:gdLst>
              <a:gd name="T0" fmla="*/ 3 w 234"/>
              <a:gd name="T1" fmla="*/ 0 h 492"/>
              <a:gd name="T2" fmla="*/ 3 w 234"/>
              <a:gd name="T3" fmla="*/ 42 h 492"/>
              <a:gd name="T4" fmla="*/ 21 w 234"/>
              <a:gd name="T5" fmla="*/ 72 h 492"/>
              <a:gd name="T6" fmla="*/ 48 w 234"/>
              <a:gd name="T7" fmla="*/ 81 h 492"/>
              <a:gd name="T8" fmla="*/ 87 w 234"/>
              <a:gd name="T9" fmla="*/ 81 h 492"/>
              <a:gd name="T10" fmla="*/ 108 w 234"/>
              <a:gd name="T11" fmla="*/ 111 h 492"/>
              <a:gd name="T12" fmla="*/ 108 w 234"/>
              <a:gd name="T13" fmla="*/ 159 h 492"/>
              <a:gd name="T14" fmla="*/ 150 w 234"/>
              <a:gd name="T15" fmla="*/ 222 h 492"/>
              <a:gd name="T16" fmla="*/ 198 w 234"/>
              <a:gd name="T17" fmla="*/ 294 h 492"/>
              <a:gd name="T18" fmla="*/ 231 w 234"/>
              <a:gd name="T19" fmla="*/ 372 h 492"/>
              <a:gd name="T20" fmla="*/ 216 w 234"/>
              <a:gd name="T21" fmla="*/ 432 h 492"/>
              <a:gd name="T22" fmla="*/ 180 w 234"/>
              <a:gd name="T23" fmla="*/ 492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34" h="492">
                <a:moveTo>
                  <a:pt x="3" y="0"/>
                </a:moveTo>
                <a:cubicBezTo>
                  <a:pt x="1" y="15"/>
                  <a:pt x="0" y="30"/>
                  <a:pt x="3" y="42"/>
                </a:cubicBezTo>
                <a:cubicBezTo>
                  <a:pt x="6" y="54"/>
                  <a:pt x="14" y="66"/>
                  <a:pt x="21" y="72"/>
                </a:cubicBezTo>
                <a:cubicBezTo>
                  <a:pt x="28" y="78"/>
                  <a:pt x="37" y="79"/>
                  <a:pt x="48" y="81"/>
                </a:cubicBezTo>
                <a:cubicBezTo>
                  <a:pt x="59" y="83"/>
                  <a:pt x="77" y="76"/>
                  <a:pt x="87" y="81"/>
                </a:cubicBezTo>
                <a:cubicBezTo>
                  <a:pt x="97" y="86"/>
                  <a:pt x="105" y="98"/>
                  <a:pt x="108" y="111"/>
                </a:cubicBezTo>
                <a:cubicBezTo>
                  <a:pt x="111" y="124"/>
                  <a:pt x="101" y="141"/>
                  <a:pt x="108" y="159"/>
                </a:cubicBezTo>
                <a:cubicBezTo>
                  <a:pt x="115" y="177"/>
                  <a:pt x="135" y="200"/>
                  <a:pt x="150" y="222"/>
                </a:cubicBezTo>
                <a:cubicBezTo>
                  <a:pt x="165" y="244"/>
                  <a:pt x="184" y="269"/>
                  <a:pt x="198" y="294"/>
                </a:cubicBezTo>
                <a:cubicBezTo>
                  <a:pt x="212" y="319"/>
                  <a:pt x="228" y="349"/>
                  <a:pt x="231" y="372"/>
                </a:cubicBezTo>
                <a:cubicBezTo>
                  <a:pt x="234" y="395"/>
                  <a:pt x="224" y="412"/>
                  <a:pt x="216" y="432"/>
                </a:cubicBezTo>
                <a:cubicBezTo>
                  <a:pt x="208" y="452"/>
                  <a:pt x="194" y="472"/>
                  <a:pt x="180" y="492"/>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3" name="Freeform 674">
            <a:extLst>
              <a:ext uri="{FF2B5EF4-FFF2-40B4-BE49-F238E27FC236}">
                <a16:creationId xmlns:a16="http://schemas.microsoft.com/office/drawing/2014/main" id="{ACC2F9CF-EC54-0412-276B-9DDF4D5D7E35}"/>
              </a:ext>
            </a:extLst>
          </xdr:cNvPr>
          <xdr:cNvSpPr>
            <a:spLocks noChangeAspect="1"/>
          </xdr:cNvSpPr>
        </xdr:nvSpPr>
        <xdr:spPr bwMode="auto">
          <a:xfrm rot="16200000">
            <a:off x="7833374" y="3286680"/>
            <a:ext cx="179459" cy="486693"/>
          </a:xfrm>
          <a:custGeom>
            <a:avLst/>
            <a:gdLst>
              <a:gd name="T0" fmla="*/ 324 w 324"/>
              <a:gd name="T1" fmla="*/ 0 h 1029"/>
              <a:gd name="T2" fmla="*/ 267 w 324"/>
              <a:gd name="T3" fmla="*/ 15 h 1029"/>
              <a:gd name="T4" fmla="*/ 183 w 324"/>
              <a:gd name="T5" fmla="*/ 51 h 1029"/>
              <a:gd name="T6" fmla="*/ 129 w 324"/>
              <a:gd name="T7" fmla="*/ 87 h 1029"/>
              <a:gd name="T8" fmla="*/ 114 w 324"/>
              <a:gd name="T9" fmla="*/ 132 h 1029"/>
              <a:gd name="T10" fmla="*/ 141 w 324"/>
              <a:gd name="T11" fmla="*/ 183 h 1029"/>
              <a:gd name="T12" fmla="*/ 165 w 324"/>
              <a:gd name="T13" fmla="*/ 255 h 1029"/>
              <a:gd name="T14" fmla="*/ 150 w 324"/>
              <a:gd name="T15" fmla="*/ 318 h 1029"/>
              <a:gd name="T16" fmla="*/ 138 w 324"/>
              <a:gd name="T17" fmla="*/ 357 h 1029"/>
              <a:gd name="T18" fmla="*/ 162 w 324"/>
              <a:gd name="T19" fmla="*/ 411 h 1029"/>
              <a:gd name="T20" fmla="*/ 156 w 324"/>
              <a:gd name="T21" fmla="*/ 462 h 1029"/>
              <a:gd name="T22" fmla="*/ 147 w 324"/>
              <a:gd name="T23" fmla="*/ 498 h 1029"/>
              <a:gd name="T24" fmla="*/ 135 w 324"/>
              <a:gd name="T25" fmla="*/ 516 h 1029"/>
              <a:gd name="T26" fmla="*/ 150 w 324"/>
              <a:gd name="T27" fmla="*/ 543 h 1029"/>
              <a:gd name="T28" fmla="*/ 150 w 324"/>
              <a:gd name="T29" fmla="*/ 588 h 1029"/>
              <a:gd name="T30" fmla="*/ 129 w 324"/>
              <a:gd name="T31" fmla="*/ 606 h 1029"/>
              <a:gd name="T32" fmla="*/ 126 w 324"/>
              <a:gd name="T33" fmla="*/ 669 h 1029"/>
              <a:gd name="T34" fmla="*/ 84 w 324"/>
              <a:gd name="T35" fmla="*/ 714 h 1029"/>
              <a:gd name="T36" fmla="*/ 63 w 324"/>
              <a:gd name="T37" fmla="*/ 756 h 1029"/>
              <a:gd name="T38" fmla="*/ 51 w 324"/>
              <a:gd name="T39" fmla="*/ 783 h 1029"/>
              <a:gd name="T40" fmla="*/ 24 w 324"/>
              <a:gd name="T41" fmla="*/ 804 h 1029"/>
              <a:gd name="T42" fmla="*/ 3 w 324"/>
              <a:gd name="T43" fmla="*/ 843 h 1029"/>
              <a:gd name="T44" fmla="*/ 3 w 324"/>
              <a:gd name="T45" fmla="*/ 960 h 1029"/>
              <a:gd name="T46" fmla="*/ 21 w 324"/>
              <a:gd name="T47" fmla="*/ 1029 h 10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24" h="1029">
                <a:moveTo>
                  <a:pt x="324" y="0"/>
                </a:moveTo>
                <a:cubicBezTo>
                  <a:pt x="307" y="3"/>
                  <a:pt x="290" y="7"/>
                  <a:pt x="267" y="15"/>
                </a:cubicBezTo>
                <a:cubicBezTo>
                  <a:pt x="244" y="23"/>
                  <a:pt x="206" y="39"/>
                  <a:pt x="183" y="51"/>
                </a:cubicBezTo>
                <a:cubicBezTo>
                  <a:pt x="160" y="63"/>
                  <a:pt x="140" y="74"/>
                  <a:pt x="129" y="87"/>
                </a:cubicBezTo>
                <a:cubicBezTo>
                  <a:pt x="118" y="100"/>
                  <a:pt x="112" y="116"/>
                  <a:pt x="114" y="132"/>
                </a:cubicBezTo>
                <a:cubicBezTo>
                  <a:pt x="116" y="148"/>
                  <a:pt x="132" y="162"/>
                  <a:pt x="141" y="183"/>
                </a:cubicBezTo>
                <a:cubicBezTo>
                  <a:pt x="150" y="204"/>
                  <a:pt x="164" y="233"/>
                  <a:pt x="165" y="255"/>
                </a:cubicBezTo>
                <a:cubicBezTo>
                  <a:pt x="166" y="277"/>
                  <a:pt x="154" y="301"/>
                  <a:pt x="150" y="318"/>
                </a:cubicBezTo>
                <a:cubicBezTo>
                  <a:pt x="146" y="335"/>
                  <a:pt x="136" y="342"/>
                  <a:pt x="138" y="357"/>
                </a:cubicBezTo>
                <a:cubicBezTo>
                  <a:pt x="140" y="372"/>
                  <a:pt x="159" y="394"/>
                  <a:pt x="162" y="411"/>
                </a:cubicBezTo>
                <a:cubicBezTo>
                  <a:pt x="165" y="428"/>
                  <a:pt x="158" y="448"/>
                  <a:pt x="156" y="462"/>
                </a:cubicBezTo>
                <a:cubicBezTo>
                  <a:pt x="154" y="476"/>
                  <a:pt x="151" y="489"/>
                  <a:pt x="147" y="498"/>
                </a:cubicBezTo>
                <a:cubicBezTo>
                  <a:pt x="143" y="507"/>
                  <a:pt x="135" y="509"/>
                  <a:pt x="135" y="516"/>
                </a:cubicBezTo>
                <a:cubicBezTo>
                  <a:pt x="135" y="523"/>
                  <a:pt x="148" y="531"/>
                  <a:pt x="150" y="543"/>
                </a:cubicBezTo>
                <a:cubicBezTo>
                  <a:pt x="152" y="555"/>
                  <a:pt x="153" y="578"/>
                  <a:pt x="150" y="588"/>
                </a:cubicBezTo>
                <a:cubicBezTo>
                  <a:pt x="147" y="598"/>
                  <a:pt x="133" y="593"/>
                  <a:pt x="129" y="606"/>
                </a:cubicBezTo>
                <a:cubicBezTo>
                  <a:pt x="125" y="619"/>
                  <a:pt x="133" y="651"/>
                  <a:pt x="126" y="669"/>
                </a:cubicBezTo>
                <a:cubicBezTo>
                  <a:pt x="119" y="687"/>
                  <a:pt x="94" y="700"/>
                  <a:pt x="84" y="714"/>
                </a:cubicBezTo>
                <a:cubicBezTo>
                  <a:pt x="74" y="728"/>
                  <a:pt x="68" y="745"/>
                  <a:pt x="63" y="756"/>
                </a:cubicBezTo>
                <a:cubicBezTo>
                  <a:pt x="58" y="767"/>
                  <a:pt x="58" y="775"/>
                  <a:pt x="51" y="783"/>
                </a:cubicBezTo>
                <a:cubicBezTo>
                  <a:pt x="44" y="791"/>
                  <a:pt x="32" y="794"/>
                  <a:pt x="24" y="804"/>
                </a:cubicBezTo>
                <a:cubicBezTo>
                  <a:pt x="16" y="814"/>
                  <a:pt x="6" y="817"/>
                  <a:pt x="3" y="843"/>
                </a:cubicBezTo>
                <a:cubicBezTo>
                  <a:pt x="0" y="869"/>
                  <a:pt x="0" y="929"/>
                  <a:pt x="3" y="960"/>
                </a:cubicBezTo>
                <a:cubicBezTo>
                  <a:pt x="6" y="991"/>
                  <a:pt x="19" y="1018"/>
                  <a:pt x="21" y="102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4" name="Freeform 675">
            <a:extLst>
              <a:ext uri="{FF2B5EF4-FFF2-40B4-BE49-F238E27FC236}">
                <a16:creationId xmlns:a16="http://schemas.microsoft.com/office/drawing/2014/main" id="{C3EA09AD-1887-335E-050F-9DA9E53F06AE}"/>
              </a:ext>
            </a:extLst>
          </xdr:cNvPr>
          <xdr:cNvSpPr>
            <a:spLocks noChangeAspect="1"/>
          </xdr:cNvSpPr>
        </xdr:nvSpPr>
        <xdr:spPr bwMode="auto">
          <a:xfrm rot="16200000">
            <a:off x="8018204" y="3392012"/>
            <a:ext cx="84674" cy="205888"/>
          </a:xfrm>
          <a:custGeom>
            <a:avLst/>
            <a:gdLst>
              <a:gd name="T0" fmla="*/ 0 w 153"/>
              <a:gd name="T1" fmla="*/ 0 h 435"/>
              <a:gd name="T2" fmla="*/ 27 w 153"/>
              <a:gd name="T3" fmla="*/ 33 h 435"/>
              <a:gd name="T4" fmla="*/ 45 w 153"/>
              <a:gd name="T5" fmla="*/ 36 h 435"/>
              <a:gd name="T6" fmla="*/ 54 w 153"/>
              <a:gd name="T7" fmla="*/ 57 h 435"/>
              <a:gd name="T8" fmla="*/ 57 w 153"/>
              <a:gd name="T9" fmla="*/ 90 h 435"/>
              <a:gd name="T10" fmla="*/ 39 w 153"/>
              <a:gd name="T11" fmla="*/ 111 h 435"/>
              <a:gd name="T12" fmla="*/ 60 w 153"/>
              <a:gd name="T13" fmla="*/ 138 h 435"/>
              <a:gd name="T14" fmla="*/ 87 w 153"/>
              <a:gd name="T15" fmla="*/ 168 h 435"/>
              <a:gd name="T16" fmla="*/ 102 w 153"/>
              <a:gd name="T17" fmla="*/ 249 h 435"/>
              <a:gd name="T18" fmla="*/ 117 w 153"/>
              <a:gd name="T19" fmla="*/ 291 h 435"/>
              <a:gd name="T20" fmla="*/ 120 w 153"/>
              <a:gd name="T21" fmla="*/ 348 h 435"/>
              <a:gd name="T22" fmla="*/ 153 w 153"/>
              <a:gd name="T23" fmla="*/ 435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53" h="435">
                <a:moveTo>
                  <a:pt x="0" y="0"/>
                </a:moveTo>
                <a:cubicBezTo>
                  <a:pt x="10" y="13"/>
                  <a:pt x="20" y="27"/>
                  <a:pt x="27" y="33"/>
                </a:cubicBezTo>
                <a:cubicBezTo>
                  <a:pt x="34" y="39"/>
                  <a:pt x="40" y="32"/>
                  <a:pt x="45" y="36"/>
                </a:cubicBezTo>
                <a:cubicBezTo>
                  <a:pt x="50" y="40"/>
                  <a:pt x="52" y="48"/>
                  <a:pt x="54" y="57"/>
                </a:cubicBezTo>
                <a:cubicBezTo>
                  <a:pt x="56" y="66"/>
                  <a:pt x="60" y="81"/>
                  <a:pt x="57" y="90"/>
                </a:cubicBezTo>
                <a:cubicBezTo>
                  <a:pt x="54" y="99"/>
                  <a:pt x="38" y="103"/>
                  <a:pt x="39" y="111"/>
                </a:cubicBezTo>
                <a:cubicBezTo>
                  <a:pt x="40" y="119"/>
                  <a:pt x="52" y="129"/>
                  <a:pt x="60" y="138"/>
                </a:cubicBezTo>
                <a:cubicBezTo>
                  <a:pt x="68" y="147"/>
                  <a:pt x="80" y="150"/>
                  <a:pt x="87" y="168"/>
                </a:cubicBezTo>
                <a:cubicBezTo>
                  <a:pt x="94" y="186"/>
                  <a:pt x="97" y="229"/>
                  <a:pt x="102" y="249"/>
                </a:cubicBezTo>
                <a:cubicBezTo>
                  <a:pt x="107" y="269"/>
                  <a:pt x="114" y="275"/>
                  <a:pt x="117" y="291"/>
                </a:cubicBezTo>
                <a:cubicBezTo>
                  <a:pt x="120" y="307"/>
                  <a:pt x="114" y="324"/>
                  <a:pt x="120" y="348"/>
                </a:cubicBezTo>
                <a:cubicBezTo>
                  <a:pt x="126" y="372"/>
                  <a:pt x="139" y="403"/>
                  <a:pt x="153" y="43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5" name="Freeform 676">
            <a:extLst>
              <a:ext uri="{FF2B5EF4-FFF2-40B4-BE49-F238E27FC236}">
                <a16:creationId xmlns:a16="http://schemas.microsoft.com/office/drawing/2014/main" id="{11A9D5EB-7B0F-6390-FFA3-1691EDFD058D}"/>
              </a:ext>
            </a:extLst>
          </xdr:cNvPr>
          <xdr:cNvSpPr>
            <a:spLocks noChangeAspect="1"/>
          </xdr:cNvSpPr>
        </xdr:nvSpPr>
        <xdr:spPr bwMode="auto">
          <a:xfrm rot="16200000">
            <a:off x="6861066" y="5389898"/>
            <a:ext cx="179459" cy="225830"/>
          </a:xfrm>
          <a:custGeom>
            <a:avLst/>
            <a:gdLst>
              <a:gd name="T0" fmla="*/ 324 w 324"/>
              <a:gd name="T1" fmla="*/ 0 h 480"/>
              <a:gd name="T2" fmla="*/ 285 w 324"/>
              <a:gd name="T3" fmla="*/ 36 h 480"/>
              <a:gd name="T4" fmla="*/ 264 w 324"/>
              <a:gd name="T5" fmla="*/ 90 h 480"/>
              <a:gd name="T6" fmla="*/ 252 w 324"/>
              <a:gd name="T7" fmla="*/ 135 h 480"/>
              <a:gd name="T8" fmla="*/ 228 w 324"/>
              <a:gd name="T9" fmla="*/ 159 h 480"/>
              <a:gd name="T10" fmla="*/ 186 w 324"/>
              <a:gd name="T11" fmla="*/ 177 h 480"/>
              <a:gd name="T12" fmla="*/ 162 w 324"/>
              <a:gd name="T13" fmla="*/ 204 h 480"/>
              <a:gd name="T14" fmla="*/ 153 w 324"/>
              <a:gd name="T15" fmla="*/ 237 h 480"/>
              <a:gd name="T16" fmla="*/ 129 w 324"/>
              <a:gd name="T17" fmla="*/ 264 h 480"/>
              <a:gd name="T18" fmla="*/ 84 w 324"/>
              <a:gd name="T19" fmla="*/ 297 h 480"/>
              <a:gd name="T20" fmla="*/ 66 w 324"/>
              <a:gd name="T21" fmla="*/ 321 h 480"/>
              <a:gd name="T22" fmla="*/ 69 w 324"/>
              <a:gd name="T23" fmla="*/ 363 h 480"/>
              <a:gd name="T24" fmla="*/ 42 w 324"/>
              <a:gd name="T25" fmla="*/ 414 h 480"/>
              <a:gd name="T26" fmla="*/ 0 w 324"/>
              <a:gd name="T27" fmla="*/ 480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24" h="480">
                <a:moveTo>
                  <a:pt x="324" y="0"/>
                </a:moveTo>
                <a:cubicBezTo>
                  <a:pt x="309" y="10"/>
                  <a:pt x="295" y="21"/>
                  <a:pt x="285" y="36"/>
                </a:cubicBezTo>
                <a:cubicBezTo>
                  <a:pt x="275" y="51"/>
                  <a:pt x="269" y="74"/>
                  <a:pt x="264" y="90"/>
                </a:cubicBezTo>
                <a:cubicBezTo>
                  <a:pt x="259" y="106"/>
                  <a:pt x="258" y="123"/>
                  <a:pt x="252" y="135"/>
                </a:cubicBezTo>
                <a:cubicBezTo>
                  <a:pt x="246" y="147"/>
                  <a:pt x="239" y="152"/>
                  <a:pt x="228" y="159"/>
                </a:cubicBezTo>
                <a:cubicBezTo>
                  <a:pt x="217" y="166"/>
                  <a:pt x="197" y="170"/>
                  <a:pt x="186" y="177"/>
                </a:cubicBezTo>
                <a:cubicBezTo>
                  <a:pt x="175" y="184"/>
                  <a:pt x="167" y="194"/>
                  <a:pt x="162" y="204"/>
                </a:cubicBezTo>
                <a:cubicBezTo>
                  <a:pt x="157" y="214"/>
                  <a:pt x="158" y="227"/>
                  <a:pt x="153" y="237"/>
                </a:cubicBezTo>
                <a:cubicBezTo>
                  <a:pt x="148" y="247"/>
                  <a:pt x="140" y="254"/>
                  <a:pt x="129" y="264"/>
                </a:cubicBezTo>
                <a:cubicBezTo>
                  <a:pt x="118" y="274"/>
                  <a:pt x="94" y="288"/>
                  <a:pt x="84" y="297"/>
                </a:cubicBezTo>
                <a:cubicBezTo>
                  <a:pt x="74" y="306"/>
                  <a:pt x="68" y="310"/>
                  <a:pt x="66" y="321"/>
                </a:cubicBezTo>
                <a:cubicBezTo>
                  <a:pt x="64" y="332"/>
                  <a:pt x="73" y="348"/>
                  <a:pt x="69" y="363"/>
                </a:cubicBezTo>
                <a:cubicBezTo>
                  <a:pt x="65" y="378"/>
                  <a:pt x="53" y="395"/>
                  <a:pt x="42" y="414"/>
                </a:cubicBezTo>
                <a:cubicBezTo>
                  <a:pt x="31" y="433"/>
                  <a:pt x="15" y="456"/>
                  <a:pt x="0" y="48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6" name="Freeform 677">
            <a:extLst>
              <a:ext uri="{FF2B5EF4-FFF2-40B4-BE49-F238E27FC236}">
                <a16:creationId xmlns:a16="http://schemas.microsoft.com/office/drawing/2014/main" id="{E56A0D88-3C87-8FE2-515E-6864C107FE1F}"/>
              </a:ext>
            </a:extLst>
          </xdr:cNvPr>
          <xdr:cNvSpPr>
            <a:spLocks noChangeAspect="1"/>
          </xdr:cNvSpPr>
        </xdr:nvSpPr>
        <xdr:spPr bwMode="auto">
          <a:xfrm rot="16200000">
            <a:off x="6657204" y="5617103"/>
            <a:ext cx="232539" cy="259246"/>
          </a:xfrm>
          <a:custGeom>
            <a:avLst/>
            <a:gdLst>
              <a:gd name="T0" fmla="*/ 420 w 420"/>
              <a:gd name="T1" fmla="*/ 0 h 549"/>
              <a:gd name="T2" fmla="*/ 405 w 420"/>
              <a:gd name="T3" fmla="*/ 39 h 549"/>
              <a:gd name="T4" fmla="*/ 396 w 420"/>
              <a:gd name="T5" fmla="*/ 60 h 549"/>
              <a:gd name="T6" fmla="*/ 399 w 420"/>
              <a:gd name="T7" fmla="*/ 99 h 549"/>
              <a:gd name="T8" fmla="*/ 363 w 420"/>
              <a:gd name="T9" fmla="*/ 132 h 549"/>
              <a:gd name="T10" fmla="*/ 324 w 420"/>
              <a:gd name="T11" fmla="*/ 156 h 549"/>
              <a:gd name="T12" fmla="*/ 306 w 420"/>
              <a:gd name="T13" fmla="*/ 183 h 549"/>
              <a:gd name="T14" fmla="*/ 294 w 420"/>
              <a:gd name="T15" fmla="*/ 219 h 549"/>
              <a:gd name="T16" fmla="*/ 258 w 420"/>
              <a:gd name="T17" fmla="*/ 255 h 549"/>
              <a:gd name="T18" fmla="*/ 243 w 420"/>
              <a:gd name="T19" fmla="*/ 300 h 549"/>
              <a:gd name="T20" fmla="*/ 210 w 420"/>
              <a:gd name="T21" fmla="*/ 339 h 549"/>
              <a:gd name="T22" fmla="*/ 174 w 420"/>
              <a:gd name="T23" fmla="*/ 372 h 549"/>
              <a:gd name="T24" fmla="*/ 150 w 420"/>
              <a:gd name="T25" fmla="*/ 396 h 549"/>
              <a:gd name="T26" fmla="*/ 129 w 420"/>
              <a:gd name="T27" fmla="*/ 447 h 549"/>
              <a:gd name="T28" fmla="*/ 93 w 420"/>
              <a:gd name="T29" fmla="*/ 483 h 549"/>
              <a:gd name="T30" fmla="*/ 36 w 420"/>
              <a:gd name="T31" fmla="*/ 513 h 549"/>
              <a:gd name="T32" fmla="*/ 0 w 420"/>
              <a:gd name="T33" fmla="*/ 549 h 5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20" h="549">
                <a:moveTo>
                  <a:pt x="420" y="0"/>
                </a:moveTo>
                <a:cubicBezTo>
                  <a:pt x="414" y="14"/>
                  <a:pt x="409" y="29"/>
                  <a:pt x="405" y="39"/>
                </a:cubicBezTo>
                <a:cubicBezTo>
                  <a:pt x="401" y="49"/>
                  <a:pt x="397" y="50"/>
                  <a:pt x="396" y="60"/>
                </a:cubicBezTo>
                <a:cubicBezTo>
                  <a:pt x="395" y="70"/>
                  <a:pt x="405" y="87"/>
                  <a:pt x="399" y="99"/>
                </a:cubicBezTo>
                <a:cubicBezTo>
                  <a:pt x="393" y="111"/>
                  <a:pt x="375" y="123"/>
                  <a:pt x="363" y="132"/>
                </a:cubicBezTo>
                <a:cubicBezTo>
                  <a:pt x="351" y="141"/>
                  <a:pt x="333" y="148"/>
                  <a:pt x="324" y="156"/>
                </a:cubicBezTo>
                <a:cubicBezTo>
                  <a:pt x="315" y="164"/>
                  <a:pt x="311" y="173"/>
                  <a:pt x="306" y="183"/>
                </a:cubicBezTo>
                <a:cubicBezTo>
                  <a:pt x="301" y="193"/>
                  <a:pt x="302" y="207"/>
                  <a:pt x="294" y="219"/>
                </a:cubicBezTo>
                <a:cubicBezTo>
                  <a:pt x="286" y="231"/>
                  <a:pt x="266" y="242"/>
                  <a:pt x="258" y="255"/>
                </a:cubicBezTo>
                <a:cubicBezTo>
                  <a:pt x="250" y="268"/>
                  <a:pt x="251" y="286"/>
                  <a:pt x="243" y="300"/>
                </a:cubicBezTo>
                <a:cubicBezTo>
                  <a:pt x="235" y="314"/>
                  <a:pt x="221" y="327"/>
                  <a:pt x="210" y="339"/>
                </a:cubicBezTo>
                <a:cubicBezTo>
                  <a:pt x="199" y="351"/>
                  <a:pt x="184" y="363"/>
                  <a:pt x="174" y="372"/>
                </a:cubicBezTo>
                <a:cubicBezTo>
                  <a:pt x="164" y="381"/>
                  <a:pt x="157" y="384"/>
                  <a:pt x="150" y="396"/>
                </a:cubicBezTo>
                <a:cubicBezTo>
                  <a:pt x="143" y="408"/>
                  <a:pt x="138" y="433"/>
                  <a:pt x="129" y="447"/>
                </a:cubicBezTo>
                <a:cubicBezTo>
                  <a:pt x="120" y="461"/>
                  <a:pt x="108" y="472"/>
                  <a:pt x="93" y="483"/>
                </a:cubicBezTo>
                <a:cubicBezTo>
                  <a:pt x="78" y="494"/>
                  <a:pt x="51" y="502"/>
                  <a:pt x="36" y="513"/>
                </a:cubicBezTo>
                <a:cubicBezTo>
                  <a:pt x="21" y="524"/>
                  <a:pt x="10" y="536"/>
                  <a:pt x="0" y="5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7" name="Freeform 678">
            <a:extLst>
              <a:ext uri="{FF2B5EF4-FFF2-40B4-BE49-F238E27FC236}">
                <a16:creationId xmlns:a16="http://schemas.microsoft.com/office/drawing/2014/main" id="{1549AF1A-7BE7-026A-2A1B-ACEE2CE16EEF}"/>
              </a:ext>
            </a:extLst>
          </xdr:cNvPr>
          <xdr:cNvSpPr>
            <a:spLocks noChangeAspect="1"/>
          </xdr:cNvSpPr>
        </xdr:nvSpPr>
        <xdr:spPr bwMode="auto">
          <a:xfrm rot="16200000">
            <a:off x="6587184" y="5922523"/>
            <a:ext cx="195257" cy="400996"/>
          </a:xfrm>
          <a:custGeom>
            <a:avLst/>
            <a:gdLst>
              <a:gd name="T0" fmla="*/ 354 w 354"/>
              <a:gd name="T1" fmla="*/ 0 h 849"/>
              <a:gd name="T2" fmla="*/ 348 w 354"/>
              <a:gd name="T3" fmla="*/ 24 h 849"/>
              <a:gd name="T4" fmla="*/ 345 w 354"/>
              <a:gd name="T5" fmla="*/ 99 h 849"/>
              <a:gd name="T6" fmla="*/ 297 w 354"/>
              <a:gd name="T7" fmla="*/ 174 h 849"/>
              <a:gd name="T8" fmla="*/ 207 w 354"/>
              <a:gd name="T9" fmla="*/ 321 h 849"/>
              <a:gd name="T10" fmla="*/ 153 w 354"/>
              <a:gd name="T11" fmla="*/ 420 h 849"/>
              <a:gd name="T12" fmla="*/ 108 w 354"/>
              <a:gd name="T13" fmla="*/ 537 h 849"/>
              <a:gd name="T14" fmla="*/ 66 w 354"/>
              <a:gd name="T15" fmla="*/ 657 h 849"/>
              <a:gd name="T16" fmla="*/ 57 w 354"/>
              <a:gd name="T17" fmla="*/ 717 h 849"/>
              <a:gd name="T18" fmla="*/ 12 w 354"/>
              <a:gd name="T19" fmla="*/ 789 h 849"/>
              <a:gd name="T20" fmla="*/ 15 w 354"/>
              <a:gd name="T21" fmla="*/ 831 h 849"/>
              <a:gd name="T22" fmla="*/ 0 w 354"/>
              <a:gd name="T23" fmla="*/ 849 h 8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54" h="849">
                <a:moveTo>
                  <a:pt x="354" y="0"/>
                </a:moveTo>
                <a:cubicBezTo>
                  <a:pt x="351" y="4"/>
                  <a:pt x="349" y="8"/>
                  <a:pt x="348" y="24"/>
                </a:cubicBezTo>
                <a:cubicBezTo>
                  <a:pt x="347" y="40"/>
                  <a:pt x="354" y="74"/>
                  <a:pt x="345" y="99"/>
                </a:cubicBezTo>
                <a:cubicBezTo>
                  <a:pt x="336" y="124"/>
                  <a:pt x="320" y="137"/>
                  <a:pt x="297" y="174"/>
                </a:cubicBezTo>
                <a:cubicBezTo>
                  <a:pt x="274" y="211"/>
                  <a:pt x="231" y="280"/>
                  <a:pt x="207" y="321"/>
                </a:cubicBezTo>
                <a:cubicBezTo>
                  <a:pt x="183" y="362"/>
                  <a:pt x="170" y="384"/>
                  <a:pt x="153" y="420"/>
                </a:cubicBezTo>
                <a:cubicBezTo>
                  <a:pt x="136" y="456"/>
                  <a:pt x="122" y="498"/>
                  <a:pt x="108" y="537"/>
                </a:cubicBezTo>
                <a:cubicBezTo>
                  <a:pt x="94" y="576"/>
                  <a:pt x="74" y="627"/>
                  <a:pt x="66" y="657"/>
                </a:cubicBezTo>
                <a:cubicBezTo>
                  <a:pt x="58" y="687"/>
                  <a:pt x="66" y="695"/>
                  <a:pt x="57" y="717"/>
                </a:cubicBezTo>
                <a:cubicBezTo>
                  <a:pt x="48" y="739"/>
                  <a:pt x="19" y="770"/>
                  <a:pt x="12" y="789"/>
                </a:cubicBezTo>
                <a:cubicBezTo>
                  <a:pt x="5" y="808"/>
                  <a:pt x="17" y="821"/>
                  <a:pt x="15" y="831"/>
                </a:cubicBezTo>
                <a:cubicBezTo>
                  <a:pt x="13" y="841"/>
                  <a:pt x="6" y="845"/>
                  <a:pt x="0" y="8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8" name="Freeform 679">
            <a:extLst>
              <a:ext uri="{FF2B5EF4-FFF2-40B4-BE49-F238E27FC236}">
                <a16:creationId xmlns:a16="http://schemas.microsoft.com/office/drawing/2014/main" id="{3B0B2C47-834D-EBC4-7269-395BA94BA601}"/>
              </a:ext>
            </a:extLst>
          </xdr:cNvPr>
          <xdr:cNvSpPr>
            <a:spLocks noChangeAspect="1"/>
          </xdr:cNvSpPr>
        </xdr:nvSpPr>
        <xdr:spPr bwMode="auto">
          <a:xfrm rot="16200000">
            <a:off x="6541278" y="5994680"/>
            <a:ext cx="233170" cy="395067"/>
          </a:xfrm>
          <a:custGeom>
            <a:avLst/>
            <a:gdLst>
              <a:gd name="T0" fmla="*/ 420 w 420"/>
              <a:gd name="T1" fmla="*/ 0 h 837"/>
              <a:gd name="T2" fmla="*/ 399 w 420"/>
              <a:gd name="T3" fmla="*/ 39 h 837"/>
              <a:gd name="T4" fmla="*/ 393 w 420"/>
              <a:gd name="T5" fmla="*/ 84 h 837"/>
              <a:gd name="T6" fmla="*/ 396 w 420"/>
              <a:gd name="T7" fmla="*/ 126 h 837"/>
              <a:gd name="T8" fmla="*/ 345 w 420"/>
              <a:gd name="T9" fmla="*/ 171 h 837"/>
              <a:gd name="T10" fmla="*/ 312 w 420"/>
              <a:gd name="T11" fmla="*/ 219 h 837"/>
              <a:gd name="T12" fmla="*/ 255 w 420"/>
              <a:gd name="T13" fmla="*/ 252 h 837"/>
              <a:gd name="T14" fmla="*/ 216 w 420"/>
              <a:gd name="T15" fmla="*/ 279 h 837"/>
              <a:gd name="T16" fmla="*/ 180 w 420"/>
              <a:gd name="T17" fmla="*/ 333 h 837"/>
              <a:gd name="T18" fmla="*/ 162 w 420"/>
              <a:gd name="T19" fmla="*/ 384 h 837"/>
              <a:gd name="T20" fmla="*/ 117 w 420"/>
              <a:gd name="T21" fmla="*/ 417 h 837"/>
              <a:gd name="T22" fmla="*/ 93 w 420"/>
              <a:gd name="T23" fmla="*/ 471 h 837"/>
              <a:gd name="T24" fmla="*/ 99 w 420"/>
              <a:gd name="T25" fmla="*/ 513 h 837"/>
              <a:gd name="T26" fmla="*/ 66 w 420"/>
              <a:gd name="T27" fmla="*/ 552 h 837"/>
              <a:gd name="T28" fmla="*/ 24 w 420"/>
              <a:gd name="T29" fmla="*/ 591 h 837"/>
              <a:gd name="T30" fmla="*/ 3 w 420"/>
              <a:gd name="T31" fmla="*/ 636 h 837"/>
              <a:gd name="T32" fmla="*/ 3 w 420"/>
              <a:gd name="T33" fmla="*/ 708 h 837"/>
              <a:gd name="T34" fmla="*/ 0 w 420"/>
              <a:gd name="T35" fmla="*/ 837 h 8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20" h="837">
                <a:moveTo>
                  <a:pt x="420" y="0"/>
                </a:moveTo>
                <a:cubicBezTo>
                  <a:pt x="411" y="12"/>
                  <a:pt x="403" y="25"/>
                  <a:pt x="399" y="39"/>
                </a:cubicBezTo>
                <a:cubicBezTo>
                  <a:pt x="395" y="53"/>
                  <a:pt x="393" y="70"/>
                  <a:pt x="393" y="84"/>
                </a:cubicBezTo>
                <a:cubicBezTo>
                  <a:pt x="393" y="98"/>
                  <a:pt x="404" y="112"/>
                  <a:pt x="396" y="126"/>
                </a:cubicBezTo>
                <a:cubicBezTo>
                  <a:pt x="388" y="140"/>
                  <a:pt x="359" y="156"/>
                  <a:pt x="345" y="171"/>
                </a:cubicBezTo>
                <a:cubicBezTo>
                  <a:pt x="331" y="186"/>
                  <a:pt x="327" y="205"/>
                  <a:pt x="312" y="219"/>
                </a:cubicBezTo>
                <a:cubicBezTo>
                  <a:pt x="297" y="233"/>
                  <a:pt x="271" y="242"/>
                  <a:pt x="255" y="252"/>
                </a:cubicBezTo>
                <a:cubicBezTo>
                  <a:pt x="239" y="262"/>
                  <a:pt x="229" y="265"/>
                  <a:pt x="216" y="279"/>
                </a:cubicBezTo>
                <a:cubicBezTo>
                  <a:pt x="203" y="293"/>
                  <a:pt x="189" y="316"/>
                  <a:pt x="180" y="333"/>
                </a:cubicBezTo>
                <a:cubicBezTo>
                  <a:pt x="171" y="350"/>
                  <a:pt x="172" y="370"/>
                  <a:pt x="162" y="384"/>
                </a:cubicBezTo>
                <a:cubicBezTo>
                  <a:pt x="152" y="398"/>
                  <a:pt x="128" y="403"/>
                  <a:pt x="117" y="417"/>
                </a:cubicBezTo>
                <a:cubicBezTo>
                  <a:pt x="106" y="431"/>
                  <a:pt x="96" y="455"/>
                  <a:pt x="93" y="471"/>
                </a:cubicBezTo>
                <a:cubicBezTo>
                  <a:pt x="90" y="487"/>
                  <a:pt x="103" y="500"/>
                  <a:pt x="99" y="513"/>
                </a:cubicBezTo>
                <a:cubicBezTo>
                  <a:pt x="95" y="526"/>
                  <a:pt x="78" y="539"/>
                  <a:pt x="66" y="552"/>
                </a:cubicBezTo>
                <a:cubicBezTo>
                  <a:pt x="54" y="565"/>
                  <a:pt x="34" y="577"/>
                  <a:pt x="24" y="591"/>
                </a:cubicBezTo>
                <a:cubicBezTo>
                  <a:pt x="14" y="605"/>
                  <a:pt x="6" y="617"/>
                  <a:pt x="3" y="636"/>
                </a:cubicBezTo>
                <a:cubicBezTo>
                  <a:pt x="0" y="655"/>
                  <a:pt x="3" y="675"/>
                  <a:pt x="3" y="708"/>
                </a:cubicBezTo>
                <a:cubicBezTo>
                  <a:pt x="3" y="741"/>
                  <a:pt x="1" y="789"/>
                  <a:pt x="0" y="83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Freeform 680">
            <a:extLst>
              <a:ext uri="{FF2B5EF4-FFF2-40B4-BE49-F238E27FC236}">
                <a16:creationId xmlns:a16="http://schemas.microsoft.com/office/drawing/2014/main" id="{1A9F22F3-4DEE-AF87-ECFF-D9C0DF01EF6B}"/>
              </a:ext>
            </a:extLst>
          </xdr:cNvPr>
          <xdr:cNvSpPr>
            <a:spLocks noChangeAspect="1"/>
          </xdr:cNvSpPr>
        </xdr:nvSpPr>
        <xdr:spPr bwMode="auto">
          <a:xfrm rot="16200000">
            <a:off x="6413077" y="6296495"/>
            <a:ext cx="129539" cy="319072"/>
          </a:xfrm>
          <a:custGeom>
            <a:avLst/>
            <a:gdLst>
              <a:gd name="T0" fmla="*/ 229 w 233"/>
              <a:gd name="T1" fmla="*/ 0 h 675"/>
              <a:gd name="T2" fmla="*/ 232 w 233"/>
              <a:gd name="T3" fmla="*/ 36 h 675"/>
              <a:gd name="T4" fmla="*/ 223 w 233"/>
              <a:gd name="T5" fmla="*/ 78 h 675"/>
              <a:gd name="T6" fmla="*/ 211 w 233"/>
              <a:gd name="T7" fmla="*/ 108 h 675"/>
              <a:gd name="T8" fmla="*/ 163 w 233"/>
              <a:gd name="T9" fmla="*/ 153 h 675"/>
              <a:gd name="T10" fmla="*/ 145 w 233"/>
              <a:gd name="T11" fmla="*/ 189 h 675"/>
              <a:gd name="T12" fmla="*/ 142 w 233"/>
              <a:gd name="T13" fmla="*/ 237 h 675"/>
              <a:gd name="T14" fmla="*/ 115 w 233"/>
              <a:gd name="T15" fmla="*/ 279 h 675"/>
              <a:gd name="T16" fmla="*/ 112 w 233"/>
              <a:gd name="T17" fmla="*/ 315 h 675"/>
              <a:gd name="T18" fmla="*/ 121 w 233"/>
              <a:gd name="T19" fmla="*/ 342 h 675"/>
              <a:gd name="T20" fmla="*/ 109 w 233"/>
              <a:gd name="T21" fmla="*/ 378 h 675"/>
              <a:gd name="T22" fmla="*/ 112 w 233"/>
              <a:gd name="T23" fmla="*/ 429 h 675"/>
              <a:gd name="T24" fmla="*/ 82 w 233"/>
              <a:gd name="T25" fmla="*/ 486 h 675"/>
              <a:gd name="T26" fmla="*/ 55 w 233"/>
              <a:gd name="T27" fmla="*/ 564 h 675"/>
              <a:gd name="T28" fmla="*/ 7 w 233"/>
              <a:gd name="T29" fmla="*/ 633 h 675"/>
              <a:gd name="T30" fmla="*/ 10 w 233"/>
              <a:gd name="T31" fmla="*/ 675 h 6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3" h="675">
                <a:moveTo>
                  <a:pt x="229" y="0"/>
                </a:moveTo>
                <a:cubicBezTo>
                  <a:pt x="231" y="11"/>
                  <a:pt x="233" y="23"/>
                  <a:pt x="232" y="36"/>
                </a:cubicBezTo>
                <a:cubicBezTo>
                  <a:pt x="231" y="49"/>
                  <a:pt x="226" y="66"/>
                  <a:pt x="223" y="78"/>
                </a:cubicBezTo>
                <a:cubicBezTo>
                  <a:pt x="220" y="90"/>
                  <a:pt x="221" y="96"/>
                  <a:pt x="211" y="108"/>
                </a:cubicBezTo>
                <a:cubicBezTo>
                  <a:pt x="201" y="120"/>
                  <a:pt x="174" y="140"/>
                  <a:pt x="163" y="153"/>
                </a:cubicBezTo>
                <a:cubicBezTo>
                  <a:pt x="152" y="166"/>
                  <a:pt x="149" y="175"/>
                  <a:pt x="145" y="189"/>
                </a:cubicBezTo>
                <a:cubicBezTo>
                  <a:pt x="141" y="203"/>
                  <a:pt x="147" y="222"/>
                  <a:pt x="142" y="237"/>
                </a:cubicBezTo>
                <a:cubicBezTo>
                  <a:pt x="137" y="252"/>
                  <a:pt x="120" y="266"/>
                  <a:pt x="115" y="279"/>
                </a:cubicBezTo>
                <a:cubicBezTo>
                  <a:pt x="110" y="292"/>
                  <a:pt x="111" y="305"/>
                  <a:pt x="112" y="315"/>
                </a:cubicBezTo>
                <a:cubicBezTo>
                  <a:pt x="113" y="325"/>
                  <a:pt x="121" y="332"/>
                  <a:pt x="121" y="342"/>
                </a:cubicBezTo>
                <a:cubicBezTo>
                  <a:pt x="121" y="352"/>
                  <a:pt x="110" y="364"/>
                  <a:pt x="109" y="378"/>
                </a:cubicBezTo>
                <a:cubicBezTo>
                  <a:pt x="108" y="392"/>
                  <a:pt x="116" y="411"/>
                  <a:pt x="112" y="429"/>
                </a:cubicBezTo>
                <a:cubicBezTo>
                  <a:pt x="108" y="447"/>
                  <a:pt x="91" y="464"/>
                  <a:pt x="82" y="486"/>
                </a:cubicBezTo>
                <a:cubicBezTo>
                  <a:pt x="73" y="508"/>
                  <a:pt x="67" y="540"/>
                  <a:pt x="55" y="564"/>
                </a:cubicBezTo>
                <a:cubicBezTo>
                  <a:pt x="43" y="588"/>
                  <a:pt x="14" y="615"/>
                  <a:pt x="7" y="633"/>
                </a:cubicBezTo>
                <a:cubicBezTo>
                  <a:pt x="0" y="651"/>
                  <a:pt x="5" y="663"/>
                  <a:pt x="10" y="67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0" name="Freeform 681">
            <a:extLst>
              <a:ext uri="{FF2B5EF4-FFF2-40B4-BE49-F238E27FC236}">
                <a16:creationId xmlns:a16="http://schemas.microsoft.com/office/drawing/2014/main" id="{580DE952-2398-CDF8-D466-5B406F2A63AA}"/>
              </a:ext>
            </a:extLst>
          </xdr:cNvPr>
          <xdr:cNvSpPr>
            <a:spLocks noChangeAspect="1"/>
          </xdr:cNvSpPr>
        </xdr:nvSpPr>
        <xdr:spPr bwMode="auto">
          <a:xfrm rot="16200000">
            <a:off x="6354840" y="6397785"/>
            <a:ext cx="232539" cy="284578"/>
          </a:xfrm>
          <a:custGeom>
            <a:avLst/>
            <a:gdLst>
              <a:gd name="T0" fmla="*/ 411 w 419"/>
              <a:gd name="T1" fmla="*/ 0 h 603"/>
              <a:gd name="T2" fmla="*/ 414 w 419"/>
              <a:gd name="T3" fmla="*/ 33 h 603"/>
              <a:gd name="T4" fmla="*/ 408 w 419"/>
              <a:gd name="T5" fmla="*/ 72 h 603"/>
              <a:gd name="T6" fmla="*/ 348 w 419"/>
              <a:gd name="T7" fmla="*/ 96 h 603"/>
              <a:gd name="T8" fmla="*/ 309 w 419"/>
              <a:gd name="T9" fmla="*/ 120 h 603"/>
              <a:gd name="T10" fmla="*/ 279 w 419"/>
              <a:gd name="T11" fmla="*/ 186 h 603"/>
              <a:gd name="T12" fmla="*/ 252 w 419"/>
              <a:gd name="T13" fmla="*/ 243 h 603"/>
              <a:gd name="T14" fmla="*/ 222 w 419"/>
              <a:gd name="T15" fmla="*/ 303 h 603"/>
              <a:gd name="T16" fmla="*/ 147 w 419"/>
              <a:gd name="T17" fmla="*/ 411 h 603"/>
              <a:gd name="T18" fmla="*/ 63 w 419"/>
              <a:gd name="T19" fmla="*/ 504 h 603"/>
              <a:gd name="T20" fmla="*/ 0 w 419"/>
              <a:gd name="T21" fmla="*/ 603 h 6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9" h="603">
                <a:moveTo>
                  <a:pt x="411" y="0"/>
                </a:moveTo>
                <a:cubicBezTo>
                  <a:pt x="412" y="10"/>
                  <a:pt x="414" y="21"/>
                  <a:pt x="414" y="33"/>
                </a:cubicBezTo>
                <a:cubicBezTo>
                  <a:pt x="414" y="45"/>
                  <a:pt x="419" y="62"/>
                  <a:pt x="408" y="72"/>
                </a:cubicBezTo>
                <a:cubicBezTo>
                  <a:pt x="397" y="82"/>
                  <a:pt x="364" y="88"/>
                  <a:pt x="348" y="96"/>
                </a:cubicBezTo>
                <a:cubicBezTo>
                  <a:pt x="332" y="104"/>
                  <a:pt x="320" y="105"/>
                  <a:pt x="309" y="120"/>
                </a:cubicBezTo>
                <a:cubicBezTo>
                  <a:pt x="298" y="135"/>
                  <a:pt x="288" y="166"/>
                  <a:pt x="279" y="186"/>
                </a:cubicBezTo>
                <a:cubicBezTo>
                  <a:pt x="270" y="206"/>
                  <a:pt x="261" y="224"/>
                  <a:pt x="252" y="243"/>
                </a:cubicBezTo>
                <a:cubicBezTo>
                  <a:pt x="243" y="262"/>
                  <a:pt x="239" y="275"/>
                  <a:pt x="222" y="303"/>
                </a:cubicBezTo>
                <a:cubicBezTo>
                  <a:pt x="205" y="331"/>
                  <a:pt x="173" y="378"/>
                  <a:pt x="147" y="411"/>
                </a:cubicBezTo>
                <a:cubicBezTo>
                  <a:pt x="121" y="444"/>
                  <a:pt x="87" y="472"/>
                  <a:pt x="63" y="504"/>
                </a:cubicBezTo>
                <a:cubicBezTo>
                  <a:pt x="39" y="536"/>
                  <a:pt x="19" y="569"/>
                  <a:pt x="0" y="603"/>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61" name="WordArt 682">
            <a:extLst>
              <a:ext uri="{FF2B5EF4-FFF2-40B4-BE49-F238E27FC236}">
                <a16:creationId xmlns:a16="http://schemas.microsoft.com/office/drawing/2014/main" id="{BFE7BBA3-AA0B-81BF-DB88-62FAB6F13126}"/>
              </a:ext>
            </a:extLst>
          </xdr:cNvPr>
          <xdr:cNvSpPr>
            <a:spLocks noChangeAspect="1" noChangeArrowheads="1" noChangeShapeType="1" noTextEdit="1"/>
          </xdr:cNvSpPr>
        </xdr:nvSpPr>
        <xdr:spPr bwMode="auto">
          <a:xfrm rot="17308477">
            <a:off x="5033928" y="3857108"/>
            <a:ext cx="590193"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小型いかつり漁業</a:t>
            </a:r>
          </a:p>
        </xdr:txBody>
      </xdr:sp>
      <xdr:sp macro="" textlink="">
        <xdr:nvSpPr>
          <xdr:cNvPr id="162" name="WordArt 683">
            <a:extLst>
              <a:ext uri="{FF2B5EF4-FFF2-40B4-BE49-F238E27FC236}">
                <a16:creationId xmlns:a16="http://schemas.microsoft.com/office/drawing/2014/main" id="{D40FED98-5385-4DAC-6717-F630451C7ACE}"/>
              </a:ext>
            </a:extLst>
          </xdr:cNvPr>
          <xdr:cNvSpPr>
            <a:spLocks noChangeAspect="1" noChangeArrowheads="1" noChangeShapeType="1" noTextEdit="1"/>
          </xdr:cNvSpPr>
        </xdr:nvSpPr>
        <xdr:spPr bwMode="auto">
          <a:xfrm rot="17251560">
            <a:off x="4400654" y="4406860"/>
            <a:ext cx="839161"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xdr:txBody>
      </xdr:sp>
      <xdr:sp macro="" textlink="">
        <xdr:nvSpPr>
          <xdr:cNvPr id="163" name="WordArt 684">
            <a:extLst>
              <a:ext uri="{FF2B5EF4-FFF2-40B4-BE49-F238E27FC236}">
                <a16:creationId xmlns:a16="http://schemas.microsoft.com/office/drawing/2014/main" id="{0A8CFEBA-3D10-D3EE-8810-6E207C8AC916}"/>
              </a:ext>
            </a:extLst>
          </xdr:cNvPr>
          <xdr:cNvSpPr>
            <a:spLocks noChangeAspect="1" noChangeArrowheads="1" noChangeShapeType="1" noTextEdit="1"/>
          </xdr:cNvSpPr>
        </xdr:nvSpPr>
        <xdr:spPr bwMode="auto">
          <a:xfrm>
            <a:off x="5108585" y="1206220"/>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164" name="WordArt 685">
            <a:extLst>
              <a:ext uri="{FF2B5EF4-FFF2-40B4-BE49-F238E27FC236}">
                <a16:creationId xmlns:a16="http://schemas.microsoft.com/office/drawing/2014/main" id="{62562CF0-993F-2EB5-8E7C-915916923D68}"/>
              </a:ext>
            </a:extLst>
          </xdr:cNvPr>
          <xdr:cNvSpPr>
            <a:spLocks noChangeAspect="1" noChangeArrowheads="1" noChangeShapeType="1" noTextEdit="1"/>
          </xdr:cNvSpPr>
        </xdr:nvSpPr>
        <xdr:spPr bwMode="auto">
          <a:xfrm>
            <a:off x="2594275" y="185073"/>
            <a:ext cx="109412" cy="5307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292°</a:t>
            </a:r>
            <a:endPar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endParaRPr>
          </a:p>
        </xdr:txBody>
      </xdr:sp>
      <xdr:sp macro="" textlink="">
        <xdr:nvSpPr>
          <xdr:cNvPr id="165" name="WordArt 686">
            <a:extLst>
              <a:ext uri="{FF2B5EF4-FFF2-40B4-BE49-F238E27FC236}">
                <a16:creationId xmlns:a16="http://schemas.microsoft.com/office/drawing/2014/main" id="{C1DB5893-028B-1E72-F8AF-941AD5974CC0}"/>
              </a:ext>
            </a:extLst>
          </xdr:cNvPr>
          <xdr:cNvSpPr>
            <a:spLocks noChangeAspect="1" noChangeArrowheads="1" noChangeShapeType="1" noTextEdit="1"/>
          </xdr:cNvSpPr>
        </xdr:nvSpPr>
        <xdr:spPr bwMode="auto">
          <a:xfrm>
            <a:off x="2542533" y="259005"/>
            <a:ext cx="201037" cy="6634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(T.Co.)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166" name="WordArt 687">
            <a:extLst>
              <a:ext uri="{FF2B5EF4-FFF2-40B4-BE49-F238E27FC236}">
                <a16:creationId xmlns:a16="http://schemas.microsoft.com/office/drawing/2014/main" id="{5321DF76-C649-B49A-158A-5B9D518069AC}"/>
              </a:ext>
            </a:extLst>
          </xdr:cNvPr>
          <xdr:cNvSpPr>
            <a:spLocks noChangeAspect="1" noChangeArrowheads="1" noChangeShapeType="1" noTextEdit="1"/>
          </xdr:cNvSpPr>
        </xdr:nvSpPr>
        <xdr:spPr bwMode="auto">
          <a:xfrm rot="18600000">
            <a:off x="6451270" y="4734815"/>
            <a:ext cx="526371"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a:t>
            </a:r>
          </a:p>
        </xdr:txBody>
      </xdr:sp>
      <xdr:sp macro="" textlink="">
        <xdr:nvSpPr>
          <xdr:cNvPr id="167" name="WordArt 688">
            <a:extLst>
              <a:ext uri="{FF2B5EF4-FFF2-40B4-BE49-F238E27FC236}">
                <a16:creationId xmlns:a16="http://schemas.microsoft.com/office/drawing/2014/main" id="{54DDD079-CD19-DD18-CCBC-783AB2306AE5}"/>
              </a:ext>
            </a:extLst>
          </xdr:cNvPr>
          <xdr:cNvSpPr>
            <a:spLocks noChangeAspect="1" noChangeArrowheads="1" noChangeShapeType="1" noTextEdit="1"/>
          </xdr:cNvSpPr>
        </xdr:nvSpPr>
        <xdr:spPr bwMode="auto">
          <a:xfrm rot="17059296">
            <a:off x="6719958" y="4058684"/>
            <a:ext cx="632530"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あまだいさし網漁業</a:t>
            </a:r>
          </a:p>
        </xdr:txBody>
      </xdr:sp>
      <xdr:sp macro="" textlink="">
        <xdr:nvSpPr>
          <xdr:cNvPr id="168" name="WordArt 689">
            <a:extLst>
              <a:ext uri="{FF2B5EF4-FFF2-40B4-BE49-F238E27FC236}">
                <a16:creationId xmlns:a16="http://schemas.microsoft.com/office/drawing/2014/main" id="{59AB0EFA-79D8-62AF-F9CB-6A1F30E6435B}"/>
              </a:ext>
            </a:extLst>
          </xdr:cNvPr>
          <xdr:cNvSpPr>
            <a:spLocks noChangeAspect="1" noChangeArrowheads="1" noChangeShapeType="1" noTextEdit="1"/>
          </xdr:cNvSpPr>
        </xdr:nvSpPr>
        <xdr:spPr bwMode="auto">
          <a:xfrm>
            <a:off x="6862404" y="3378055"/>
            <a:ext cx="213433"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明石礁</a:t>
            </a:r>
          </a:p>
        </xdr:txBody>
      </xdr:sp>
      <xdr:sp macro="" textlink="">
        <xdr:nvSpPr>
          <xdr:cNvPr id="169" name="WordArt 690">
            <a:extLst>
              <a:ext uri="{FF2B5EF4-FFF2-40B4-BE49-F238E27FC236}">
                <a16:creationId xmlns:a16="http://schemas.microsoft.com/office/drawing/2014/main" id="{1B3201B0-BD68-6EA8-074B-F7FF08DC0038}"/>
              </a:ext>
            </a:extLst>
          </xdr:cNvPr>
          <xdr:cNvSpPr>
            <a:spLocks noChangeAspect="1" noChangeArrowheads="1" noChangeShapeType="1" noTextEdit="1"/>
          </xdr:cNvSpPr>
        </xdr:nvSpPr>
        <xdr:spPr bwMode="auto">
          <a:xfrm>
            <a:off x="6785870" y="3500643"/>
            <a:ext cx="320150"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170" name="WordArt 691">
            <a:extLst>
              <a:ext uri="{FF2B5EF4-FFF2-40B4-BE49-F238E27FC236}">
                <a16:creationId xmlns:a16="http://schemas.microsoft.com/office/drawing/2014/main" id="{2019CDEF-E3B4-FF2D-1333-37974ACB0385}"/>
              </a:ext>
            </a:extLst>
          </xdr:cNvPr>
          <xdr:cNvSpPr>
            <a:spLocks noChangeAspect="1" noChangeArrowheads="1" noChangeShapeType="1" noTextEdit="1"/>
          </xdr:cNvSpPr>
        </xdr:nvSpPr>
        <xdr:spPr bwMode="auto">
          <a:xfrm>
            <a:off x="6934626" y="3120872"/>
            <a:ext cx="400457"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大規模増殖場</a:t>
            </a:r>
          </a:p>
        </xdr:txBody>
      </xdr:sp>
      <xdr:sp macro="" textlink="">
        <xdr:nvSpPr>
          <xdr:cNvPr id="171" name="Line 692">
            <a:extLst>
              <a:ext uri="{FF2B5EF4-FFF2-40B4-BE49-F238E27FC236}">
                <a16:creationId xmlns:a16="http://schemas.microsoft.com/office/drawing/2014/main" id="{63F4A98E-8670-5774-DE3A-B607A587A6CC}"/>
              </a:ext>
            </a:extLst>
          </xdr:cNvPr>
          <xdr:cNvSpPr>
            <a:spLocks noChangeAspect="1" noChangeShapeType="1"/>
          </xdr:cNvSpPr>
        </xdr:nvSpPr>
        <xdr:spPr bwMode="auto">
          <a:xfrm rot="16200000" flipV="1">
            <a:off x="7149175" y="3306966"/>
            <a:ext cx="241385" cy="549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172" name="Group 693">
            <a:extLst>
              <a:ext uri="{FF2B5EF4-FFF2-40B4-BE49-F238E27FC236}">
                <a16:creationId xmlns:a16="http://schemas.microsoft.com/office/drawing/2014/main" id="{2B1252A8-6D14-4A70-4E8D-A86C364773CB}"/>
              </a:ext>
            </a:extLst>
          </xdr:cNvPr>
          <xdr:cNvGrpSpPr>
            <a:grpSpLocks noChangeAspect="1"/>
          </xdr:cNvGrpSpPr>
        </xdr:nvGrpSpPr>
        <xdr:grpSpPr bwMode="auto">
          <a:xfrm rot="16200000">
            <a:off x="7466890" y="3838067"/>
            <a:ext cx="61926" cy="51202"/>
            <a:chOff x="7969" y="17091"/>
            <a:chExt cx="120" cy="117"/>
          </a:xfrm>
        </xdr:grpSpPr>
        <xdr:sp macro="" textlink="">
          <xdr:nvSpPr>
            <xdr:cNvPr id="503" name="Line 694">
              <a:extLst>
                <a:ext uri="{FF2B5EF4-FFF2-40B4-BE49-F238E27FC236}">
                  <a16:creationId xmlns:a16="http://schemas.microsoft.com/office/drawing/2014/main" id="{BE5328C2-25AA-2A8B-8B27-A4816F649269}"/>
                </a:ext>
              </a:extLst>
            </xdr:cNvPr>
            <xdr:cNvSpPr>
              <a:spLocks noChangeAspect="1" noChangeShapeType="1"/>
            </xdr:cNvSpPr>
          </xdr:nvSpPr>
          <xdr:spPr bwMode="auto">
            <a:xfrm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4" name="Line 695">
              <a:extLst>
                <a:ext uri="{FF2B5EF4-FFF2-40B4-BE49-F238E27FC236}">
                  <a16:creationId xmlns:a16="http://schemas.microsoft.com/office/drawing/2014/main" id="{D864C1DF-42BA-38CD-A459-520D0FFF8FB6}"/>
                </a:ext>
              </a:extLst>
            </xdr:cNvPr>
            <xdr:cNvSpPr>
              <a:spLocks noChangeAspect="1" noChangeShapeType="1"/>
            </xdr:cNvSpPr>
          </xdr:nvSpPr>
          <xdr:spPr bwMode="auto">
            <a:xfrm rot="162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5" name="Line 696">
              <a:extLst>
                <a:ext uri="{FF2B5EF4-FFF2-40B4-BE49-F238E27FC236}">
                  <a16:creationId xmlns:a16="http://schemas.microsoft.com/office/drawing/2014/main" id="{40E44B16-7D79-B86D-68C5-228AD7FA089C}"/>
                </a:ext>
              </a:extLst>
            </xdr:cNvPr>
            <xdr:cNvSpPr>
              <a:spLocks noChangeAspect="1" noChangeShapeType="1"/>
            </xdr:cNvSpPr>
          </xdr:nvSpPr>
          <xdr:spPr bwMode="auto">
            <a:xfrm rot="27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6" name="Line 697">
              <a:extLst>
                <a:ext uri="{FF2B5EF4-FFF2-40B4-BE49-F238E27FC236}">
                  <a16:creationId xmlns:a16="http://schemas.microsoft.com/office/drawing/2014/main" id="{B62891AB-BB17-2B0C-B6AF-CA796E63C0B3}"/>
                </a:ext>
              </a:extLst>
            </xdr:cNvPr>
            <xdr:cNvSpPr>
              <a:spLocks noChangeAspect="1" noChangeShapeType="1"/>
            </xdr:cNvSpPr>
          </xdr:nvSpPr>
          <xdr:spPr bwMode="auto">
            <a:xfrm rot="18900000" flipV="1">
              <a:off x="8028" y="17088"/>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7" name="Oval 698">
              <a:extLst>
                <a:ext uri="{FF2B5EF4-FFF2-40B4-BE49-F238E27FC236}">
                  <a16:creationId xmlns:a16="http://schemas.microsoft.com/office/drawing/2014/main" id="{051C2598-9C56-7506-3259-746D7F057A6C}"/>
                </a:ext>
              </a:extLst>
            </xdr:cNvPr>
            <xdr:cNvSpPr>
              <a:spLocks noChangeAspect="1" noChangeArrowheads="1"/>
            </xdr:cNvSpPr>
          </xdr:nvSpPr>
          <xdr:spPr bwMode="auto">
            <a:xfrm>
              <a:off x="7996" y="17116"/>
              <a:ext cx="67" cy="67"/>
            </a:xfrm>
            <a:prstGeom prst="ellipse">
              <a:avLst/>
            </a:prstGeom>
            <a:solidFill>
              <a:srgbClr val="FFFFFF"/>
            </a:solidFill>
            <a:ln w="3175">
              <a:solidFill>
                <a:srgbClr val="000000"/>
              </a:solidFill>
              <a:round/>
              <a:headEnd/>
              <a:tailEnd/>
            </a:ln>
          </xdr:spPr>
        </xdr:sp>
        <xdr:sp macro="" textlink="">
          <xdr:nvSpPr>
            <xdr:cNvPr id="508" name="Oval 699">
              <a:extLst>
                <a:ext uri="{FF2B5EF4-FFF2-40B4-BE49-F238E27FC236}">
                  <a16:creationId xmlns:a16="http://schemas.microsoft.com/office/drawing/2014/main" id="{6E411CAF-7798-0FB3-6DBF-3A4E3786C446}"/>
                </a:ext>
              </a:extLst>
            </xdr:cNvPr>
            <xdr:cNvSpPr>
              <a:spLocks noChangeAspect="1" noChangeArrowheads="1"/>
            </xdr:cNvSpPr>
          </xdr:nvSpPr>
          <xdr:spPr bwMode="auto">
            <a:xfrm>
              <a:off x="8020" y="17140"/>
              <a:ext cx="21" cy="21"/>
            </a:xfrm>
            <a:prstGeom prst="ellipse">
              <a:avLst/>
            </a:pr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sp macro="" textlink="">
        <xdr:nvSpPr>
          <xdr:cNvPr id="173" name="Line 700">
            <a:extLst>
              <a:ext uri="{FF2B5EF4-FFF2-40B4-BE49-F238E27FC236}">
                <a16:creationId xmlns:a16="http://schemas.microsoft.com/office/drawing/2014/main" id="{95AA6781-A71D-67FA-08B6-DA7F089278FD}"/>
              </a:ext>
            </a:extLst>
          </xdr:cNvPr>
          <xdr:cNvSpPr>
            <a:spLocks noChangeAspect="1" noChangeShapeType="1"/>
          </xdr:cNvSpPr>
        </xdr:nvSpPr>
        <xdr:spPr bwMode="auto">
          <a:xfrm rot="16200000" flipV="1">
            <a:off x="7512052" y="3887216"/>
            <a:ext cx="34123" cy="4958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Line 701">
            <a:extLst>
              <a:ext uri="{FF2B5EF4-FFF2-40B4-BE49-F238E27FC236}">
                <a16:creationId xmlns:a16="http://schemas.microsoft.com/office/drawing/2014/main" id="{BD40CD12-549A-55BD-595D-0D479107007F}"/>
              </a:ext>
            </a:extLst>
          </xdr:cNvPr>
          <xdr:cNvSpPr>
            <a:spLocks noChangeAspect="1" noChangeShapeType="1"/>
          </xdr:cNvSpPr>
        </xdr:nvSpPr>
        <xdr:spPr bwMode="auto">
          <a:xfrm rot="16200000" flipH="1" flipV="1">
            <a:off x="7523046" y="3858493"/>
            <a:ext cx="1896" cy="24254"/>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WordArt 702">
            <a:extLst>
              <a:ext uri="{FF2B5EF4-FFF2-40B4-BE49-F238E27FC236}">
                <a16:creationId xmlns:a16="http://schemas.microsoft.com/office/drawing/2014/main" id="{D3DC93D5-BDF3-9485-377A-019529F6AA6E}"/>
              </a:ext>
            </a:extLst>
          </xdr:cNvPr>
          <xdr:cNvSpPr>
            <a:spLocks noChangeAspect="1" noChangeArrowheads="1" noChangeShapeType="1" noTextEdit="1"/>
          </xdr:cNvSpPr>
        </xdr:nvSpPr>
        <xdr:spPr bwMode="auto">
          <a:xfrm>
            <a:off x="4751785" y="6943857"/>
            <a:ext cx="133665"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粟島</a:t>
            </a:r>
          </a:p>
        </xdr:txBody>
      </xdr:sp>
      <xdr:sp macro="" textlink="">
        <xdr:nvSpPr>
          <xdr:cNvPr id="176" name="WordArt 703">
            <a:extLst>
              <a:ext uri="{FF2B5EF4-FFF2-40B4-BE49-F238E27FC236}">
                <a16:creationId xmlns:a16="http://schemas.microsoft.com/office/drawing/2014/main" id="{9A51F05B-7221-D864-02B6-58EB87E21051}"/>
              </a:ext>
            </a:extLst>
          </xdr:cNvPr>
          <xdr:cNvSpPr>
            <a:spLocks noChangeAspect="1" noChangeArrowheads="1" noChangeShapeType="1" noTextEdit="1"/>
          </xdr:cNvSpPr>
        </xdr:nvSpPr>
        <xdr:spPr bwMode="auto">
          <a:xfrm rot="17111715">
            <a:off x="7152242" y="3753486"/>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海共第２号</a:t>
            </a:r>
          </a:p>
        </xdr:txBody>
      </xdr:sp>
      <xdr:sp macro="" textlink="">
        <xdr:nvSpPr>
          <xdr:cNvPr id="177" name="WordArt 704">
            <a:extLst>
              <a:ext uri="{FF2B5EF4-FFF2-40B4-BE49-F238E27FC236}">
                <a16:creationId xmlns:a16="http://schemas.microsoft.com/office/drawing/2014/main" id="{E493B31E-0BF3-253C-DA21-DF8EA876F135}"/>
              </a:ext>
            </a:extLst>
          </xdr:cNvPr>
          <xdr:cNvSpPr>
            <a:spLocks noChangeAspect="1" noChangeArrowheads="1" noChangeShapeType="1" noTextEdit="1"/>
          </xdr:cNvSpPr>
        </xdr:nvSpPr>
        <xdr:spPr bwMode="auto">
          <a:xfrm rot="18893818">
            <a:off x="6717290" y="4985688"/>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海共第３号</a:t>
            </a:r>
          </a:p>
        </xdr:txBody>
      </xdr:sp>
      <xdr:sp macro="" textlink="">
        <xdr:nvSpPr>
          <xdr:cNvPr id="178" name="WordArt 705">
            <a:extLst>
              <a:ext uri="{FF2B5EF4-FFF2-40B4-BE49-F238E27FC236}">
                <a16:creationId xmlns:a16="http://schemas.microsoft.com/office/drawing/2014/main" id="{41FCE046-FC2A-E046-32B1-20D3B4C58AB4}"/>
              </a:ext>
            </a:extLst>
          </xdr:cNvPr>
          <xdr:cNvSpPr>
            <a:spLocks noChangeAspect="1" noChangeArrowheads="1" noChangeShapeType="1" noTextEdit="1"/>
          </xdr:cNvSpPr>
        </xdr:nvSpPr>
        <xdr:spPr bwMode="auto">
          <a:xfrm rot="17910458">
            <a:off x="6144901" y="5910155"/>
            <a:ext cx="492881" cy="8893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海共第４号</a:t>
            </a:r>
          </a:p>
        </xdr:txBody>
      </xdr:sp>
      <xdr:sp macro="" textlink="">
        <xdr:nvSpPr>
          <xdr:cNvPr id="179" name="WordArt 706">
            <a:extLst>
              <a:ext uri="{FF2B5EF4-FFF2-40B4-BE49-F238E27FC236}">
                <a16:creationId xmlns:a16="http://schemas.microsoft.com/office/drawing/2014/main" id="{F212B888-82C9-D105-6CEC-807082131ABA}"/>
              </a:ext>
            </a:extLst>
          </xdr:cNvPr>
          <xdr:cNvSpPr>
            <a:spLocks noChangeAspect="1" noChangeArrowheads="1" noChangeShapeType="1" noTextEdit="1"/>
          </xdr:cNvSpPr>
        </xdr:nvSpPr>
        <xdr:spPr bwMode="auto">
          <a:xfrm>
            <a:off x="7850881" y="5735035"/>
            <a:ext cx="125581" cy="714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磁北</a:t>
            </a:r>
          </a:p>
        </xdr:txBody>
      </xdr:sp>
      <xdr:sp macro="" textlink="">
        <xdr:nvSpPr>
          <xdr:cNvPr id="180" name="WordArt 707">
            <a:extLst>
              <a:ext uri="{FF2B5EF4-FFF2-40B4-BE49-F238E27FC236}">
                <a16:creationId xmlns:a16="http://schemas.microsoft.com/office/drawing/2014/main" id="{7BBEBBF6-AA1F-42E5-5D3D-000E9E3768CF}"/>
              </a:ext>
            </a:extLst>
          </xdr:cNvPr>
          <xdr:cNvSpPr>
            <a:spLocks noChangeAspect="1" noChangeArrowheads="1" noChangeShapeType="1" noTextEdit="1"/>
          </xdr:cNvSpPr>
        </xdr:nvSpPr>
        <xdr:spPr bwMode="auto">
          <a:xfrm rot="1712025">
            <a:off x="6392958" y="6371989"/>
            <a:ext cx="150374"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a:t>
            </a:r>
          </a:p>
        </xdr:txBody>
      </xdr:sp>
      <xdr:sp macro="" textlink="">
        <xdr:nvSpPr>
          <xdr:cNvPr id="181" name="AutoShape 708">
            <a:extLst>
              <a:ext uri="{FF2B5EF4-FFF2-40B4-BE49-F238E27FC236}">
                <a16:creationId xmlns:a16="http://schemas.microsoft.com/office/drawing/2014/main" id="{B9EB2263-3DB0-3A95-A6AC-629A3E76D6C2}"/>
              </a:ext>
            </a:extLst>
          </xdr:cNvPr>
          <xdr:cNvSpPr>
            <a:spLocks noChangeAspect="1" noChangeArrowheads="1"/>
          </xdr:cNvSpPr>
        </xdr:nvSpPr>
        <xdr:spPr bwMode="auto">
          <a:xfrm rot="17961465">
            <a:off x="6364978" y="6339558"/>
            <a:ext cx="36018" cy="26949"/>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2" name="Oval 709">
            <a:extLst>
              <a:ext uri="{FF2B5EF4-FFF2-40B4-BE49-F238E27FC236}">
                <a16:creationId xmlns:a16="http://schemas.microsoft.com/office/drawing/2014/main" id="{FE538FDA-91E9-9B4B-77AC-FB34A8080ED7}"/>
              </a:ext>
            </a:extLst>
          </xdr:cNvPr>
          <xdr:cNvSpPr>
            <a:spLocks noChangeAspect="1" noChangeArrowheads="1"/>
          </xdr:cNvSpPr>
        </xdr:nvSpPr>
        <xdr:spPr bwMode="auto">
          <a:xfrm rot="16200000">
            <a:off x="6393311" y="6269296"/>
            <a:ext cx="39178" cy="32877"/>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Oval 710">
            <a:extLst>
              <a:ext uri="{FF2B5EF4-FFF2-40B4-BE49-F238E27FC236}">
                <a16:creationId xmlns:a16="http://schemas.microsoft.com/office/drawing/2014/main" id="{D23D6DDB-733A-B85E-21A0-7F8A5C0D4F4F}"/>
              </a:ext>
            </a:extLst>
          </xdr:cNvPr>
          <xdr:cNvSpPr>
            <a:spLocks noChangeAspect="1" noChangeArrowheads="1"/>
          </xdr:cNvSpPr>
        </xdr:nvSpPr>
        <xdr:spPr bwMode="auto">
          <a:xfrm rot="16200000">
            <a:off x="6421384" y="6201776"/>
            <a:ext cx="38546"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Oval 711">
            <a:extLst>
              <a:ext uri="{FF2B5EF4-FFF2-40B4-BE49-F238E27FC236}">
                <a16:creationId xmlns:a16="http://schemas.microsoft.com/office/drawing/2014/main" id="{69851FC2-6480-BF3E-6E3E-CB2D720E5A21}"/>
              </a:ext>
            </a:extLst>
          </xdr:cNvPr>
          <xdr:cNvSpPr>
            <a:spLocks noChangeAspect="1" noChangeArrowheads="1"/>
          </xdr:cNvSpPr>
        </xdr:nvSpPr>
        <xdr:spPr bwMode="auto">
          <a:xfrm rot="16200000">
            <a:off x="6452059" y="6139803"/>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5" name="Oval 712">
            <a:extLst>
              <a:ext uri="{FF2B5EF4-FFF2-40B4-BE49-F238E27FC236}">
                <a16:creationId xmlns:a16="http://schemas.microsoft.com/office/drawing/2014/main" id="{31FE9A60-65D5-218A-C42E-B8CE37547D67}"/>
              </a:ext>
            </a:extLst>
          </xdr:cNvPr>
          <xdr:cNvSpPr>
            <a:spLocks noChangeAspect="1" noChangeArrowheads="1"/>
          </xdr:cNvSpPr>
        </xdr:nvSpPr>
        <xdr:spPr bwMode="auto">
          <a:xfrm rot="16200000">
            <a:off x="6529625" y="5969823"/>
            <a:ext cx="39810"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6" name="Oval 713">
            <a:extLst>
              <a:ext uri="{FF2B5EF4-FFF2-40B4-BE49-F238E27FC236}">
                <a16:creationId xmlns:a16="http://schemas.microsoft.com/office/drawing/2014/main" id="{3CB26F12-7AC2-38CA-FE0F-3AB20725A041}"/>
              </a:ext>
            </a:extLst>
          </xdr:cNvPr>
          <xdr:cNvSpPr>
            <a:spLocks noChangeAspect="1" noChangeArrowheads="1"/>
          </xdr:cNvSpPr>
        </xdr:nvSpPr>
        <xdr:spPr bwMode="auto">
          <a:xfrm rot="16200000">
            <a:off x="6556081" y="5902210"/>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7" name="Oval 714">
            <a:extLst>
              <a:ext uri="{FF2B5EF4-FFF2-40B4-BE49-F238E27FC236}">
                <a16:creationId xmlns:a16="http://schemas.microsoft.com/office/drawing/2014/main" id="{3A080E18-E4A7-DEFD-6F54-B99CC1BF2080}"/>
              </a:ext>
            </a:extLst>
          </xdr:cNvPr>
          <xdr:cNvSpPr>
            <a:spLocks noChangeAspect="1" noChangeArrowheads="1"/>
          </xdr:cNvSpPr>
        </xdr:nvSpPr>
        <xdr:spPr bwMode="auto">
          <a:xfrm rot="16200000">
            <a:off x="6584647" y="5833379"/>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Oval 715">
            <a:extLst>
              <a:ext uri="{FF2B5EF4-FFF2-40B4-BE49-F238E27FC236}">
                <a16:creationId xmlns:a16="http://schemas.microsoft.com/office/drawing/2014/main" id="{E59F5833-E5A4-18DD-EADD-11EA19447DD0}"/>
              </a:ext>
            </a:extLst>
          </xdr:cNvPr>
          <xdr:cNvSpPr>
            <a:spLocks noChangeAspect="1" noChangeArrowheads="1"/>
          </xdr:cNvSpPr>
        </xdr:nvSpPr>
        <xdr:spPr bwMode="auto">
          <a:xfrm rot="16200000">
            <a:off x="6607284" y="5763870"/>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9" name="WordArt 716">
            <a:extLst>
              <a:ext uri="{FF2B5EF4-FFF2-40B4-BE49-F238E27FC236}">
                <a16:creationId xmlns:a16="http://schemas.microsoft.com/office/drawing/2014/main" id="{9D706825-BA26-1DE3-B29E-FC0FD4710048}"/>
              </a:ext>
            </a:extLst>
          </xdr:cNvPr>
          <xdr:cNvSpPr>
            <a:spLocks noChangeAspect="1" noChangeArrowheads="1" noChangeShapeType="1" noTextEdit="1"/>
          </xdr:cNvSpPr>
        </xdr:nvSpPr>
        <xdr:spPr bwMode="auto">
          <a:xfrm rot="1031946">
            <a:off x="6646276" y="6536283"/>
            <a:ext cx="20373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鼠ヶ関川</a:t>
            </a:r>
          </a:p>
        </xdr:txBody>
      </xdr:sp>
      <xdr:sp macro="" textlink="">
        <xdr:nvSpPr>
          <xdr:cNvPr id="190" name="WordArt 717">
            <a:extLst>
              <a:ext uri="{FF2B5EF4-FFF2-40B4-BE49-F238E27FC236}">
                <a16:creationId xmlns:a16="http://schemas.microsoft.com/office/drawing/2014/main" id="{400277D0-D4B1-BBAF-E296-5E91C31BD4CB}"/>
              </a:ext>
            </a:extLst>
          </xdr:cNvPr>
          <xdr:cNvSpPr>
            <a:spLocks noChangeAspect="1" noChangeArrowheads="1" noChangeShapeType="1" noTextEdit="1"/>
          </xdr:cNvSpPr>
        </xdr:nvSpPr>
        <xdr:spPr bwMode="auto">
          <a:xfrm rot="1662537">
            <a:off x="6420985" y="6309431"/>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早　田</a:t>
            </a:r>
          </a:p>
        </xdr:txBody>
      </xdr:sp>
      <xdr:sp macro="" textlink="">
        <xdr:nvSpPr>
          <xdr:cNvPr id="191" name="WordArt 718">
            <a:extLst>
              <a:ext uri="{FF2B5EF4-FFF2-40B4-BE49-F238E27FC236}">
                <a16:creationId xmlns:a16="http://schemas.microsoft.com/office/drawing/2014/main" id="{3D973F17-0CD5-C0B4-F4C7-05D299DADD18}"/>
              </a:ext>
            </a:extLst>
          </xdr:cNvPr>
          <xdr:cNvSpPr>
            <a:spLocks noChangeAspect="1" noChangeArrowheads="1" noChangeShapeType="1" noTextEdit="1"/>
          </xdr:cNvSpPr>
        </xdr:nvSpPr>
        <xdr:spPr bwMode="auto">
          <a:xfrm rot="1751609">
            <a:off x="6452784" y="6254456"/>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小岩川</a:t>
            </a:r>
          </a:p>
        </xdr:txBody>
      </xdr:sp>
      <xdr:sp macro="" textlink="">
        <xdr:nvSpPr>
          <xdr:cNvPr id="192" name="WordArt 719">
            <a:extLst>
              <a:ext uri="{FF2B5EF4-FFF2-40B4-BE49-F238E27FC236}">
                <a16:creationId xmlns:a16="http://schemas.microsoft.com/office/drawing/2014/main" id="{84315CCA-85C4-69C8-07E7-8BCD4ED71C14}"/>
              </a:ext>
            </a:extLst>
          </xdr:cNvPr>
          <xdr:cNvSpPr>
            <a:spLocks noChangeAspect="1" noChangeArrowheads="1" noChangeShapeType="1" noTextEdit="1"/>
          </xdr:cNvSpPr>
        </xdr:nvSpPr>
        <xdr:spPr bwMode="auto">
          <a:xfrm rot="1887936">
            <a:off x="6478116" y="6186843"/>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大岩川</a:t>
            </a:r>
          </a:p>
        </xdr:txBody>
      </xdr:sp>
      <xdr:sp macro="" textlink="">
        <xdr:nvSpPr>
          <xdr:cNvPr id="193" name="WordArt 720">
            <a:extLst>
              <a:ext uri="{FF2B5EF4-FFF2-40B4-BE49-F238E27FC236}">
                <a16:creationId xmlns:a16="http://schemas.microsoft.com/office/drawing/2014/main" id="{6BA2F388-34A7-C04B-AE44-087B0536CBC7}"/>
              </a:ext>
            </a:extLst>
          </xdr:cNvPr>
          <xdr:cNvSpPr>
            <a:spLocks noChangeAspect="1" noChangeArrowheads="1" noChangeShapeType="1" noTextEdit="1"/>
          </xdr:cNvSpPr>
        </xdr:nvSpPr>
        <xdr:spPr bwMode="auto">
          <a:xfrm rot="1730546">
            <a:off x="6592917" y="593850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米　子</a:t>
            </a:r>
          </a:p>
        </xdr:txBody>
      </xdr:sp>
      <xdr:sp macro="" textlink="">
        <xdr:nvSpPr>
          <xdr:cNvPr id="194" name="WordArt 721">
            <a:extLst>
              <a:ext uri="{FF2B5EF4-FFF2-40B4-BE49-F238E27FC236}">
                <a16:creationId xmlns:a16="http://schemas.microsoft.com/office/drawing/2014/main" id="{745E6B44-BDE0-78F7-4674-F88747133FEC}"/>
              </a:ext>
            </a:extLst>
          </xdr:cNvPr>
          <xdr:cNvSpPr>
            <a:spLocks noChangeAspect="1" noChangeArrowheads="1" noChangeShapeType="1" noTextEdit="1"/>
          </xdr:cNvSpPr>
        </xdr:nvSpPr>
        <xdr:spPr bwMode="auto">
          <a:xfrm rot="1578452">
            <a:off x="6562735" y="6007384"/>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　福</a:t>
            </a:r>
          </a:p>
        </xdr:txBody>
      </xdr:sp>
      <xdr:sp macro="" textlink="">
        <xdr:nvSpPr>
          <xdr:cNvPr id="195" name="WordArt 722">
            <a:extLst>
              <a:ext uri="{FF2B5EF4-FFF2-40B4-BE49-F238E27FC236}">
                <a16:creationId xmlns:a16="http://schemas.microsoft.com/office/drawing/2014/main" id="{70BD714E-E6E0-0C0A-A3E2-63EA616290A9}"/>
              </a:ext>
            </a:extLst>
          </xdr:cNvPr>
          <xdr:cNvSpPr>
            <a:spLocks noChangeAspect="1" noChangeArrowheads="1" noChangeShapeType="1" noTextEdit="1"/>
          </xdr:cNvSpPr>
        </xdr:nvSpPr>
        <xdr:spPr bwMode="auto">
          <a:xfrm rot="1569229">
            <a:off x="6616632" y="5867102"/>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暮　坪</a:t>
            </a:r>
          </a:p>
        </xdr:txBody>
      </xdr:sp>
      <xdr:sp macro="" textlink="">
        <xdr:nvSpPr>
          <xdr:cNvPr id="196" name="WordArt 723">
            <a:extLst>
              <a:ext uri="{FF2B5EF4-FFF2-40B4-BE49-F238E27FC236}">
                <a16:creationId xmlns:a16="http://schemas.microsoft.com/office/drawing/2014/main" id="{21DBF1EF-52AE-87EF-08A0-03115D76D115}"/>
              </a:ext>
            </a:extLst>
          </xdr:cNvPr>
          <xdr:cNvSpPr>
            <a:spLocks noChangeAspect="1" noChangeArrowheads="1" noChangeShapeType="1" noTextEdit="1"/>
          </xdr:cNvSpPr>
        </xdr:nvSpPr>
        <xdr:spPr bwMode="auto">
          <a:xfrm rot="1748467">
            <a:off x="6654360" y="5770422"/>
            <a:ext cx="53358"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鈴</a:t>
            </a:r>
          </a:p>
        </xdr:txBody>
      </xdr:sp>
      <xdr:sp macro="" textlink="">
        <xdr:nvSpPr>
          <xdr:cNvPr id="197" name="WordArt 724">
            <a:extLst>
              <a:ext uri="{FF2B5EF4-FFF2-40B4-BE49-F238E27FC236}">
                <a16:creationId xmlns:a16="http://schemas.microsoft.com/office/drawing/2014/main" id="{2E323C80-D3C9-9DB1-8AD9-3905A295F5C9}"/>
              </a:ext>
            </a:extLst>
          </xdr:cNvPr>
          <xdr:cNvSpPr>
            <a:spLocks noChangeAspect="1" noChangeArrowheads="1" noChangeShapeType="1" noTextEdit="1"/>
          </xdr:cNvSpPr>
        </xdr:nvSpPr>
        <xdr:spPr bwMode="auto">
          <a:xfrm rot="2126960">
            <a:off x="6768622" y="5638355"/>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堅苔沢</a:t>
            </a:r>
          </a:p>
        </xdr:txBody>
      </xdr:sp>
      <xdr:sp macro="" textlink="">
        <xdr:nvSpPr>
          <xdr:cNvPr id="198" name="WordArt 725">
            <a:extLst>
              <a:ext uri="{FF2B5EF4-FFF2-40B4-BE49-F238E27FC236}">
                <a16:creationId xmlns:a16="http://schemas.microsoft.com/office/drawing/2014/main" id="{D5D88C49-4FDD-182A-4249-AD81FABA1028}"/>
              </a:ext>
            </a:extLst>
          </xdr:cNvPr>
          <xdr:cNvSpPr>
            <a:spLocks noChangeAspect="1" noChangeArrowheads="1" noChangeShapeType="1" noTextEdit="1"/>
          </xdr:cNvSpPr>
        </xdr:nvSpPr>
        <xdr:spPr bwMode="auto">
          <a:xfrm rot="540385">
            <a:off x="6860248" y="6315750"/>
            <a:ext cx="26679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庄内小国川</a:t>
            </a:r>
          </a:p>
        </xdr:txBody>
      </xdr:sp>
      <xdr:sp macro="" textlink="">
        <xdr:nvSpPr>
          <xdr:cNvPr id="199" name="WordArt 726">
            <a:extLst>
              <a:ext uri="{FF2B5EF4-FFF2-40B4-BE49-F238E27FC236}">
                <a16:creationId xmlns:a16="http://schemas.microsoft.com/office/drawing/2014/main" id="{BA170DA6-BB57-CD66-1068-CE8E71358050}"/>
              </a:ext>
            </a:extLst>
          </xdr:cNvPr>
          <xdr:cNvSpPr>
            <a:spLocks noChangeAspect="1" noChangeArrowheads="1" noChangeShapeType="1" noTextEdit="1"/>
          </xdr:cNvSpPr>
        </xdr:nvSpPr>
        <xdr:spPr bwMode="auto">
          <a:xfrm rot="319529">
            <a:off x="6900132" y="6198849"/>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温海川</a:t>
            </a:r>
          </a:p>
        </xdr:txBody>
      </xdr:sp>
      <xdr:sp macro="" textlink="">
        <xdr:nvSpPr>
          <xdr:cNvPr id="200" name="WordArt 727">
            <a:extLst>
              <a:ext uri="{FF2B5EF4-FFF2-40B4-BE49-F238E27FC236}">
                <a16:creationId xmlns:a16="http://schemas.microsoft.com/office/drawing/2014/main" id="{DC534EB6-77EA-F32E-76C5-793989A7273C}"/>
              </a:ext>
            </a:extLst>
          </xdr:cNvPr>
          <xdr:cNvSpPr>
            <a:spLocks noChangeAspect="1" noChangeArrowheads="1" noChangeShapeType="1" noTextEdit="1"/>
          </xdr:cNvSpPr>
        </xdr:nvSpPr>
        <xdr:spPr bwMode="auto">
          <a:xfrm rot="1889890">
            <a:off x="6905522" y="588858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五十川</a:t>
            </a:r>
          </a:p>
        </xdr:txBody>
      </xdr:sp>
      <xdr:sp macro="" textlink="">
        <xdr:nvSpPr>
          <xdr:cNvPr id="201" name="WordArt 728">
            <a:extLst>
              <a:ext uri="{FF2B5EF4-FFF2-40B4-BE49-F238E27FC236}">
                <a16:creationId xmlns:a16="http://schemas.microsoft.com/office/drawing/2014/main" id="{2DA04A32-BA76-049C-EE91-0ABAC2962AAD}"/>
              </a:ext>
            </a:extLst>
          </xdr:cNvPr>
          <xdr:cNvSpPr>
            <a:spLocks noChangeAspect="1" noChangeArrowheads="1" noChangeShapeType="1" noTextEdit="1"/>
          </xdr:cNvSpPr>
        </xdr:nvSpPr>
        <xdr:spPr bwMode="auto">
          <a:xfrm rot="1845366">
            <a:off x="7058051" y="5621294"/>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三瀬川</a:t>
            </a:r>
          </a:p>
        </xdr:txBody>
      </xdr:sp>
      <xdr:sp macro="" textlink="">
        <xdr:nvSpPr>
          <xdr:cNvPr id="202" name="Oval 729">
            <a:extLst>
              <a:ext uri="{FF2B5EF4-FFF2-40B4-BE49-F238E27FC236}">
                <a16:creationId xmlns:a16="http://schemas.microsoft.com/office/drawing/2014/main" id="{7F12A2D7-3F53-7EB6-FC64-D5BA3B6145E0}"/>
              </a:ext>
            </a:extLst>
          </xdr:cNvPr>
          <xdr:cNvSpPr>
            <a:spLocks noChangeAspect="1" noChangeArrowheads="1"/>
          </xdr:cNvSpPr>
        </xdr:nvSpPr>
        <xdr:spPr bwMode="auto">
          <a:xfrm rot="16200000">
            <a:off x="6815820" y="5496531"/>
            <a:ext cx="39810"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3" name="Oval 730">
            <a:extLst>
              <a:ext uri="{FF2B5EF4-FFF2-40B4-BE49-F238E27FC236}">
                <a16:creationId xmlns:a16="http://schemas.microsoft.com/office/drawing/2014/main" id="{6A9406F3-C5AF-A13B-7A68-90726A1AD8BC}"/>
              </a:ext>
            </a:extLst>
          </xdr:cNvPr>
          <xdr:cNvSpPr>
            <a:spLocks noChangeAspect="1" noChangeArrowheads="1"/>
          </xdr:cNvSpPr>
        </xdr:nvSpPr>
        <xdr:spPr bwMode="auto">
          <a:xfrm rot="16200000">
            <a:off x="6882653" y="5382111"/>
            <a:ext cx="39810" cy="32877"/>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 name="Oval 731">
            <a:extLst>
              <a:ext uri="{FF2B5EF4-FFF2-40B4-BE49-F238E27FC236}">
                <a16:creationId xmlns:a16="http://schemas.microsoft.com/office/drawing/2014/main" id="{FC3EE563-4132-D675-6309-406E4809CEB6}"/>
              </a:ext>
            </a:extLst>
          </xdr:cNvPr>
          <xdr:cNvSpPr>
            <a:spLocks noChangeAspect="1" noChangeArrowheads="1"/>
          </xdr:cNvSpPr>
        </xdr:nvSpPr>
        <xdr:spPr bwMode="auto">
          <a:xfrm rot="16200000">
            <a:off x="7061638" y="5166095"/>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5" name="AutoShape 732">
            <a:extLst>
              <a:ext uri="{FF2B5EF4-FFF2-40B4-BE49-F238E27FC236}">
                <a16:creationId xmlns:a16="http://schemas.microsoft.com/office/drawing/2014/main" id="{85B7F5D2-CB8B-0B07-38EE-6FCD24C85156}"/>
              </a:ext>
            </a:extLst>
          </xdr:cNvPr>
          <xdr:cNvSpPr>
            <a:spLocks noChangeAspect="1" noChangeArrowheads="1"/>
          </xdr:cNvSpPr>
        </xdr:nvSpPr>
        <xdr:spPr bwMode="auto">
          <a:xfrm rot="17961465">
            <a:off x="7187990" y="5013250"/>
            <a:ext cx="36018" cy="27488"/>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6" name="WordArt 733">
            <a:extLst>
              <a:ext uri="{FF2B5EF4-FFF2-40B4-BE49-F238E27FC236}">
                <a16:creationId xmlns:a16="http://schemas.microsoft.com/office/drawing/2014/main" id="{87D031CE-EABB-A056-8F77-413A82DBD3E8}"/>
              </a:ext>
            </a:extLst>
          </xdr:cNvPr>
          <xdr:cNvSpPr>
            <a:spLocks noChangeAspect="1" noChangeArrowheads="1" noChangeShapeType="1" noTextEdit="1"/>
          </xdr:cNvSpPr>
        </xdr:nvSpPr>
        <xdr:spPr bwMode="auto">
          <a:xfrm rot="2103439">
            <a:off x="6847313" y="5559368"/>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小波渡</a:t>
            </a:r>
          </a:p>
        </xdr:txBody>
      </xdr:sp>
      <xdr:sp macro="" textlink="">
        <xdr:nvSpPr>
          <xdr:cNvPr id="207" name="WordArt 734">
            <a:extLst>
              <a:ext uri="{FF2B5EF4-FFF2-40B4-BE49-F238E27FC236}">
                <a16:creationId xmlns:a16="http://schemas.microsoft.com/office/drawing/2014/main" id="{C6B84B44-6802-9903-94EF-F21D175AC85B}"/>
              </a:ext>
            </a:extLst>
          </xdr:cNvPr>
          <xdr:cNvSpPr>
            <a:spLocks noChangeAspect="1" noChangeArrowheads="1" noChangeShapeType="1" noTextEdit="1"/>
          </xdr:cNvSpPr>
        </xdr:nvSpPr>
        <xdr:spPr bwMode="auto">
          <a:xfrm rot="2190509">
            <a:off x="6910911" y="5431724"/>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　瀬</a:t>
            </a:r>
          </a:p>
        </xdr:txBody>
      </xdr:sp>
      <xdr:sp macro="" textlink="">
        <xdr:nvSpPr>
          <xdr:cNvPr id="208" name="WordArt 735">
            <a:extLst>
              <a:ext uri="{FF2B5EF4-FFF2-40B4-BE49-F238E27FC236}">
                <a16:creationId xmlns:a16="http://schemas.microsoft.com/office/drawing/2014/main" id="{DFEADB7C-D050-24EF-C44A-5E4A8CFCAA3B}"/>
              </a:ext>
            </a:extLst>
          </xdr:cNvPr>
          <xdr:cNvSpPr>
            <a:spLocks noChangeAspect="1" noChangeArrowheads="1" noChangeShapeType="1" noTextEdit="1"/>
          </xdr:cNvSpPr>
        </xdr:nvSpPr>
        <xdr:spPr bwMode="auto">
          <a:xfrm rot="2115318">
            <a:off x="7003076" y="5367903"/>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由　良</a:t>
            </a:r>
          </a:p>
        </xdr:txBody>
      </xdr:sp>
      <xdr:sp macro="" textlink="">
        <xdr:nvSpPr>
          <xdr:cNvPr id="209" name="WordArt 736">
            <a:extLst>
              <a:ext uri="{FF2B5EF4-FFF2-40B4-BE49-F238E27FC236}">
                <a16:creationId xmlns:a16="http://schemas.microsoft.com/office/drawing/2014/main" id="{32623FA2-3A58-6389-A20D-4E570C04A852}"/>
              </a:ext>
            </a:extLst>
          </xdr:cNvPr>
          <xdr:cNvSpPr>
            <a:spLocks noChangeAspect="1" noChangeArrowheads="1" noChangeShapeType="1" noTextEdit="1"/>
          </xdr:cNvSpPr>
        </xdr:nvSpPr>
        <xdr:spPr bwMode="auto">
          <a:xfrm rot="2031787">
            <a:off x="7095240" y="521624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油　戸</a:t>
            </a:r>
          </a:p>
        </xdr:txBody>
      </xdr:sp>
      <xdr:sp macro="" textlink="">
        <xdr:nvSpPr>
          <xdr:cNvPr id="210" name="WordArt 737">
            <a:extLst>
              <a:ext uri="{FF2B5EF4-FFF2-40B4-BE49-F238E27FC236}">
                <a16:creationId xmlns:a16="http://schemas.microsoft.com/office/drawing/2014/main" id="{C657D76F-1D0B-78B3-F513-BB0534C00EBF}"/>
              </a:ext>
            </a:extLst>
          </xdr:cNvPr>
          <xdr:cNvSpPr>
            <a:spLocks noChangeAspect="1" noChangeArrowheads="1" noChangeShapeType="1" noTextEdit="1"/>
          </xdr:cNvSpPr>
        </xdr:nvSpPr>
        <xdr:spPr bwMode="auto">
          <a:xfrm rot="2121075">
            <a:off x="7223516" y="5056377"/>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加　茂</a:t>
            </a:r>
          </a:p>
        </xdr:txBody>
      </xdr:sp>
      <xdr:sp macro="" textlink="">
        <xdr:nvSpPr>
          <xdr:cNvPr id="211" name="WordArt 738">
            <a:extLst>
              <a:ext uri="{FF2B5EF4-FFF2-40B4-BE49-F238E27FC236}">
                <a16:creationId xmlns:a16="http://schemas.microsoft.com/office/drawing/2014/main" id="{1F66E207-8ED8-9A6F-C3C0-8C28AF20EEB0}"/>
              </a:ext>
            </a:extLst>
          </xdr:cNvPr>
          <xdr:cNvSpPr>
            <a:spLocks noChangeAspect="1" noChangeArrowheads="1" noChangeShapeType="1" noTextEdit="1"/>
          </xdr:cNvSpPr>
        </xdr:nvSpPr>
        <xdr:spPr bwMode="auto">
          <a:xfrm rot="894393">
            <a:off x="7420780" y="4507889"/>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赤　川</a:t>
            </a:r>
          </a:p>
        </xdr:txBody>
      </xdr:sp>
      <xdr:sp macro="" textlink="">
        <xdr:nvSpPr>
          <xdr:cNvPr id="212" name="Oval 739">
            <a:extLst>
              <a:ext uri="{FF2B5EF4-FFF2-40B4-BE49-F238E27FC236}">
                <a16:creationId xmlns:a16="http://schemas.microsoft.com/office/drawing/2014/main" id="{FA913D2A-C9AA-0C55-A773-1FD7B73EB731}"/>
              </a:ext>
            </a:extLst>
          </xdr:cNvPr>
          <xdr:cNvSpPr>
            <a:spLocks noChangeAspect="1" noChangeArrowheads="1"/>
          </xdr:cNvSpPr>
        </xdr:nvSpPr>
        <xdr:spPr bwMode="auto">
          <a:xfrm rot="16200000">
            <a:off x="7843688" y="2852715"/>
            <a:ext cx="39178" cy="3395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3" name="AutoShape 740">
            <a:extLst>
              <a:ext uri="{FF2B5EF4-FFF2-40B4-BE49-F238E27FC236}">
                <a16:creationId xmlns:a16="http://schemas.microsoft.com/office/drawing/2014/main" id="{AA3B2482-1772-1EAC-0FEF-F804509C048F}"/>
              </a:ext>
            </a:extLst>
          </xdr:cNvPr>
          <xdr:cNvSpPr>
            <a:spLocks noChangeAspect="1" noChangeArrowheads="1"/>
          </xdr:cNvSpPr>
        </xdr:nvSpPr>
        <xdr:spPr bwMode="auto">
          <a:xfrm rot="17608762">
            <a:off x="7560374" y="3856829"/>
            <a:ext cx="36650" cy="26949"/>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4" name="WordArt 741">
            <a:extLst>
              <a:ext uri="{FF2B5EF4-FFF2-40B4-BE49-F238E27FC236}">
                <a16:creationId xmlns:a16="http://schemas.microsoft.com/office/drawing/2014/main" id="{11EEA9C4-8DA3-72D3-061E-7EAA30E7952E}"/>
              </a:ext>
            </a:extLst>
          </xdr:cNvPr>
          <xdr:cNvSpPr>
            <a:spLocks noChangeAspect="1" noChangeArrowheads="1" noChangeShapeType="1" noTextEdit="1"/>
          </xdr:cNvSpPr>
        </xdr:nvSpPr>
        <xdr:spPr bwMode="auto">
          <a:xfrm>
            <a:off x="7890765" y="2847892"/>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吹　浦</a:t>
            </a:r>
          </a:p>
        </xdr:txBody>
      </xdr:sp>
      <xdr:sp macro="" textlink="">
        <xdr:nvSpPr>
          <xdr:cNvPr id="215" name="WordArt 742">
            <a:extLst>
              <a:ext uri="{FF2B5EF4-FFF2-40B4-BE49-F238E27FC236}">
                <a16:creationId xmlns:a16="http://schemas.microsoft.com/office/drawing/2014/main" id="{7A607377-AE3C-898F-4AEE-D69C690CD4C8}"/>
              </a:ext>
            </a:extLst>
          </xdr:cNvPr>
          <xdr:cNvSpPr>
            <a:spLocks noChangeAspect="1" noChangeArrowheads="1" noChangeShapeType="1" noTextEdit="1"/>
          </xdr:cNvSpPr>
        </xdr:nvSpPr>
        <xdr:spPr bwMode="auto">
          <a:xfrm rot="336566">
            <a:off x="7605109" y="3864616"/>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酒　田</a:t>
            </a:r>
          </a:p>
        </xdr:txBody>
      </xdr:sp>
      <xdr:sp macro="" textlink="">
        <xdr:nvSpPr>
          <xdr:cNvPr id="216" name="WordArt 743">
            <a:extLst>
              <a:ext uri="{FF2B5EF4-FFF2-40B4-BE49-F238E27FC236}">
                <a16:creationId xmlns:a16="http://schemas.microsoft.com/office/drawing/2014/main" id="{142168FF-8838-C444-160F-45CAE2ABBA09}"/>
              </a:ext>
            </a:extLst>
          </xdr:cNvPr>
          <xdr:cNvSpPr>
            <a:spLocks noChangeAspect="1" noChangeArrowheads="1" noChangeShapeType="1" noTextEdit="1"/>
          </xdr:cNvSpPr>
        </xdr:nvSpPr>
        <xdr:spPr bwMode="auto">
          <a:xfrm rot="276128">
            <a:off x="7892382" y="4112321"/>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最上川</a:t>
            </a:r>
          </a:p>
        </xdr:txBody>
      </xdr:sp>
      <xdr:sp macro="" textlink="">
        <xdr:nvSpPr>
          <xdr:cNvPr id="217" name="AutoShape 744">
            <a:extLst>
              <a:ext uri="{FF2B5EF4-FFF2-40B4-BE49-F238E27FC236}">
                <a16:creationId xmlns:a16="http://schemas.microsoft.com/office/drawing/2014/main" id="{44C6A653-50AF-76BD-727E-9D7461FB750E}"/>
              </a:ext>
            </a:extLst>
          </xdr:cNvPr>
          <xdr:cNvSpPr>
            <a:spLocks noChangeAspect="1" noChangeArrowheads="1"/>
          </xdr:cNvSpPr>
        </xdr:nvSpPr>
        <xdr:spPr bwMode="auto">
          <a:xfrm rot="16200000">
            <a:off x="6734881" y="5578864"/>
            <a:ext cx="41073" cy="35572"/>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8" name="AutoShape 745">
            <a:extLst>
              <a:ext uri="{FF2B5EF4-FFF2-40B4-BE49-F238E27FC236}">
                <a16:creationId xmlns:a16="http://schemas.microsoft.com/office/drawing/2014/main" id="{161BBD85-EE04-D96B-4608-8E79F5416963}"/>
              </a:ext>
            </a:extLst>
          </xdr:cNvPr>
          <xdr:cNvSpPr>
            <a:spLocks noChangeAspect="1" noChangeArrowheads="1"/>
          </xdr:cNvSpPr>
        </xdr:nvSpPr>
        <xdr:spPr bwMode="auto">
          <a:xfrm rot="16200000">
            <a:off x="6968256" y="5312110"/>
            <a:ext cx="41073" cy="34494"/>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Oval 746">
            <a:extLst>
              <a:ext uri="{FF2B5EF4-FFF2-40B4-BE49-F238E27FC236}">
                <a16:creationId xmlns:a16="http://schemas.microsoft.com/office/drawing/2014/main" id="{C7BF1265-F7AD-8157-0E42-661DB4F290D8}"/>
              </a:ext>
            </a:extLst>
          </xdr:cNvPr>
          <xdr:cNvSpPr>
            <a:spLocks noChangeAspect="1" noChangeArrowheads="1"/>
          </xdr:cNvSpPr>
        </xdr:nvSpPr>
        <xdr:spPr bwMode="auto">
          <a:xfrm rot="16200000">
            <a:off x="7863091" y="2646670"/>
            <a:ext cx="39178" cy="33416"/>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WordArt 747">
            <a:extLst>
              <a:ext uri="{FF2B5EF4-FFF2-40B4-BE49-F238E27FC236}">
                <a16:creationId xmlns:a16="http://schemas.microsoft.com/office/drawing/2014/main" id="{D19F1370-2B05-DD38-13BA-D4BA5FCCA898}"/>
              </a:ext>
            </a:extLst>
          </xdr:cNvPr>
          <xdr:cNvSpPr>
            <a:spLocks noChangeAspect="1" noChangeArrowheads="1" noChangeShapeType="1" noTextEdit="1"/>
          </xdr:cNvSpPr>
        </xdr:nvSpPr>
        <xdr:spPr bwMode="auto">
          <a:xfrm>
            <a:off x="7904778" y="2639366"/>
            <a:ext cx="140672"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女　鹿</a:t>
            </a:r>
          </a:p>
        </xdr:txBody>
      </xdr:sp>
      <xdr:sp macro="" textlink="">
        <xdr:nvSpPr>
          <xdr:cNvPr id="221" name="WordArt 748">
            <a:extLst>
              <a:ext uri="{FF2B5EF4-FFF2-40B4-BE49-F238E27FC236}">
                <a16:creationId xmlns:a16="http://schemas.microsoft.com/office/drawing/2014/main" id="{AAE07B0F-64E4-E556-3235-4BB9A964117E}"/>
              </a:ext>
            </a:extLst>
          </xdr:cNvPr>
          <xdr:cNvSpPr>
            <a:spLocks noChangeAspect="1" noChangeArrowheads="1" noChangeShapeType="1" noTextEdit="1"/>
          </xdr:cNvSpPr>
        </xdr:nvSpPr>
        <xdr:spPr bwMode="auto">
          <a:xfrm rot="302792">
            <a:off x="7890765" y="327568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月光川</a:t>
            </a:r>
          </a:p>
        </xdr:txBody>
      </xdr:sp>
      <xdr:sp macro="" textlink="">
        <xdr:nvSpPr>
          <xdr:cNvPr id="222" name="WordArt 749">
            <a:extLst>
              <a:ext uri="{FF2B5EF4-FFF2-40B4-BE49-F238E27FC236}">
                <a16:creationId xmlns:a16="http://schemas.microsoft.com/office/drawing/2014/main" id="{D1D70C13-051F-5598-409F-A22ED8FE88DF}"/>
              </a:ext>
            </a:extLst>
          </xdr:cNvPr>
          <xdr:cNvSpPr>
            <a:spLocks noChangeAspect="1" noChangeArrowheads="1" noChangeShapeType="1" noTextEdit="1"/>
          </xdr:cNvSpPr>
        </xdr:nvSpPr>
        <xdr:spPr bwMode="auto">
          <a:xfrm>
            <a:off x="7816925" y="3565097"/>
            <a:ext cx="160075"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日向川</a:t>
            </a:r>
          </a:p>
        </xdr:txBody>
      </xdr:sp>
      <xdr:sp macro="" textlink="">
        <xdr:nvSpPr>
          <xdr:cNvPr id="223" name="WordArt 750">
            <a:extLst>
              <a:ext uri="{FF2B5EF4-FFF2-40B4-BE49-F238E27FC236}">
                <a16:creationId xmlns:a16="http://schemas.microsoft.com/office/drawing/2014/main" id="{0DFC2BA3-E6BB-6185-CE74-209491B035C6}"/>
              </a:ext>
            </a:extLst>
          </xdr:cNvPr>
          <xdr:cNvSpPr>
            <a:spLocks noChangeAspect="1" noChangeArrowheads="1" noChangeShapeType="1" noTextEdit="1"/>
          </xdr:cNvSpPr>
        </xdr:nvSpPr>
        <xdr:spPr bwMode="auto">
          <a:xfrm>
            <a:off x="7668708" y="2353116"/>
            <a:ext cx="14929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4,000m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4" name="WordArt 751">
            <a:extLst>
              <a:ext uri="{FF2B5EF4-FFF2-40B4-BE49-F238E27FC236}">
                <a16:creationId xmlns:a16="http://schemas.microsoft.com/office/drawing/2014/main" id="{2C80871D-705A-8F72-ED6A-D00030C2C82F}"/>
              </a:ext>
            </a:extLst>
          </xdr:cNvPr>
          <xdr:cNvSpPr>
            <a:spLocks noChangeAspect="1" noChangeArrowheads="1" noChangeShapeType="1" noTextEdit="1"/>
          </xdr:cNvSpPr>
        </xdr:nvSpPr>
        <xdr:spPr bwMode="auto">
          <a:xfrm>
            <a:off x="7620739" y="2246957"/>
            <a:ext cx="149296" cy="53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6,000m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5" name="WordArt 752">
            <a:extLst>
              <a:ext uri="{FF2B5EF4-FFF2-40B4-BE49-F238E27FC236}">
                <a16:creationId xmlns:a16="http://schemas.microsoft.com/office/drawing/2014/main" id="{BF69C266-44EE-0F62-08D1-B0144D7748F1}"/>
              </a:ext>
            </a:extLst>
          </xdr:cNvPr>
          <xdr:cNvSpPr>
            <a:spLocks noChangeAspect="1" noChangeArrowheads="1" noChangeShapeType="1" noTextEdit="1"/>
          </xdr:cNvSpPr>
        </xdr:nvSpPr>
        <xdr:spPr bwMode="auto">
          <a:xfrm>
            <a:off x="7626129" y="2141430"/>
            <a:ext cx="148757" cy="5307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7,400m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6" name="Line 753">
            <a:extLst>
              <a:ext uri="{FF2B5EF4-FFF2-40B4-BE49-F238E27FC236}">
                <a16:creationId xmlns:a16="http://schemas.microsoft.com/office/drawing/2014/main" id="{5913DF3D-53A8-94B3-536C-4006E117E192}"/>
              </a:ext>
            </a:extLst>
          </xdr:cNvPr>
          <xdr:cNvSpPr>
            <a:spLocks noChangeAspect="1" noChangeShapeType="1"/>
          </xdr:cNvSpPr>
        </xdr:nvSpPr>
        <xdr:spPr bwMode="auto">
          <a:xfrm rot="16200000">
            <a:off x="4595818" y="5870819"/>
            <a:ext cx="926363" cy="3729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7" name="WordArt 754">
            <a:extLst>
              <a:ext uri="{FF2B5EF4-FFF2-40B4-BE49-F238E27FC236}">
                <a16:creationId xmlns:a16="http://schemas.microsoft.com/office/drawing/2014/main" id="{A3BC7E23-029A-7CCD-6CA5-506CAF0AE0AA}"/>
              </a:ext>
            </a:extLst>
          </xdr:cNvPr>
          <xdr:cNvSpPr>
            <a:spLocks noChangeAspect="1" noChangeArrowheads="1" noChangeShapeType="1" noTextEdit="1"/>
          </xdr:cNvSpPr>
        </xdr:nvSpPr>
        <xdr:spPr bwMode="auto">
          <a:xfrm>
            <a:off x="4643451" y="2203988"/>
            <a:ext cx="70928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28" name="WordArt 755">
            <a:extLst>
              <a:ext uri="{FF2B5EF4-FFF2-40B4-BE49-F238E27FC236}">
                <a16:creationId xmlns:a16="http://schemas.microsoft.com/office/drawing/2014/main" id="{334C7ABD-8091-6F75-F449-9EAE52486ADD}"/>
              </a:ext>
            </a:extLst>
          </xdr:cNvPr>
          <xdr:cNvSpPr>
            <a:spLocks noChangeAspect="1" noChangeArrowheads="1" noChangeShapeType="1" noTextEdit="1"/>
          </xdr:cNvSpPr>
        </xdr:nvSpPr>
        <xdr:spPr bwMode="auto">
          <a:xfrm rot="19178727">
            <a:off x="7150754" y="1797045"/>
            <a:ext cx="247389"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水深</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200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線</a:t>
            </a:r>
          </a:p>
        </xdr:txBody>
      </xdr:sp>
      <xdr:sp macro="" textlink="">
        <xdr:nvSpPr>
          <xdr:cNvPr id="229" name="WordArt 756">
            <a:extLst>
              <a:ext uri="{FF2B5EF4-FFF2-40B4-BE49-F238E27FC236}">
                <a16:creationId xmlns:a16="http://schemas.microsoft.com/office/drawing/2014/main" id="{402956AA-9D47-1B94-9079-F67C337C66DD}"/>
              </a:ext>
            </a:extLst>
          </xdr:cNvPr>
          <xdr:cNvSpPr>
            <a:spLocks noChangeAspect="1" noChangeArrowheads="1" noChangeShapeType="1" noTextEdit="1"/>
          </xdr:cNvSpPr>
        </xdr:nvSpPr>
        <xdr:spPr bwMode="auto">
          <a:xfrm>
            <a:off x="6862943" y="1989142"/>
            <a:ext cx="509330"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小型いか釣り漁業</a:t>
            </a:r>
          </a:p>
        </xdr:txBody>
      </xdr:sp>
      <xdr:sp macro="" textlink="">
        <xdr:nvSpPr>
          <xdr:cNvPr id="230" name="WordArt 757">
            <a:extLst>
              <a:ext uri="{FF2B5EF4-FFF2-40B4-BE49-F238E27FC236}">
                <a16:creationId xmlns:a16="http://schemas.microsoft.com/office/drawing/2014/main" id="{CEF0D03B-9873-811A-4547-17C2970DB742}"/>
              </a:ext>
            </a:extLst>
          </xdr:cNvPr>
          <xdr:cNvSpPr>
            <a:spLocks noChangeAspect="1" noChangeArrowheads="1" noChangeShapeType="1" noTextEdit="1"/>
          </xdr:cNvSpPr>
        </xdr:nvSpPr>
        <xdr:spPr bwMode="auto">
          <a:xfrm>
            <a:off x="6837611" y="1785039"/>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12</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231" name="WordArt 758">
            <a:extLst>
              <a:ext uri="{FF2B5EF4-FFF2-40B4-BE49-F238E27FC236}">
                <a16:creationId xmlns:a16="http://schemas.microsoft.com/office/drawing/2014/main" id="{4E6253FD-F98A-705D-80EA-016E0CAC8F82}"/>
              </a:ext>
            </a:extLst>
          </xdr:cNvPr>
          <xdr:cNvSpPr>
            <a:spLocks noChangeAspect="1" noChangeArrowheads="1" noChangeShapeType="1" noTextEdit="1"/>
          </xdr:cNvSpPr>
        </xdr:nvSpPr>
        <xdr:spPr bwMode="auto">
          <a:xfrm>
            <a:off x="6124549" y="2191982"/>
            <a:ext cx="420399" cy="10426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海共第１号</a:t>
            </a:r>
          </a:p>
        </xdr:txBody>
      </xdr:sp>
      <xdr:sp macro="" textlink="">
        <xdr:nvSpPr>
          <xdr:cNvPr id="232" name="WordArt 759">
            <a:extLst>
              <a:ext uri="{FF2B5EF4-FFF2-40B4-BE49-F238E27FC236}">
                <a16:creationId xmlns:a16="http://schemas.microsoft.com/office/drawing/2014/main" id="{7AFA5D6C-2BD6-F730-854E-947284200A61}"/>
              </a:ext>
            </a:extLst>
          </xdr:cNvPr>
          <xdr:cNvSpPr>
            <a:spLocks noChangeAspect="1" noChangeArrowheads="1" noChangeShapeType="1" noTextEdit="1"/>
          </xdr:cNvSpPr>
        </xdr:nvSpPr>
        <xdr:spPr bwMode="auto">
          <a:xfrm rot="18046983">
            <a:off x="6367655" y="2568035"/>
            <a:ext cx="483402"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さめさし網漁業</a:t>
            </a:r>
          </a:p>
        </xdr:txBody>
      </xdr:sp>
      <xdr:sp macro="" textlink="">
        <xdr:nvSpPr>
          <xdr:cNvPr id="233" name="WordArt 760">
            <a:extLst>
              <a:ext uri="{FF2B5EF4-FFF2-40B4-BE49-F238E27FC236}">
                <a16:creationId xmlns:a16="http://schemas.microsoft.com/office/drawing/2014/main" id="{7495DDEF-D990-3871-D840-7D8333C92ED1}"/>
              </a:ext>
            </a:extLst>
          </xdr:cNvPr>
          <xdr:cNvSpPr>
            <a:spLocks noChangeAspect="1" noChangeArrowheads="1" noChangeShapeType="1" noTextEdit="1"/>
          </xdr:cNvSpPr>
        </xdr:nvSpPr>
        <xdr:spPr bwMode="auto">
          <a:xfrm>
            <a:off x="6366009" y="2068761"/>
            <a:ext cx="142289" cy="834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飛島</a:t>
            </a:r>
          </a:p>
        </xdr:txBody>
      </xdr:sp>
      <xdr:sp macro="" textlink="">
        <xdr:nvSpPr>
          <xdr:cNvPr id="234" name="WordArt 761">
            <a:extLst>
              <a:ext uri="{FF2B5EF4-FFF2-40B4-BE49-F238E27FC236}">
                <a16:creationId xmlns:a16="http://schemas.microsoft.com/office/drawing/2014/main" id="{77BE7D97-293F-22F0-453B-7B0E57BCB3D1}"/>
              </a:ext>
            </a:extLst>
          </xdr:cNvPr>
          <xdr:cNvSpPr>
            <a:spLocks noChangeAspect="1" noChangeArrowheads="1" noChangeShapeType="1" noTextEdit="1"/>
          </xdr:cNvSpPr>
        </xdr:nvSpPr>
        <xdr:spPr bwMode="auto">
          <a:xfrm>
            <a:off x="6618249" y="1516482"/>
            <a:ext cx="545980"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235" name="WordArt 762">
            <a:extLst>
              <a:ext uri="{FF2B5EF4-FFF2-40B4-BE49-F238E27FC236}">
                <a16:creationId xmlns:a16="http://schemas.microsoft.com/office/drawing/2014/main" id="{55677FEB-C7CA-3225-1E70-C918533FD745}"/>
              </a:ext>
            </a:extLst>
          </xdr:cNvPr>
          <xdr:cNvSpPr>
            <a:spLocks noChangeAspect="1" noChangeArrowheads="1" noChangeShapeType="1" noTextEdit="1"/>
          </xdr:cNvSpPr>
        </xdr:nvSpPr>
        <xdr:spPr bwMode="auto">
          <a:xfrm rot="17031002">
            <a:off x="5712802" y="1964573"/>
            <a:ext cx="483402"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たらさし網漁業</a:t>
            </a:r>
          </a:p>
        </xdr:txBody>
      </xdr:sp>
      <xdr:sp macro="" textlink="">
        <xdr:nvSpPr>
          <xdr:cNvPr id="236" name="WordArt 763">
            <a:extLst>
              <a:ext uri="{FF2B5EF4-FFF2-40B4-BE49-F238E27FC236}">
                <a16:creationId xmlns:a16="http://schemas.microsoft.com/office/drawing/2014/main" id="{D0D5B709-9FCB-0743-78A2-14571B47A178}"/>
              </a:ext>
            </a:extLst>
          </xdr:cNvPr>
          <xdr:cNvSpPr>
            <a:spLocks noChangeAspect="1" noChangeArrowheads="1" noChangeShapeType="1" noTextEdit="1"/>
          </xdr:cNvSpPr>
        </xdr:nvSpPr>
        <xdr:spPr bwMode="auto">
          <a:xfrm>
            <a:off x="5780146" y="2674752"/>
            <a:ext cx="296974"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めばる</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さし網漁業</a:t>
            </a:r>
          </a:p>
        </xdr:txBody>
      </xdr:sp>
      <xdr:sp macro="" textlink="">
        <xdr:nvSpPr>
          <xdr:cNvPr id="237" name="WordArt 764">
            <a:extLst>
              <a:ext uri="{FF2B5EF4-FFF2-40B4-BE49-F238E27FC236}">
                <a16:creationId xmlns:a16="http://schemas.microsoft.com/office/drawing/2014/main" id="{408FE6E9-678B-DDBD-F386-0CC3D1960001}"/>
              </a:ext>
            </a:extLst>
          </xdr:cNvPr>
          <xdr:cNvSpPr>
            <a:spLocks noChangeAspect="1" noChangeArrowheads="1" noChangeShapeType="1" noTextEdit="1"/>
          </xdr:cNvSpPr>
        </xdr:nvSpPr>
        <xdr:spPr bwMode="auto">
          <a:xfrm rot="17571339">
            <a:off x="2152615" y="2290000"/>
            <a:ext cx="831578"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38" name="WordArt 765">
            <a:extLst>
              <a:ext uri="{FF2B5EF4-FFF2-40B4-BE49-F238E27FC236}">
                <a16:creationId xmlns:a16="http://schemas.microsoft.com/office/drawing/2014/main" id="{2984322E-0379-278E-6974-447E72E257C4}"/>
              </a:ext>
            </a:extLst>
          </xdr:cNvPr>
          <xdr:cNvSpPr>
            <a:spLocks noChangeAspect="1" noChangeArrowheads="1" noChangeShapeType="1" noTextEdit="1"/>
          </xdr:cNvSpPr>
        </xdr:nvSpPr>
        <xdr:spPr bwMode="auto">
          <a:xfrm>
            <a:off x="3153190" y="1975872"/>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最上堆</a:t>
            </a:r>
          </a:p>
        </xdr:txBody>
      </xdr:sp>
      <xdr:sp macro="" textlink="">
        <xdr:nvSpPr>
          <xdr:cNvPr id="239" name="WordArt 766">
            <a:extLst>
              <a:ext uri="{FF2B5EF4-FFF2-40B4-BE49-F238E27FC236}">
                <a16:creationId xmlns:a16="http://schemas.microsoft.com/office/drawing/2014/main" id="{0BD749AD-45F8-18A8-92BF-D8EE9C001DCD}"/>
              </a:ext>
            </a:extLst>
          </xdr:cNvPr>
          <xdr:cNvSpPr>
            <a:spLocks noChangeAspect="1" noChangeArrowheads="1" noChangeShapeType="1" noTextEdit="1"/>
          </xdr:cNvSpPr>
        </xdr:nvSpPr>
        <xdr:spPr bwMode="auto">
          <a:xfrm>
            <a:off x="2506422" y="3053891"/>
            <a:ext cx="133665"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鎌礁</a:t>
            </a:r>
          </a:p>
        </xdr:txBody>
      </xdr:sp>
      <xdr:sp macro="" textlink="">
        <xdr:nvSpPr>
          <xdr:cNvPr id="240" name="WordArt 767">
            <a:extLst>
              <a:ext uri="{FF2B5EF4-FFF2-40B4-BE49-F238E27FC236}">
                <a16:creationId xmlns:a16="http://schemas.microsoft.com/office/drawing/2014/main" id="{5A19DF62-E183-2387-EF4C-CDB51E23BE64}"/>
              </a:ext>
            </a:extLst>
          </xdr:cNvPr>
          <xdr:cNvSpPr>
            <a:spLocks noChangeAspect="1" noChangeArrowheads="1" noChangeShapeType="1" noTextEdit="1"/>
          </xdr:cNvSpPr>
        </xdr:nvSpPr>
        <xdr:spPr bwMode="auto">
          <a:xfrm>
            <a:off x="1465126" y="150950"/>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1" name="WordArt 768">
            <a:extLst>
              <a:ext uri="{FF2B5EF4-FFF2-40B4-BE49-F238E27FC236}">
                <a16:creationId xmlns:a16="http://schemas.microsoft.com/office/drawing/2014/main" id="{A73053AA-D366-E849-B200-1C297BD74B6E}"/>
              </a:ext>
            </a:extLst>
          </xdr:cNvPr>
          <xdr:cNvSpPr>
            <a:spLocks noChangeAspect="1" noChangeArrowheads="1" noChangeShapeType="1" noTextEdit="1"/>
          </xdr:cNvSpPr>
        </xdr:nvSpPr>
        <xdr:spPr bwMode="auto">
          <a:xfrm>
            <a:off x="1881752" y="2602084"/>
            <a:ext cx="19995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柳水堆</a:t>
            </a:r>
          </a:p>
        </xdr:txBody>
      </xdr:sp>
      <xdr:sp macro="" textlink="">
        <xdr:nvSpPr>
          <xdr:cNvPr id="242" name="WordArt 769">
            <a:extLst>
              <a:ext uri="{FF2B5EF4-FFF2-40B4-BE49-F238E27FC236}">
                <a16:creationId xmlns:a16="http://schemas.microsoft.com/office/drawing/2014/main" id="{F8DBE317-66D2-8917-481F-253737E1F66E}"/>
              </a:ext>
            </a:extLst>
          </xdr:cNvPr>
          <xdr:cNvSpPr>
            <a:spLocks noChangeAspect="1" noChangeArrowheads="1" noChangeShapeType="1" noTextEdit="1"/>
          </xdr:cNvSpPr>
        </xdr:nvSpPr>
        <xdr:spPr bwMode="auto">
          <a:xfrm>
            <a:off x="1861271" y="2687390"/>
            <a:ext cx="236609"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弥彦堆</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3" name="WordArt 770">
            <a:extLst>
              <a:ext uri="{FF2B5EF4-FFF2-40B4-BE49-F238E27FC236}">
                <a16:creationId xmlns:a16="http://schemas.microsoft.com/office/drawing/2014/main" id="{136DDAF5-6085-0B5B-4CE9-932356E55189}"/>
              </a:ext>
            </a:extLst>
          </xdr:cNvPr>
          <xdr:cNvSpPr>
            <a:spLocks noChangeAspect="1" noChangeArrowheads="1" noChangeShapeType="1" noTextEdit="1"/>
          </xdr:cNvSpPr>
        </xdr:nvSpPr>
        <xdr:spPr bwMode="auto">
          <a:xfrm>
            <a:off x="1734073" y="2052964"/>
            <a:ext cx="388061" cy="7835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えびかご漁業</a:t>
            </a:r>
          </a:p>
        </xdr:txBody>
      </xdr:sp>
      <xdr:sp macro="" textlink="">
        <xdr:nvSpPr>
          <xdr:cNvPr id="244" name="Rectangle 771">
            <a:extLst>
              <a:ext uri="{FF2B5EF4-FFF2-40B4-BE49-F238E27FC236}">
                <a16:creationId xmlns:a16="http://schemas.microsoft.com/office/drawing/2014/main" id="{694F3BAA-708A-2200-B67C-CEE68653B481}"/>
              </a:ext>
            </a:extLst>
          </xdr:cNvPr>
          <xdr:cNvSpPr>
            <a:spLocks noChangeAspect="1" noChangeArrowheads="1"/>
          </xdr:cNvSpPr>
        </xdr:nvSpPr>
        <xdr:spPr bwMode="auto">
          <a:xfrm rot="16200000">
            <a:off x="4961973" y="3641882"/>
            <a:ext cx="7081052" cy="40423"/>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5" name="Line 772">
            <a:extLst>
              <a:ext uri="{FF2B5EF4-FFF2-40B4-BE49-F238E27FC236}">
                <a16:creationId xmlns:a16="http://schemas.microsoft.com/office/drawing/2014/main" id="{6C73C86D-D56F-FC1B-27B1-0BCA9DCFF6F1}"/>
              </a:ext>
            </a:extLst>
          </xdr:cNvPr>
          <xdr:cNvSpPr>
            <a:spLocks noChangeAspect="1" noChangeShapeType="1"/>
          </xdr:cNvSpPr>
        </xdr:nvSpPr>
        <xdr:spPr bwMode="auto">
          <a:xfrm rot="16200000">
            <a:off x="4949242" y="3668096"/>
            <a:ext cx="7107592"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6" name="Line 773">
            <a:extLst>
              <a:ext uri="{FF2B5EF4-FFF2-40B4-BE49-F238E27FC236}">
                <a16:creationId xmlns:a16="http://schemas.microsoft.com/office/drawing/2014/main" id="{36DD62FB-8835-8960-57B3-32932F9487C5}"/>
              </a:ext>
            </a:extLst>
          </xdr:cNvPr>
          <xdr:cNvSpPr>
            <a:spLocks noChangeAspect="1" noChangeShapeType="1"/>
          </xdr:cNvSpPr>
        </xdr:nvSpPr>
        <xdr:spPr bwMode="auto">
          <a:xfrm rot="16200000" flipV="1">
            <a:off x="8507350" y="7080347"/>
            <a:ext cx="0" cy="366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Line 774">
            <a:extLst>
              <a:ext uri="{FF2B5EF4-FFF2-40B4-BE49-F238E27FC236}">
                <a16:creationId xmlns:a16="http://schemas.microsoft.com/office/drawing/2014/main" id="{DF32657E-4917-D90B-18EA-100CFF38D165}"/>
              </a:ext>
            </a:extLst>
          </xdr:cNvPr>
          <xdr:cNvSpPr>
            <a:spLocks noChangeAspect="1" noChangeShapeType="1"/>
          </xdr:cNvSpPr>
        </xdr:nvSpPr>
        <xdr:spPr bwMode="auto">
          <a:xfrm rot="16200000" flipV="1">
            <a:off x="8503038" y="696602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8" name="Line 775">
            <a:extLst>
              <a:ext uri="{FF2B5EF4-FFF2-40B4-BE49-F238E27FC236}">
                <a16:creationId xmlns:a16="http://schemas.microsoft.com/office/drawing/2014/main" id="{C1417673-6ACB-7662-3267-755D1A765915}"/>
              </a:ext>
            </a:extLst>
          </xdr:cNvPr>
          <xdr:cNvSpPr>
            <a:spLocks noChangeAspect="1" noChangeShapeType="1"/>
          </xdr:cNvSpPr>
        </xdr:nvSpPr>
        <xdr:spPr bwMode="auto">
          <a:xfrm rot="16200000" flipV="1">
            <a:off x="8503038" y="685291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776">
            <a:extLst>
              <a:ext uri="{FF2B5EF4-FFF2-40B4-BE49-F238E27FC236}">
                <a16:creationId xmlns:a16="http://schemas.microsoft.com/office/drawing/2014/main" id="{A1AAC0C7-D2B7-3B56-2FC6-125542B11CAF}"/>
              </a:ext>
            </a:extLst>
          </xdr:cNvPr>
          <xdr:cNvSpPr>
            <a:spLocks noChangeAspect="1" noChangeShapeType="1"/>
          </xdr:cNvSpPr>
        </xdr:nvSpPr>
        <xdr:spPr bwMode="auto">
          <a:xfrm rot="16200000">
            <a:off x="8460692" y="7041801"/>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Line 777">
            <a:extLst>
              <a:ext uri="{FF2B5EF4-FFF2-40B4-BE49-F238E27FC236}">
                <a16:creationId xmlns:a16="http://schemas.microsoft.com/office/drawing/2014/main" id="{BA758912-27EB-7EE9-1097-5650C158EC65}"/>
              </a:ext>
            </a:extLst>
          </xdr:cNvPr>
          <xdr:cNvSpPr>
            <a:spLocks noChangeAspect="1" noChangeShapeType="1"/>
          </xdr:cNvSpPr>
        </xdr:nvSpPr>
        <xdr:spPr bwMode="auto">
          <a:xfrm rot="16200000">
            <a:off x="8460692" y="681747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1" name="Line 778">
            <a:extLst>
              <a:ext uri="{FF2B5EF4-FFF2-40B4-BE49-F238E27FC236}">
                <a16:creationId xmlns:a16="http://schemas.microsoft.com/office/drawing/2014/main" id="{4FA00345-405D-8259-29D8-A152B9723D1B}"/>
              </a:ext>
            </a:extLst>
          </xdr:cNvPr>
          <xdr:cNvSpPr>
            <a:spLocks noChangeAspect="1" noChangeShapeType="1"/>
          </xdr:cNvSpPr>
        </xdr:nvSpPr>
        <xdr:spPr bwMode="auto">
          <a:xfrm rot="16200000" flipV="1">
            <a:off x="8503038" y="663048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2" name="Line 779">
            <a:extLst>
              <a:ext uri="{FF2B5EF4-FFF2-40B4-BE49-F238E27FC236}">
                <a16:creationId xmlns:a16="http://schemas.microsoft.com/office/drawing/2014/main" id="{199BABCE-1A09-2D08-A872-7F0EA7BC6B71}"/>
              </a:ext>
            </a:extLst>
          </xdr:cNvPr>
          <xdr:cNvSpPr>
            <a:spLocks noChangeAspect="1" noChangeShapeType="1"/>
          </xdr:cNvSpPr>
        </xdr:nvSpPr>
        <xdr:spPr bwMode="auto">
          <a:xfrm rot="16200000" flipV="1">
            <a:off x="8503038" y="651800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780">
            <a:extLst>
              <a:ext uri="{FF2B5EF4-FFF2-40B4-BE49-F238E27FC236}">
                <a16:creationId xmlns:a16="http://schemas.microsoft.com/office/drawing/2014/main" id="{F4C12B1E-F86A-AC54-9358-054A7E5EE34D}"/>
              </a:ext>
            </a:extLst>
          </xdr:cNvPr>
          <xdr:cNvSpPr>
            <a:spLocks noChangeAspect="1" noChangeShapeType="1"/>
          </xdr:cNvSpPr>
        </xdr:nvSpPr>
        <xdr:spPr bwMode="auto">
          <a:xfrm rot="16200000" flipV="1">
            <a:off x="8503038" y="640173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4" name="Line 781">
            <a:extLst>
              <a:ext uri="{FF2B5EF4-FFF2-40B4-BE49-F238E27FC236}">
                <a16:creationId xmlns:a16="http://schemas.microsoft.com/office/drawing/2014/main" id="{AF1B2CDA-3D10-2A2B-0E69-B243AD45CDD3}"/>
              </a:ext>
            </a:extLst>
          </xdr:cNvPr>
          <xdr:cNvSpPr>
            <a:spLocks noChangeAspect="1" noChangeShapeType="1"/>
          </xdr:cNvSpPr>
        </xdr:nvSpPr>
        <xdr:spPr bwMode="auto">
          <a:xfrm rot="16200000" flipV="1">
            <a:off x="8503038" y="628799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5" name="Line 782">
            <a:extLst>
              <a:ext uri="{FF2B5EF4-FFF2-40B4-BE49-F238E27FC236}">
                <a16:creationId xmlns:a16="http://schemas.microsoft.com/office/drawing/2014/main" id="{849039FE-BEBF-9F4E-DA03-EE90029758BE}"/>
              </a:ext>
            </a:extLst>
          </xdr:cNvPr>
          <xdr:cNvSpPr>
            <a:spLocks noChangeAspect="1" noChangeShapeType="1"/>
          </xdr:cNvSpPr>
        </xdr:nvSpPr>
        <xdr:spPr bwMode="auto">
          <a:xfrm rot="16200000" flipV="1">
            <a:off x="8503038" y="617677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6" name="Line 783">
            <a:extLst>
              <a:ext uri="{FF2B5EF4-FFF2-40B4-BE49-F238E27FC236}">
                <a16:creationId xmlns:a16="http://schemas.microsoft.com/office/drawing/2014/main" id="{0A89293A-3555-0BEE-5D29-0DDCE49912FA}"/>
              </a:ext>
            </a:extLst>
          </xdr:cNvPr>
          <xdr:cNvSpPr>
            <a:spLocks noChangeAspect="1" noChangeShapeType="1"/>
          </xdr:cNvSpPr>
        </xdr:nvSpPr>
        <xdr:spPr bwMode="auto">
          <a:xfrm rot="16200000" flipV="1">
            <a:off x="8503038" y="6064301"/>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784">
            <a:extLst>
              <a:ext uri="{FF2B5EF4-FFF2-40B4-BE49-F238E27FC236}">
                <a16:creationId xmlns:a16="http://schemas.microsoft.com/office/drawing/2014/main" id="{27B807E5-A7B3-768F-FBF2-D3450E4AC962}"/>
              </a:ext>
            </a:extLst>
          </xdr:cNvPr>
          <xdr:cNvSpPr>
            <a:spLocks noChangeAspect="1" noChangeShapeType="1"/>
          </xdr:cNvSpPr>
        </xdr:nvSpPr>
        <xdr:spPr bwMode="auto">
          <a:xfrm rot="16200000" flipV="1">
            <a:off x="8503038" y="594676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8" name="Line 785">
            <a:extLst>
              <a:ext uri="{FF2B5EF4-FFF2-40B4-BE49-F238E27FC236}">
                <a16:creationId xmlns:a16="http://schemas.microsoft.com/office/drawing/2014/main" id="{AF2DA5D8-B3A2-55EB-FA47-E8F08211E168}"/>
              </a:ext>
            </a:extLst>
          </xdr:cNvPr>
          <xdr:cNvSpPr>
            <a:spLocks noChangeAspect="1" noChangeShapeType="1"/>
          </xdr:cNvSpPr>
        </xdr:nvSpPr>
        <xdr:spPr bwMode="auto">
          <a:xfrm rot="16200000" flipV="1">
            <a:off x="8503038" y="583492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Line 786">
            <a:extLst>
              <a:ext uri="{FF2B5EF4-FFF2-40B4-BE49-F238E27FC236}">
                <a16:creationId xmlns:a16="http://schemas.microsoft.com/office/drawing/2014/main" id="{957DD38E-85B7-A50E-13FB-FFD7F1E435A4}"/>
              </a:ext>
            </a:extLst>
          </xdr:cNvPr>
          <xdr:cNvSpPr>
            <a:spLocks noChangeAspect="1" noChangeShapeType="1"/>
          </xdr:cNvSpPr>
        </xdr:nvSpPr>
        <xdr:spPr bwMode="auto">
          <a:xfrm rot="16200000">
            <a:off x="8461324" y="6365038"/>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0" name="Line 787">
            <a:extLst>
              <a:ext uri="{FF2B5EF4-FFF2-40B4-BE49-F238E27FC236}">
                <a16:creationId xmlns:a16="http://schemas.microsoft.com/office/drawing/2014/main" id="{3D1B7092-F8D5-9039-CBF5-F4D93C27AF3B}"/>
              </a:ext>
            </a:extLst>
          </xdr:cNvPr>
          <xdr:cNvSpPr>
            <a:spLocks noChangeAspect="1" noChangeShapeType="1"/>
          </xdr:cNvSpPr>
        </xdr:nvSpPr>
        <xdr:spPr bwMode="auto">
          <a:xfrm rot="16200000">
            <a:off x="8460692" y="6595049"/>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788">
            <a:extLst>
              <a:ext uri="{FF2B5EF4-FFF2-40B4-BE49-F238E27FC236}">
                <a16:creationId xmlns:a16="http://schemas.microsoft.com/office/drawing/2014/main" id="{2D9692AE-CFAE-9D3A-A192-5A83A587DBF4}"/>
              </a:ext>
            </a:extLst>
          </xdr:cNvPr>
          <xdr:cNvSpPr>
            <a:spLocks noChangeAspect="1" noChangeShapeType="1"/>
          </xdr:cNvSpPr>
        </xdr:nvSpPr>
        <xdr:spPr bwMode="auto">
          <a:xfrm rot="16200000">
            <a:off x="8460060" y="5685747"/>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2" name="Line 789">
            <a:extLst>
              <a:ext uri="{FF2B5EF4-FFF2-40B4-BE49-F238E27FC236}">
                <a16:creationId xmlns:a16="http://schemas.microsoft.com/office/drawing/2014/main" id="{7F13E653-9CE0-D5BC-E246-ABF7ECCA6154}"/>
              </a:ext>
            </a:extLst>
          </xdr:cNvPr>
          <xdr:cNvSpPr>
            <a:spLocks noChangeAspect="1" noChangeShapeType="1"/>
          </xdr:cNvSpPr>
        </xdr:nvSpPr>
        <xdr:spPr bwMode="auto">
          <a:xfrm rot="16200000">
            <a:off x="8461324" y="6140714"/>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3" name="Line 790">
            <a:extLst>
              <a:ext uri="{FF2B5EF4-FFF2-40B4-BE49-F238E27FC236}">
                <a16:creationId xmlns:a16="http://schemas.microsoft.com/office/drawing/2014/main" id="{A8D7FCF5-8BF7-B599-4EE9-67CE6FC4F856}"/>
              </a:ext>
            </a:extLst>
          </xdr:cNvPr>
          <xdr:cNvSpPr>
            <a:spLocks noChangeAspect="1" noChangeShapeType="1"/>
          </xdr:cNvSpPr>
        </xdr:nvSpPr>
        <xdr:spPr bwMode="auto">
          <a:xfrm rot="16200000">
            <a:off x="8460692" y="5910703"/>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4" name="Line 791">
            <a:extLst>
              <a:ext uri="{FF2B5EF4-FFF2-40B4-BE49-F238E27FC236}">
                <a16:creationId xmlns:a16="http://schemas.microsoft.com/office/drawing/2014/main" id="{0764DE94-3C08-FFCD-BEE7-D582EA2B014C}"/>
              </a:ext>
            </a:extLst>
          </xdr:cNvPr>
          <xdr:cNvSpPr>
            <a:spLocks noChangeAspect="1" noChangeShapeType="1"/>
          </xdr:cNvSpPr>
        </xdr:nvSpPr>
        <xdr:spPr bwMode="auto">
          <a:xfrm rot="16200000" flipV="1">
            <a:off x="8503038" y="572244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792">
            <a:extLst>
              <a:ext uri="{FF2B5EF4-FFF2-40B4-BE49-F238E27FC236}">
                <a16:creationId xmlns:a16="http://schemas.microsoft.com/office/drawing/2014/main" id="{8B05C36D-F9F0-4E9C-D5B8-A3FCA90C120C}"/>
              </a:ext>
            </a:extLst>
          </xdr:cNvPr>
          <xdr:cNvSpPr>
            <a:spLocks noChangeAspect="1" noChangeShapeType="1"/>
          </xdr:cNvSpPr>
        </xdr:nvSpPr>
        <xdr:spPr bwMode="auto">
          <a:xfrm rot="16200000" flipV="1">
            <a:off x="8503038" y="560807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6" name="Line 793">
            <a:extLst>
              <a:ext uri="{FF2B5EF4-FFF2-40B4-BE49-F238E27FC236}">
                <a16:creationId xmlns:a16="http://schemas.microsoft.com/office/drawing/2014/main" id="{9889488F-D855-4F44-BB18-3563258EF2C7}"/>
              </a:ext>
            </a:extLst>
          </xdr:cNvPr>
          <xdr:cNvSpPr>
            <a:spLocks noChangeAspect="1" noChangeShapeType="1"/>
          </xdr:cNvSpPr>
        </xdr:nvSpPr>
        <xdr:spPr bwMode="auto">
          <a:xfrm rot="16200000" flipV="1">
            <a:off x="8503038" y="549243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7" name="Line 794">
            <a:extLst>
              <a:ext uri="{FF2B5EF4-FFF2-40B4-BE49-F238E27FC236}">
                <a16:creationId xmlns:a16="http://schemas.microsoft.com/office/drawing/2014/main" id="{31509237-E13E-968A-6835-B27145567CFA}"/>
              </a:ext>
            </a:extLst>
          </xdr:cNvPr>
          <xdr:cNvSpPr>
            <a:spLocks noChangeAspect="1" noChangeShapeType="1"/>
          </xdr:cNvSpPr>
        </xdr:nvSpPr>
        <xdr:spPr bwMode="auto">
          <a:xfrm rot="16200000" flipV="1">
            <a:off x="8503038" y="538121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8" name="Line 795">
            <a:extLst>
              <a:ext uri="{FF2B5EF4-FFF2-40B4-BE49-F238E27FC236}">
                <a16:creationId xmlns:a16="http://schemas.microsoft.com/office/drawing/2014/main" id="{DCCFCA18-9D88-9C78-7DE2-991285A354D7}"/>
              </a:ext>
            </a:extLst>
          </xdr:cNvPr>
          <xdr:cNvSpPr>
            <a:spLocks noChangeAspect="1" noChangeShapeType="1"/>
          </xdr:cNvSpPr>
        </xdr:nvSpPr>
        <xdr:spPr bwMode="auto">
          <a:xfrm rot="16200000" flipV="1">
            <a:off x="8503038" y="526368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796">
            <a:extLst>
              <a:ext uri="{FF2B5EF4-FFF2-40B4-BE49-F238E27FC236}">
                <a16:creationId xmlns:a16="http://schemas.microsoft.com/office/drawing/2014/main" id="{7E74CC66-F1C5-B956-510C-E61762BCDB92}"/>
              </a:ext>
            </a:extLst>
          </xdr:cNvPr>
          <xdr:cNvSpPr>
            <a:spLocks noChangeAspect="1" noChangeShapeType="1"/>
          </xdr:cNvSpPr>
        </xdr:nvSpPr>
        <xdr:spPr bwMode="auto">
          <a:xfrm rot="16200000" flipV="1">
            <a:off x="8503038" y="515247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797">
            <a:extLst>
              <a:ext uri="{FF2B5EF4-FFF2-40B4-BE49-F238E27FC236}">
                <a16:creationId xmlns:a16="http://schemas.microsoft.com/office/drawing/2014/main" id="{8B8919F0-F6DC-E95B-4DFA-1AE00430B524}"/>
              </a:ext>
            </a:extLst>
          </xdr:cNvPr>
          <xdr:cNvSpPr>
            <a:spLocks noChangeAspect="1" noChangeShapeType="1"/>
          </xdr:cNvSpPr>
        </xdr:nvSpPr>
        <xdr:spPr bwMode="auto">
          <a:xfrm rot="16200000" flipV="1">
            <a:off x="8503038" y="503809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798">
            <a:extLst>
              <a:ext uri="{FF2B5EF4-FFF2-40B4-BE49-F238E27FC236}">
                <a16:creationId xmlns:a16="http://schemas.microsoft.com/office/drawing/2014/main" id="{6E5E1377-65D7-CD4C-3FF1-24D5D7ACBA0B}"/>
              </a:ext>
            </a:extLst>
          </xdr:cNvPr>
          <xdr:cNvSpPr>
            <a:spLocks noChangeAspect="1" noChangeShapeType="1"/>
          </xdr:cNvSpPr>
        </xdr:nvSpPr>
        <xdr:spPr bwMode="auto">
          <a:xfrm rot="16200000" flipV="1">
            <a:off x="8503038" y="492119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 name="Line 799">
            <a:extLst>
              <a:ext uri="{FF2B5EF4-FFF2-40B4-BE49-F238E27FC236}">
                <a16:creationId xmlns:a16="http://schemas.microsoft.com/office/drawing/2014/main" id="{EA852947-40D0-3294-C534-ABF30DCF36BB}"/>
              </a:ext>
            </a:extLst>
          </xdr:cNvPr>
          <xdr:cNvSpPr>
            <a:spLocks noChangeAspect="1" noChangeShapeType="1"/>
          </xdr:cNvSpPr>
        </xdr:nvSpPr>
        <xdr:spPr bwMode="auto">
          <a:xfrm rot="16200000">
            <a:off x="8460692" y="5228253"/>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800">
            <a:extLst>
              <a:ext uri="{FF2B5EF4-FFF2-40B4-BE49-F238E27FC236}">
                <a16:creationId xmlns:a16="http://schemas.microsoft.com/office/drawing/2014/main" id="{4C224755-DFC9-7B57-DFD2-2D86F5A6713D}"/>
              </a:ext>
            </a:extLst>
          </xdr:cNvPr>
          <xdr:cNvSpPr>
            <a:spLocks noChangeAspect="1" noChangeShapeType="1"/>
          </xdr:cNvSpPr>
        </xdr:nvSpPr>
        <xdr:spPr bwMode="auto">
          <a:xfrm rot="16200000">
            <a:off x="8461277" y="5456368"/>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801">
            <a:extLst>
              <a:ext uri="{FF2B5EF4-FFF2-40B4-BE49-F238E27FC236}">
                <a16:creationId xmlns:a16="http://schemas.microsoft.com/office/drawing/2014/main" id="{45561D8F-6143-08F6-D9B5-38C641D3BC5D}"/>
              </a:ext>
            </a:extLst>
          </xdr:cNvPr>
          <xdr:cNvSpPr>
            <a:spLocks noChangeAspect="1" noChangeShapeType="1"/>
          </xdr:cNvSpPr>
        </xdr:nvSpPr>
        <xdr:spPr bwMode="auto">
          <a:xfrm rot="16200000">
            <a:off x="8458750" y="4998874"/>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5" name="Line 802">
            <a:extLst>
              <a:ext uri="{FF2B5EF4-FFF2-40B4-BE49-F238E27FC236}">
                <a16:creationId xmlns:a16="http://schemas.microsoft.com/office/drawing/2014/main" id="{B2ABA8BB-BEEB-B53C-9E30-EC0DD6CC958E}"/>
              </a:ext>
            </a:extLst>
          </xdr:cNvPr>
          <xdr:cNvSpPr>
            <a:spLocks noChangeAspect="1" noChangeShapeType="1"/>
          </xdr:cNvSpPr>
        </xdr:nvSpPr>
        <xdr:spPr bwMode="auto">
          <a:xfrm rot="16200000" flipV="1">
            <a:off x="8503038" y="480998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6" name="Line 803">
            <a:extLst>
              <a:ext uri="{FF2B5EF4-FFF2-40B4-BE49-F238E27FC236}">
                <a16:creationId xmlns:a16="http://schemas.microsoft.com/office/drawing/2014/main" id="{132FB255-9F84-36D4-0FA3-E730A6666EFC}"/>
              </a:ext>
            </a:extLst>
          </xdr:cNvPr>
          <xdr:cNvSpPr>
            <a:spLocks noChangeAspect="1" noChangeShapeType="1"/>
          </xdr:cNvSpPr>
        </xdr:nvSpPr>
        <xdr:spPr bwMode="auto">
          <a:xfrm rot="16200000" flipV="1">
            <a:off x="8503038" y="469750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804">
            <a:extLst>
              <a:ext uri="{FF2B5EF4-FFF2-40B4-BE49-F238E27FC236}">
                <a16:creationId xmlns:a16="http://schemas.microsoft.com/office/drawing/2014/main" id="{72F0093F-CB2A-9525-1B89-E832ED8E4130}"/>
              </a:ext>
            </a:extLst>
          </xdr:cNvPr>
          <xdr:cNvSpPr>
            <a:spLocks noChangeAspect="1" noChangeShapeType="1"/>
          </xdr:cNvSpPr>
        </xdr:nvSpPr>
        <xdr:spPr bwMode="auto">
          <a:xfrm rot="16200000" flipV="1">
            <a:off x="8503038" y="457997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8" name="Line 805">
            <a:extLst>
              <a:ext uri="{FF2B5EF4-FFF2-40B4-BE49-F238E27FC236}">
                <a16:creationId xmlns:a16="http://schemas.microsoft.com/office/drawing/2014/main" id="{0527B960-ED9D-8F6E-0D21-AA6BC2AC297C}"/>
              </a:ext>
            </a:extLst>
          </xdr:cNvPr>
          <xdr:cNvSpPr>
            <a:spLocks noChangeAspect="1" noChangeShapeType="1"/>
          </xdr:cNvSpPr>
        </xdr:nvSpPr>
        <xdr:spPr bwMode="auto">
          <a:xfrm rot="16200000" flipV="1">
            <a:off x="8503038" y="446812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9" name="Line 806">
            <a:extLst>
              <a:ext uri="{FF2B5EF4-FFF2-40B4-BE49-F238E27FC236}">
                <a16:creationId xmlns:a16="http://schemas.microsoft.com/office/drawing/2014/main" id="{0FD05B55-5680-154B-CF53-9676CB546B69}"/>
              </a:ext>
            </a:extLst>
          </xdr:cNvPr>
          <xdr:cNvSpPr>
            <a:spLocks noChangeAspect="1" noChangeShapeType="1"/>
          </xdr:cNvSpPr>
        </xdr:nvSpPr>
        <xdr:spPr bwMode="auto">
          <a:xfrm rot="16200000" flipV="1">
            <a:off x="8503038" y="435564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0" name="Line 807">
            <a:extLst>
              <a:ext uri="{FF2B5EF4-FFF2-40B4-BE49-F238E27FC236}">
                <a16:creationId xmlns:a16="http://schemas.microsoft.com/office/drawing/2014/main" id="{248E8FA2-B38B-FF5A-9AF1-912FCF5BB5BD}"/>
              </a:ext>
            </a:extLst>
          </xdr:cNvPr>
          <xdr:cNvSpPr>
            <a:spLocks noChangeAspect="1" noChangeShapeType="1"/>
          </xdr:cNvSpPr>
        </xdr:nvSpPr>
        <xdr:spPr bwMode="auto">
          <a:xfrm rot="16200000" flipV="1">
            <a:off x="8503038" y="424443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808">
            <a:extLst>
              <a:ext uri="{FF2B5EF4-FFF2-40B4-BE49-F238E27FC236}">
                <a16:creationId xmlns:a16="http://schemas.microsoft.com/office/drawing/2014/main" id="{F4F01C1D-45E1-FF45-D111-EA253C5EF32F}"/>
              </a:ext>
            </a:extLst>
          </xdr:cNvPr>
          <xdr:cNvSpPr>
            <a:spLocks noChangeAspect="1" noChangeShapeType="1"/>
          </xdr:cNvSpPr>
        </xdr:nvSpPr>
        <xdr:spPr bwMode="auto">
          <a:xfrm rot="16200000" flipV="1">
            <a:off x="8503038" y="412563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2" name="Line 809">
            <a:extLst>
              <a:ext uri="{FF2B5EF4-FFF2-40B4-BE49-F238E27FC236}">
                <a16:creationId xmlns:a16="http://schemas.microsoft.com/office/drawing/2014/main" id="{59C43FDA-1263-E3E6-9F68-BE59F28B217D}"/>
              </a:ext>
            </a:extLst>
          </xdr:cNvPr>
          <xdr:cNvSpPr>
            <a:spLocks noChangeAspect="1" noChangeShapeType="1"/>
          </xdr:cNvSpPr>
        </xdr:nvSpPr>
        <xdr:spPr bwMode="auto">
          <a:xfrm rot="16200000" flipV="1">
            <a:off x="8503038" y="401315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3" name="Line 810">
            <a:extLst>
              <a:ext uri="{FF2B5EF4-FFF2-40B4-BE49-F238E27FC236}">
                <a16:creationId xmlns:a16="http://schemas.microsoft.com/office/drawing/2014/main" id="{23040D7F-29B8-B884-9256-92A1BB4AAFFA}"/>
              </a:ext>
            </a:extLst>
          </xdr:cNvPr>
          <xdr:cNvSpPr>
            <a:spLocks noChangeAspect="1" noChangeShapeType="1"/>
          </xdr:cNvSpPr>
        </xdr:nvSpPr>
        <xdr:spPr bwMode="auto">
          <a:xfrm rot="16200000">
            <a:off x="8460692" y="454390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4" name="Line 811">
            <a:extLst>
              <a:ext uri="{FF2B5EF4-FFF2-40B4-BE49-F238E27FC236}">
                <a16:creationId xmlns:a16="http://schemas.microsoft.com/office/drawing/2014/main" id="{09FA1C8B-1450-0459-41CE-BA5D688A1C15}"/>
              </a:ext>
            </a:extLst>
          </xdr:cNvPr>
          <xdr:cNvSpPr>
            <a:spLocks noChangeAspect="1" noChangeShapeType="1"/>
          </xdr:cNvSpPr>
        </xdr:nvSpPr>
        <xdr:spPr bwMode="auto">
          <a:xfrm rot="16200000">
            <a:off x="8461277" y="4772654"/>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812">
            <a:extLst>
              <a:ext uri="{FF2B5EF4-FFF2-40B4-BE49-F238E27FC236}">
                <a16:creationId xmlns:a16="http://schemas.microsoft.com/office/drawing/2014/main" id="{AB39D221-AD84-8E14-8B81-52106E562E88}"/>
              </a:ext>
            </a:extLst>
          </xdr:cNvPr>
          <xdr:cNvSpPr>
            <a:spLocks noChangeAspect="1" noChangeShapeType="1"/>
          </xdr:cNvSpPr>
        </xdr:nvSpPr>
        <xdr:spPr bwMode="auto">
          <a:xfrm rot="16200000">
            <a:off x="8461277" y="4318319"/>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6" name="Line 813">
            <a:extLst>
              <a:ext uri="{FF2B5EF4-FFF2-40B4-BE49-F238E27FC236}">
                <a16:creationId xmlns:a16="http://schemas.microsoft.com/office/drawing/2014/main" id="{D505E1FD-B233-9873-0770-C4C076AE7CB8}"/>
              </a:ext>
            </a:extLst>
          </xdr:cNvPr>
          <xdr:cNvSpPr>
            <a:spLocks noChangeAspect="1" noChangeShapeType="1"/>
          </xdr:cNvSpPr>
        </xdr:nvSpPr>
        <xdr:spPr bwMode="auto">
          <a:xfrm rot="16200000">
            <a:off x="8458750" y="3863353"/>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7" name="Line 814">
            <a:extLst>
              <a:ext uri="{FF2B5EF4-FFF2-40B4-BE49-F238E27FC236}">
                <a16:creationId xmlns:a16="http://schemas.microsoft.com/office/drawing/2014/main" id="{41F9E62A-9609-03DF-59A4-222FFA85732A}"/>
              </a:ext>
            </a:extLst>
          </xdr:cNvPr>
          <xdr:cNvSpPr>
            <a:spLocks noChangeAspect="1" noChangeShapeType="1"/>
          </xdr:cNvSpPr>
        </xdr:nvSpPr>
        <xdr:spPr bwMode="auto">
          <a:xfrm rot="16200000">
            <a:off x="8460060" y="408957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8" name="Line 815">
            <a:extLst>
              <a:ext uri="{FF2B5EF4-FFF2-40B4-BE49-F238E27FC236}">
                <a16:creationId xmlns:a16="http://schemas.microsoft.com/office/drawing/2014/main" id="{8D196298-6AF1-2B41-45AF-E4568E7D02E8}"/>
              </a:ext>
            </a:extLst>
          </xdr:cNvPr>
          <xdr:cNvSpPr>
            <a:spLocks noChangeAspect="1" noChangeShapeType="1"/>
          </xdr:cNvSpPr>
        </xdr:nvSpPr>
        <xdr:spPr bwMode="auto">
          <a:xfrm rot="16200000">
            <a:off x="8459382" y="3637133"/>
            <a:ext cx="109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816">
            <a:extLst>
              <a:ext uri="{FF2B5EF4-FFF2-40B4-BE49-F238E27FC236}">
                <a16:creationId xmlns:a16="http://schemas.microsoft.com/office/drawing/2014/main" id="{B9E729B4-7650-A5A2-F95F-AA20DD2A27AC}"/>
              </a:ext>
            </a:extLst>
          </xdr:cNvPr>
          <xdr:cNvSpPr>
            <a:spLocks noChangeAspect="1" noChangeShapeType="1"/>
          </xdr:cNvSpPr>
        </xdr:nvSpPr>
        <xdr:spPr bwMode="auto">
          <a:xfrm rot="16200000" flipV="1">
            <a:off x="8503038" y="390194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0" name="Line 817">
            <a:extLst>
              <a:ext uri="{FF2B5EF4-FFF2-40B4-BE49-F238E27FC236}">
                <a16:creationId xmlns:a16="http://schemas.microsoft.com/office/drawing/2014/main" id="{126723B0-0F34-4AA4-F4F5-0B9FD1C92FF8}"/>
              </a:ext>
            </a:extLst>
          </xdr:cNvPr>
          <xdr:cNvSpPr>
            <a:spLocks noChangeAspect="1" noChangeShapeType="1"/>
          </xdr:cNvSpPr>
        </xdr:nvSpPr>
        <xdr:spPr bwMode="auto">
          <a:xfrm rot="16200000" flipV="1">
            <a:off x="8503038" y="378567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1" name="Line 818">
            <a:extLst>
              <a:ext uri="{FF2B5EF4-FFF2-40B4-BE49-F238E27FC236}">
                <a16:creationId xmlns:a16="http://schemas.microsoft.com/office/drawing/2014/main" id="{AD8F6AB5-59B3-C478-3E3A-D5D7E90B127A}"/>
              </a:ext>
            </a:extLst>
          </xdr:cNvPr>
          <xdr:cNvSpPr>
            <a:spLocks noChangeAspect="1" noChangeShapeType="1"/>
          </xdr:cNvSpPr>
        </xdr:nvSpPr>
        <xdr:spPr bwMode="auto">
          <a:xfrm rot="16200000" flipV="1">
            <a:off x="8503038" y="367446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2" name="Line 819">
            <a:extLst>
              <a:ext uri="{FF2B5EF4-FFF2-40B4-BE49-F238E27FC236}">
                <a16:creationId xmlns:a16="http://schemas.microsoft.com/office/drawing/2014/main" id="{9473FFDF-490F-E5AC-2679-F1D435D7B1F4}"/>
              </a:ext>
            </a:extLst>
          </xdr:cNvPr>
          <xdr:cNvSpPr>
            <a:spLocks noChangeAspect="1" noChangeShapeType="1"/>
          </xdr:cNvSpPr>
        </xdr:nvSpPr>
        <xdr:spPr bwMode="auto">
          <a:xfrm rot="16200000" flipV="1">
            <a:off x="8503038" y="355945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3" name="Line 820">
            <a:extLst>
              <a:ext uri="{FF2B5EF4-FFF2-40B4-BE49-F238E27FC236}">
                <a16:creationId xmlns:a16="http://schemas.microsoft.com/office/drawing/2014/main" id="{3B46F2EC-9EB1-DB69-3440-ED345BE6E9FB}"/>
              </a:ext>
            </a:extLst>
          </xdr:cNvPr>
          <xdr:cNvSpPr>
            <a:spLocks noChangeAspect="1" noChangeShapeType="1"/>
          </xdr:cNvSpPr>
        </xdr:nvSpPr>
        <xdr:spPr bwMode="auto">
          <a:xfrm rot="16200000" flipV="1">
            <a:off x="8503038" y="344318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821">
            <a:extLst>
              <a:ext uri="{FF2B5EF4-FFF2-40B4-BE49-F238E27FC236}">
                <a16:creationId xmlns:a16="http://schemas.microsoft.com/office/drawing/2014/main" id="{6EDD8D12-ABCA-57B4-6F51-59A177B7E2CD}"/>
              </a:ext>
            </a:extLst>
          </xdr:cNvPr>
          <xdr:cNvSpPr>
            <a:spLocks noChangeAspect="1" noChangeShapeType="1"/>
          </xdr:cNvSpPr>
        </xdr:nvSpPr>
        <xdr:spPr bwMode="auto">
          <a:xfrm rot="16200000">
            <a:off x="8460060" y="340712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5" name="Line 822">
            <a:extLst>
              <a:ext uri="{FF2B5EF4-FFF2-40B4-BE49-F238E27FC236}">
                <a16:creationId xmlns:a16="http://schemas.microsoft.com/office/drawing/2014/main" id="{18F2A423-FF10-04B7-017E-55824F8D83DD}"/>
              </a:ext>
            </a:extLst>
          </xdr:cNvPr>
          <xdr:cNvSpPr>
            <a:spLocks noChangeAspect="1" noChangeShapeType="1"/>
          </xdr:cNvSpPr>
        </xdr:nvSpPr>
        <xdr:spPr bwMode="auto">
          <a:xfrm rot="16200000" flipV="1">
            <a:off x="8503038" y="3219495"/>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6" name="Line 823">
            <a:extLst>
              <a:ext uri="{FF2B5EF4-FFF2-40B4-BE49-F238E27FC236}">
                <a16:creationId xmlns:a16="http://schemas.microsoft.com/office/drawing/2014/main" id="{3DDDC3A3-1F0D-14AA-A806-D18D05975276}"/>
              </a:ext>
            </a:extLst>
          </xdr:cNvPr>
          <xdr:cNvSpPr>
            <a:spLocks noChangeAspect="1" noChangeShapeType="1"/>
          </xdr:cNvSpPr>
        </xdr:nvSpPr>
        <xdr:spPr bwMode="auto">
          <a:xfrm rot="16200000" flipV="1">
            <a:off x="8503038" y="310069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7" name="Line 824">
            <a:extLst>
              <a:ext uri="{FF2B5EF4-FFF2-40B4-BE49-F238E27FC236}">
                <a16:creationId xmlns:a16="http://schemas.microsoft.com/office/drawing/2014/main" id="{FE119C35-F1F2-7F2D-4882-AF3ECC8FC296}"/>
              </a:ext>
            </a:extLst>
          </xdr:cNvPr>
          <xdr:cNvSpPr>
            <a:spLocks noChangeAspect="1" noChangeShapeType="1"/>
          </xdr:cNvSpPr>
        </xdr:nvSpPr>
        <xdr:spPr bwMode="auto">
          <a:xfrm rot="16200000" flipV="1">
            <a:off x="8503038" y="299011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825">
            <a:extLst>
              <a:ext uri="{FF2B5EF4-FFF2-40B4-BE49-F238E27FC236}">
                <a16:creationId xmlns:a16="http://schemas.microsoft.com/office/drawing/2014/main" id="{0AF7887A-6E79-7D45-0551-DD4AEF96233F}"/>
              </a:ext>
            </a:extLst>
          </xdr:cNvPr>
          <xdr:cNvSpPr>
            <a:spLocks noChangeAspect="1" noChangeShapeType="1"/>
          </xdr:cNvSpPr>
        </xdr:nvSpPr>
        <xdr:spPr bwMode="auto">
          <a:xfrm rot="16200000" flipV="1">
            <a:off x="8503038" y="287700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 name="Line 826">
            <a:extLst>
              <a:ext uri="{FF2B5EF4-FFF2-40B4-BE49-F238E27FC236}">
                <a16:creationId xmlns:a16="http://schemas.microsoft.com/office/drawing/2014/main" id="{10C93B7E-ED93-C292-575F-A0C697C66498}"/>
              </a:ext>
            </a:extLst>
          </xdr:cNvPr>
          <xdr:cNvSpPr>
            <a:spLocks noChangeAspect="1" noChangeShapeType="1"/>
          </xdr:cNvSpPr>
        </xdr:nvSpPr>
        <xdr:spPr bwMode="auto">
          <a:xfrm rot="16200000" flipV="1">
            <a:off x="8503038" y="275947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 name="Line 827">
            <a:extLst>
              <a:ext uri="{FF2B5EF4-FFF2-40B4-BE49-F238E27FC236}">
                <a16:creationId xmlns:a16="http://schemas.microsoft.com/office/drawing/2014/main" id="{38119C54-0BD3-23EC-107F-1D3350DCC5EF}"/>
              </a:ext>
            </a:extLst>
          </xdr:cNvPr>
          <xdr:cNvSpPr>
            <a:spLocks noChangeAspect="1" noChangeShapeType="1"/>
          </xdr:cNvSpPr>
        </xdr:nvSpPr>
        <xdr:spPr bwMode="auto">
          <a:xfrm rot="16200000" flipV="1">
            <a:off x="8503038" y="264762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1" name="Line 828">
            <a:extLst>
              <a:ext uri="{FF2B5EF4-FFF2-40B4-BE49-F238E27FC236}">
                <a16:creationId xmlns:a16="http://schemas.microsoft.com/office/drawing/2014/main" id="{44D489E3-AA69-A4EB-08C1-0444D5F365F7}"/>
              </a:ext>
            </a:extLst>
          </xdr:cNvPr>
          <xdr:cNvSpPr>
            <a:spLocks noChangeAspect="1" noChangeShapeType="1"/>
          </xdr:cNvSpPr>
        </xdr:nvSpPr>
        <xdr:spPr bwMode="auto">
          <a:xfrm rot="16200000" flipV="1">
            <a:off x="8503038" y="253641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829">
            <a:extLst>
              <a:ext uri="{FF2B5EF4-FFF2-40B4-BE49-F238E27FC236}">
                <a16:creationId xmlns:a16="http://schemas.microsoft.com/office/drawing/2014/main" id="{DC2A22F5-E72D-34C0-D266-7722B6161F48}"/>
              </a:ext>
            </a:extLst>
          </xdr:cNvPr>
          <xdr:cNvSpPr>
            <a:spLocks noChangeAspect="1" noChangeShapeType="1"/>
          </xdr:cNvSpPr>
        </xdr:nvSpPr>
        <xdr:spPr bwMode="auto">
          <a:xfrm rot="16200000" flipV="1">
            <a:off x="8503038" y="242519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3" name="Line 830">
            <a:extLst>
              <a:ext uri="{FF2B5EF4-FFF2-40B4-BE49-F238E27FC236}">
                <a16:creationId xmlns:a16="http://schemas.microsoft.com/office/drawing/2014/main" id="{956E182D-C457-D7E4-5768-8E3636E55069}"/>
              </a:ext>
            </a:extLst>
          </xdr:cNvPr>
          <xdr:cNvSpPr>
            <a:spLocks noChangeAspect="1" noChangeShapeType="1"/>
          </xdr:cNvSpPr>
        </xdr:nvSpPr>
        <xdr:spPr bwMode="auto">
          <a:xfrm rot="16200000" flipV="1">
            <a:off x="8503038" y="230703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4" name="Line 831">
            <a:extLst>
              <a:ext uri="{FF2B5EF4-FFF2-40B4-BE49-F238E27FC236}">
                <a16:creationId xmlns:a16="http://schemas.microsoft.com/office/drawing/2014/main" id="{B91B3F29-BB40-6C1E-00BC-48698265C210}"/>
              </a:ext>
            </a:extLst>
          </xdr:cNvPr>
          <xdr:cNvSpPr>
            <a:spLocks noChangeAspect="1" noChangeShapeType="1"/>
          </xdr:cNvSpPr>
        </xdr:nvSpPr>
        <xdr:spPr bwMode="auto">
          <a:xfrm rot="16200000" flipV="1">
            <a:off x="8503038" y="219392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5" name="Line 832">
            <a:extLst>
              <a:ext uri="{FF2B5EF4-FFF2-40B4-BE49-F238E27FC236}">
                <a16:creationId xmlns:a16="http://schemas.microsoft.com/office/drawing/2014/main" id="{F479B7B1-E805-F585-69B1-DDB82C36E72A}"/>
              </a:ext>
            </a:extLst>
          </xdr:cNvPr>
          <xdr:cNvSpPr>
            <a:spLocks noChangeAspect="1" noChangeShapeType="1"/>
          </xdr:cNvSpPr>
        </xdr:nvSpPr>
        <xdr:spPr bwMode="auto">
          <a:xfrm rot="16200000">
            <a:off x="8458750" y="3180903"/>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833">
            <a:extLst>
              <a:ext uri="{FF2B5EF4-FFF2-40B4-BE49-F238E27FC236}">
                <a16:creationId xmlns:a16="http://schemas.microsoft.com/office/drawing/2014/main" id="{0975409F-87F0-E7DE-AC9D-1BDC345ECE61}"/>
              </a:ext>
            </a:extLst>
          </xdr:cNvPr>
          <xdr:cNvSpPr>
            <a:spLocks noChangeAspect="1" noChangeShapeType="1"/>
          </xdr:cNvSpPr>
        </xdr:nvSpPr>
        <xdr:spPr bwMode="auto">
          <a:xfrm rot="16200000">
            <a:off x="8460692" y="2952787"/>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7" name="Line 834">
            <a:extLst>
              <a:ext uri="{FF2B5EF4-FFF2-40B4-BE49-F238E27FC236}">
                <a16:creationId xmlns:a16="http://schemas.microsoft.com/office/drawing/2014/main" id="{C5EE2119-485A-728B-B595-5B1CC1DEC2BF}"/>
              </a:ext>
            </a:extLst>
          </xdr:cNvPr>
          <xdr:cNvSpPr>
            <a:spLocks noChangeAspect="1" noChangeShapeType="1"/>
          </xdr:cNvSpPr>
        </xdr:nvSpPr>
        <xdr:spPr bwMode="auto">
          <a:xfrm rot="16200000">
            <a:off x="8460692" y="2723408"/>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8" name="Line 835">
            <a:extLst>
              <a:ext uri="{FF2B5EF4-FFF2-40B4-BE49-F238E27FC236}">
                <a16:creationId xmlns:a16="http://schemas.microsoft.com/office/drawing/2014/main" id="{C700492B-31F1-F308-7C0A-36C7881E8FD3}"/>
              </a:ext>
            </a:extLst>
          </xdr:cNvPr>
          <xdr:cNvSpPr>
            <a:spLocks noChangeAspect="1" noChangeShapeType="1"/>
          </xdr:cNvSpPr>
        </xdr:nvSpPr>
        <xdr:spPr bwMode="auto">
          <a:xfrm rot="16200000">
            <a:off x="8460692" y="2500980"/>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9" name="Line 836">
            <a:extLst>
              <a:ext uri="{FF2B5EF4-FFF2-40B4-BE49-F238E27FC236}">
                <a16:creationId xmlns:a16="http://schemas.microsoft.com/office/drawing/2014/main" id="{2C0542F1-3D54-ED72-0DE4-6B1FC4BB4CAB}"/>
              </a:ext>
            </a:extLst>
          </xdr:cNvPr>
          <xdr:cNvSpPr>
            <a:spLocks noChangeAspect="1" noChangeShapeType="1"/>
          </xdr:cNvSpPr>
        </xdr:nvSpPr>
        <xdr:spPr bwMode="auto">
          <a:xfrm rot="16200000">
            <a:off x="8460645" y="2269705"/>
            <a:ext cx="107423"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837">
            <a:extLst>
              <a:ext uri="{FF2B5EF4-FFF2-40B4-BE49-F238E27FC236}">
                <a16:creationId xmlns:a16="http://schemas.microsoft.com/office/drawing/2014/main" id="{5C46AFF1-FE9B-54E5-A091-7396C28DD407}"/>
              </a:ext>
            </a:extLst>
          </xdr:cNvPr>
          <xdr:cNvSpPr>
            <a:spLocks noChangeAspect="1" noChangeShapeType="1"/>
          </xdr:cNvSpPr>
        </xdr:nvSpPr>
        <xdr:spPr bwMode="auto">
          <a:xfrm rot="16200000">
            <a:off x="8458750" y="2042854"/>
            <a:ext cx="11121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1" name="Line 838">
            <a:extLst>
              <a:ext uri="{FF2B5EF4-FFF2-40B4-BE49-F238E27FC236}">
                <a16:creationId xmlns:a16="http://schemas.microsoft.com/office/drawing/2014/main" id="{25A80DE3-9F42-DA93-7325-5F8A272FBA75}"/>
              </a:ext>
            </a:extLst>
          </xdr:cNvPr>
          <xdr:cNvSpPr>
            <a:spLocks noChangeAspect="1" noChangeShapeType="1"/>
          </xdr:cNvSpPr>
        </xdr:nvSpPr>
        <xdr:spPr bwMode="auto">
          <a:xfrm rot="16200000" flipV="1">
            <a:off x="8503038" y="2081446"/>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 name="Line 839">
            <a:extLst>
              <a:ext uri="{FF2B5EF4-FFF2-40B4-BE49-F238E27FC236}">
                <a16:creationId xmlns:a16="http://schemas.microsoft.com/office/drawing/2014/main" id="{E88B0B1D-005A-93B7-A1CA-B73CAB6B3FA4}"/>
              </a:ext>
            </a:extLst>
          </xdr:cNvPr>
          <xdr:cNvSpPr>
            <a:spLocks noChangeAspect="1" noChangeShapeType="1"/>
          </xdr:cNvSpPr>
        </xdr:nvSpPr>
        <xdr:spPr bwMode="auto">
          <a:xfrm rot="16200000" flipV="1">
            <a:off x="8503038" y="196517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3" name="Line 840">
            <a:extLst>
              <a:ext uri="{FF2B5EF4-FFF2-40B4-BE49-F238E27FC236}">
                <a16:creationId xmlns:a16="http://schemas.microsoft.com/office/drawing/2014/main" id="{7788A28A-D91E-4AC1-6545-3C27499445D9}"/>
              </a:ext>
            </a:extLst>
          </xdr:cNvPr>
          <xdr:cNvSpPr>
            <a:spLocks noChangeAspect="1" noChangeShapeType="1"/>
          </xdr:cNvSpPr>
        </xdr:nvSpPr>
        <xdr:spPr bwMode="auto">
          <a:xfrm rot="16200000" flipV="1">
            <a:off x="8503038" y="185269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841">
            <a:extLst>
              <a:ext uri="{FF2B5EF4-FFF2-40B4-BE49-F238E27FC236}">
                <a16:creationId xmlns:a16="http://schemas.microsoft.com/office/drawing/2014/main" id="{F6C35EFB-BF3F-25CA-A295-6269C592F867}"/>
              </a:ext>
            </a:extLst>
          </xdr:cNvPr>
          <xdr:cNvSpPr>
            <a:spLocks noChangeAspect="1" noChangeShapeType="1"/>
          </xdr:cNvSpPr>
        </xdr:nvSpPr>
        <xdr:spPr bwMode="auto">
          <a:xfrm rot="16200000" flipV="1">
            <a:off x="8503038" y="173958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5" name="Line 842">
            <a:extLst>
              <a:ext uri="{FF2B5EF4-FFF2-40B4-BE49-F238E27FC236}">
                <a16:creationId xmlns:a16="http://schemas.microsoft.com/office/drawing/2014/main" id="{E2AA1E24-3E05-845C-2EDC-B16E3A08C4F4}"/>
              </a:ext>
            </a:extLst>
          </xdr:cNvPr>
          <xdr:cNvSpPr>
            <a:spLocks noChangeAspect="1" noChangeShapeType="1"/>
          </xdr:cNvSpPr>
        </xdr:nvSpPr>
        <xdr:spPr bwMode="auto">
          <a:xfrm rot="16200000" flipV="1">
            <a:off x="8503038" y="162268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6" name="Line 843">
            <a:extLst>
              <a:ext uri="{FF2B5EF4-FFF2-40B4-BE49-F238E27FC236}">
                <a16:creationId xmlns:a16="http://schemas.microsoft.com/office/drawing/2014/main" id="{9EF99755-B955-1ADD-6E11-F1E0A81D16F7}"/>
              </a:ext>
            </a:extLst>
          </xdr:cNvPr>
          <xdr:cNvSpPr>
            <a:spLocks noChangeAspect="1" noChangeShapeType="1"/>
          </xdr:cNvSpPr>
        </xdr:nvSpPr>
        <xdr:spPr bwMode="auto">
          <a:xfrm rot="16200000" flipV="1">
            <a:off x="8503038" y="151147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7" name="Line 844">
            <a:extLst>
              <a:ext uri="{FF2B5EF4-FFF2-40B4-BE49-F238E27FC236}">
                <a16:creationId xmlns:a16="http://schemas.microsoft.com/office/drawing/2014/main" id="{9929BBD9-1831-AA77-7C6A-3C8E901DDA29}"/>
              </a:ext>
            </a:extLst>
          </xdr:cNvPr>
          <xdr:cNvSpPr>
            <a:spLocks noChangeAspect="1" noChangeShapeType="1"/>
          </xdr:cNvSpPr>
        </xdr:nvSpPr>
        <xdr:spPr bwMode="auto">
          <a:xfrm rot="16200000" flipV="1">
            <a:off x="8503038" y="139836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845">
            <a:extLst>
              <a:ext uri="{FF2B5EF4-FFF2-40B4-BE49-F238E27FC236}">
                <a16:creationId xmlns:a16="http://schemas.microsoft.com/office/drawing/2014/main" id="{4F3EA8FB-3244-A5B6-122F-1BF15B3AE426}"/>
              </a:ext>
            </a:extLst>
          </xdr:cNvPr>
          <xdr:cNvSpPr>
            <a:spLocks noChangeAspect="1" noChangeShapeType="1"/>
          </xdr:cNvSpPr>
        </xdr:nvSpPr>
        <xdr:spPr bwMode="auto">
          <a:xfrm rot="16200000" flipV="1">
            <a:off x="8503038" y="1280831"/>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9" name="Line 846">
            <a:extLst>
              <a:ext uri="{FF2B5EF4-FFF2-40B4-BE49-F238E27FC236}">
                <a16:creationId xmlns:a16="http://schemas.microsoft.com/office/drawing/2014/main" id="{0BD33FCF-E4E2-D61B-FB36-B5E18A228E48}"/>
              </a:ext>
            </a:extLst>
          </xdr:cNvPr>
          <xdr:cNvSpPr>
            <a:spLocks noChangeAspect="1" noChangeShapeType="1"/>
          </xdr:cNvSpPr>
        </xdr:nvSpPr>
        <xdr:spPr bwMode="auto">
          <a:xfrm rot="16200000">
            <a:off x="8460060" y="181600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0" name="Line 847">
            <a:extLst>
              <a:ext uri="{FF2B5EF4-FFF2-40B4-BE49-F238E27FC236}">
                <a16:creationId xmlns:a16="http://schemas.microsoft.com/office/drawing/2014/main" id="{9A0CA240-1BAD-EEF1-B45A-D90329B36695}"/>
              </a:ext>
            </a:extLst>
          </xdr:cNvPr>
          <xdr:cNvSpPr>
            <a:spLocks noChangeAspect="1" noChangeShapeType="1"/>
          </xdr:cNvSpPr>
        </xdr:nvSpPr>
        <xdr:spPr bwMode="auto">
          <a:xfrm rot="16200000">
            <a:off x="8461324" y="1586623"/>
            <a:ext cx="10552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1" name="Line 848">
            <a:extLst>
              <a:ext uri="{FF2B5EF4-FFF2-40B4-BE49-F238E27FC236}">
                <a16:creationId xmlns:a16="http://schemas.microsoft.com/office/drawing/2014/main" id="{F29FABAE-6279-0FA8-DCB1-54203DBE9CA3}"/>
              </a:ext>
            </a:extLst>
          </xdr:cNvPr>
          <xdr:cNvSpPr>
            <a:spLocks noChangeAspect="1" noChangeShapeType="1"/>
          </xdr:cNvSpPr>
        </xdr:nvSpPr>
        <xdr:spPr bwMode="auto">
          <a:xfrm rot="16200000">
            <a:off x="8457532" y="1359772"/>
            <a:ext cx="11311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849">
            <a:extLst>
              <a:ext uri="{FF2B5EF4-FFF2-40B4-BE49-F238E27FC236}">
                <a16:creationId xmlns:a16="http://schemas.microsoft.com/office/drawing/2014/main" id="{91DB7DCC-356F-5ECB-5C4B-6AD82BE282EC}"/>
              </a:ext>
            </a:extLst>
          </xdr:cNvPr>
          <xdr:cNvSpPr>
            <a:spLocks noChangeAspect="1" noChangeShapeType="1"/>
          </xdr:cNvSpPr>
        </xdr:nvSpPr>
        <xdr:spPr bwMode="auto">
          <a:xfrm rot="16200000" flipV="1">
            <a:off x="8503038" y="116961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3" name="Line 850">
            <a:extLst>
              <a:ext uri="{FF2B5EF4-FFF2-40B4-BE49-F238E27FC236}">
                <a16:creationId xmlns:a16="http://schemas.microsoft.com/office/drawing/2014/main" id="{563E9BAB-3A8E-5D1C-0DA1-16EBB00B6AD4}"/>
              </a:ext>
            </a:extLst>
          </xdr:cNvPr>
          <xdr:cNvSpPr>
            <a:spLocks noChangeAspect="1" noChangeShapeType="1"/>
          </xdr:cNvSpPr>
        </xdr:nvSpPr>
        <xdr:spPr bwMode="auto">
          <a:xfrm rot="16200000" flipV="1">
            <a:off x="8503038" y="105713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4" name="Line 851">
            <a:extLst>
              <a:ext uri="{FF2B5EF4-FFF2-40B4-BE49-F238E27FC236}">
                <a16:creationId xmlns:a16="http://schemas.microsoft.com/office/drawing/2014/main" id="{65EA2200-DCD1-03FC-24D8-9129F2BB286E}"/>
              </a:ext>
            </a:extLst>
          </xdr:cNvPr>
          <xdr:cNvSpPr>
            <a:spLocks noChangeAspect="1" noChangeShapeType="1"/>
          </xdr:cNvSpPr>
        </xdr:nvSpPr>
        <xdr:spPr bwMode="auto">
          <a:xfrm rot="16200000">
            <a:off x="8460060" y="1133552"/>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5" name="Line 852">
            <a:extLst>
              <a:ext uri="{FF2B5EF4-FFF2-40B4-BE49-F238E27FC236}">
                <a16:creationId xmlns:a16="http://schemas.microsoft.com/office/drawing/2014/main" id="{26C24D65-1CE2-47E8-B998-DE69A3A99373}"/>
              </a:ext>
            </a:extLst>
          </xdr:cNvPr>
          <xdr:cNvSpPr>
            <a:spLocks noChangeAspect="1" noChangeShapeType="1"/>
          </xdr:cNvSpPr>
        </xdr:nvSpPr>
        <xdr:spPr bwMode="auto">
          <a:xfrm rot="16200000">
            <a:off x="8460692" y="902909"/>
            <a:ext cx="10679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853">
            <a:extLst>
              <a:ext uri="{FF2B5EF4-FFF2-40B4-BE49-F238E27FC236}">
                <a16:creationId xmlns:a16="http://schemas.microsoft.com/office/drawing/2014/main" id="{8FCE1461-2715-D0BF-0ED6-5EFC80FF0BA0}"/>
              </a:ext>
            </a:extLst>
          </xdr:cNvPr>
          <xdr:cNvSpPr>
            <a:spLocks noChangeAspect="1" noChangeShapeType="1"/>
          </xdr:cNvSpPr>
        </xdr:nvSpPr>
        <xdr:spPr bwMode="auto">
          <a:xfrm rot="16200000" flipV="1">
            <a:off x="8503038" y="938342"/>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7" name="Line 854">
            <a:extLst>
              <a:ext uri="{FF2B5EF4-FFF2-40B4-BE49-F238E27FC236}">
                <a16:creationId xmlns:a16="http://schemas.microsoft.com/office/drawing/2014/main" id="{EEA5382B-A233-73B3-866A-F3B4FB54D416}"/>
              </a:ext>
            </a:extLst>
          </xdr:cNvPr>
          <xdr:cNvSpPr>
            <a:spLocks noChangeAspect="1" noChangeShapeType="1"/>
          </xdr:cNvSpPr>
        </xdr:nvSpPr>
        <xdr:spPr bwMode="auto">
          <a:xfrm rot="16200000" flipV="1">
            <a:off x="8503038" y="827128"/>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8" name="Line 855">
            <a:extLst>
              <a:ext uri="{FF2B5EF4-FFF2-40B4-BE49-F238E27FC236}">
                <a16:creationId xmlns:a16="http://schemas.microsoft.com/office/drawing/2014/main" id="{EC9C271D-DF2E-7F94-BAC4-A87CE1E255A4}"/>
              </a:ext>
            </a:extLst>
          </xdr:cNvPr>
          <xdr:cNvSpPr>
            <a:spLocks noChangeAspect="1" noChangeShapeType="1"/>
          </xdr:cNvSpPr>
        </xdr:nvSpPr>
        <xdr:spPr bwMode="auto">
          <a:xfrm rot="16200000" flipV="1">
            <a:off x="8503038" y="71465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9" name="Line 856">
            <a:extLst>
              <a:ext uri="{FF2B5EF4-FFF2-40B4-BE49-F238E27FC236}">
                <a16:creationId xmlns:a16="http://schemas.microsoft.com/office/drawing/2014/main" id="{CD26221C-81BB-7F14-3A98-08F19A00E78E}"/>
              </a:ext>
            </a:extLst>
          </xdr:cNvPr>
          <xdr:cNvSpPr>
            <a:spLocks noChangeAspect="1" noChangeShapeType="1"/>
          </xdr:cNvSpPr>
        </xdr:nvSpPr>
        <xdr:spPr bwMode="auto">
          <a:xfrm rot="16200000" flipV="1">
            <a:off x="8503038" y="601540"/>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857">
            <a:extLst>
              <a:ext uri="{FF2B5EF4-FFF2-40B4-BE49-F238E27FC236}">
                <a16:creationId xmlns:a16="http://schemas.microsoft.com/office/drawing/2014/main" id="{0D5712E1-5EFD-9F16-ED67-43BE733A9476}"/>
              </a:ext>
            </a:extLst>
          </xdr:cNvPr>
          <xdr:cNvSpPr>
            <a:spLocks noChangeAspect="1" noChangeShapeType="1"/>
          </xdr:cNvSpPr>
        </xdr:nvSpPr>
        <xdr:spPr bwMode="auto">
          <a:xfrm rot="16200000" flipV="1">
            <a:off x="8503038" y="485903"/>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 name="Line 858">
            <a:extLst>
              <a:ext uri="{FF2B5EF4-FFF2-40B4-BE49-F238E27FC236}">
                <a16:creationId xmlns:a16="http://schemas.microsoft.com/office/drawing/2014/main" id="{06DBDFEB-BE26-E826-FC3E-52E9874DBF90}"/>
              </a:ext>
            </a:extLst>
          </xdr:cNvPr>
          <xdr:cNvSpPr>
            <a:spLocks noChangeAspect="1" noChangeShapeType="1"/>
          </xdr:cNvSpPr>
        </xdr:nvSpPr>
        <xdr:spPr bwMode="auto">
          <a:xfrm rot="16200000" flipV="1">
            <a:off x="8503038" y="374689"/>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2" name="Line 859">
            <a:extLst>
              <a:ext uri="{FF2B5EF4-FFF2-40B4-BE49-F238E27FC236}">
                <a16:creationId xmlns:a16="http://schemas.microsoft.com/office/drawing/2014/main" id="{75BCB99B-5260-4AD8-152A-E232513EB8DE}"/>
              </a:ext>
            </a:extLst>
          </xdr:cNvPr>
          <xdr:cNvSpPr>
            <a:spLocks noChangeAspect="1" noChangeShapeType="1"/>
          </xdr:cNvSpPr>
        </xdr:nvSpPr>
        <xdr:spPr bwMode="auto">
          <a:xfrm rot="16200000" flipV="1">
            <a:off x="8503038" y="260947"/>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3" name="Line 860">
            <a:extLst>
              <a:ext uri="{FF2B5EF4-FFF2-40B4-BE49-F238E27FC236}">
                <a16:creationId xmlns:a16="http://schemas.microsoft.com/office/drawing/2014/main" id="{2AE6302B-D7EC-A0F5-CA15-A585DB03FA47}"/>
              </a:ext>
            </a:extLst>
          </xdr:cNvPr>
          <xdr:cNvSpPr>
            <a:spLocks noChangeAspect="1" noChangeShapeType="1"/>
          </xdr:cNvSpPr>
        </xdr:nvSpPr>
        <xdr:spPr bwMode="auto">
          <a:xfrm rot="16200000" flipV="1">
            <a:off x="8503038" y="143414"/>
            <a:ext cx="0" cy="3718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861">
            <a:extLst>
              <a:ext uri="{FF2B5EF4-FFF2-40B4-BE49-F238E27FC236}">
                <a16:creationId xmlns:a16="http://schemas.microsoft.com/office/drawing/2014/main" id="{8ACA632C-F8D2-FFCC-D161-8FFD3F493849}"/>
              </a:ext>
            </a:extLst>
          </xdr:cNvPr>
          <xdr:cNvSpPr>
            <a:spLocks noChangeAspect="1" noChangeShapeType="1"/>
          </xdr:cNvSpPr>
        </xdr:nvSpPr>
        <xdr:spPr bwMode="auto">
          <a:xfrm rot="16200000">
            <a:off x="8460060" y="677953"/>
            <a:ext cx="10805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 name="Line 862">
            <a:extLst>
              <a:ext uri="{FF2B5EF4-FFF2-40B4-BE49-F238E27FC236}">
                <a16:creationId xmlns:a16="http://schemas.microsoft.com/office/drawing/2014/main" id="{6499EFA7-6A09-E4AA-0FDE-D46C37439C99}"/>
              </a:ext>
            </a:extLst>
          </xdr:cNvPr>
          <xdr:cNvSpPr>
            <a:spLocks noChangeAspect="1" noChangeShapeType="1"/>
          </xdr:cNvSpPr>
        </xdr:nvSpPr>
        <xdr:spPr bwMode="auto">
          <a:xfrm rot="16200000">
            <a:off x="8461277" y="448574"/>
            <a:ext cx="10615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6" name="Line 863">
            <a:extLst>
              <a:ext uri="{FF2B5EF4-FFF2-40B4-BE49-F238E27FC236}">
                <a16:creationId xmlns:a16="http://schemas.microsoft.com/office/drawing/2014/main" id="{2A8076E1-F0FF-F7DA-F7D1-5EE0870B3ECF}"/>
              </a:ext>
            </a:extLst>
          </xdr:cNvPr>
          <xdr:cNvSpPr>
            <a:spLocks noChangeAspect="1" noChangeShapeType="1"/>
          </xdr:cNvSpPr>
        </xdr:nvSpPr>
        <xdr:spPr bwMode="auto">
          <a:xfrm rot="16200000">
            <a:off x="8458118" y="221723"/>
            <a:ext cx="11247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 name="WordArt 864">
            <a:extLst>
              <a:ext uri="{FF2B5EF4-FFF2-40B4-BE49-F238E27FC236}">
                <a16:creationId xmlns:a16="http://schemas.microsoft.com/office/drawing/2014/main" id="{C9D845CC-1281-55F5-4BDA-7C6E0640ABE9}"/>
              </a:ext>
            </a:extLst>
          </xdr:cNvPr>
          <xdr:cNvSpPr>
            <a:spLocks noChangeAspect="1" noChangeArrowheads="1" noChangeShapeType="1" noTextEdit="1"/>
          </xdr:cNvSpPr>
        </xdr:nvSpPr>
        <xdr:spPr bwMode="auto">
          <a:xfrm>
            <a:off x="8535377" y="3319288"/>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38" name="Line 865">
            <a:extLst>
              <a:ext uri="{FF2B5EF4-FFF2-40B4-BE49-F238E27FC236}">
                <a16:creationId xmlns:a16="http://schemas.microsoft.com/office/drawing/2014/main" id="{398F7392-5D1A-C309-AABD-C44F49CD05DD}"/>
              </a:ext>
            </a:extLst>
          </xdr:cNvPr>
          <xdr:cNvSpPr>
            <a:spLocks noChangeAspect="1" noChangeShapeType="1"/>
          </xdr:cNvSpPr>
        </xdr:nvSpPr>
        <xdr:spPr bwMode="auto">
          <a:xfrm rot="16200000">
            <a:off x="288071" y="3664937"/>
            <a:ext cx="708737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9" name="Line 866">
            <a:extLst>
              <a:ext uri="{FF2B5EF4-FFF2-40B4-BE49-F238E27FC236}">
                <a16:creationId xmlns:a16="http://schemas.microsoft.com/office/drawing/2014/main" id="{20600576-B1C2-3FC7-FA59-11FEEBAB70BB}"/>
              </a:ext>
            </a:extLst>
          </xdr:cNvPr>
          <xdr:cNvSpPr>
            <a:spLocks noChangeAspect="1" noChangeShapeType="1"/>
          </xdr:cNvSpPr>
        </xdr:nvSpPr>
        <xdr:spPr bwMode="auto">
          <a:xfrm rot="16200000">
            <a:off x="2554454" y="3664937"/>
            <a:ext cx="708737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0" name="Freeform 867">
            <a:extLst>
              <a:ext uri="{FF2B5EF4-FFF2-40B4-BE49-F238E27FC236}">
                <a16:creationId xmlns:a16="http://schemas.microsoft.com/office/drawing/2014/main" id="{D4442138-F5FC-6C14-C75B-60757844B6C4}"/>
              </a:ext>
            </a:extLst>
          </xdr:cNvPr>
          <xdr:cNvSpPr>
            <a:spLocks noChangeAspect="1"/>
          </xdr:cNvSpPr>
        </xdr:nvSpPr>
        <xdr:spPr bwMode="auto">
          <a:xfrm>
            <a:off x="1369727" y="6323333"/>
            <a:ext cx="937274" cy="894136"/>
          </a:xfrm>
          <a:custGeom>
            <a:avLst/>
            <a:gdLst>
              <a:gd name="T0" fmla="*/ 0 w 1402"/>
              <a:gd name="T1" fmla="*/ 1141 h 1141"/>
              <a:gd name="T2" fmla="*/ 24 w 1402"/>
              <a:gd name="T3" fmla="*/ 1096 h 1141"/>
              <a:gd name="T4" fmla="*/ 66 w 1402"/>
              <a:gd name="T5" fmla="*/ 1057 h 1141"/>
              <a:gd name="T6" fmla="*/ 87 w 1402"/>
              <a:gd name="T7" fmla="*/ 1009 h 1141"/>
              <a:gd name="T8" fmla="*/ 108 w 1402"/>
              <a:gd name="T9" fmla="*/ 988 h 1141"/>
              <a:gd name="T10" fmla="*/ 141 w 1402"/>
              <a:gd name="T11" fmla="*/ 973 h 1141"/>
              <a:gd name="T12" fmla="*/ 183 w 1402"/>
              <a:gd name="T13" fmla="*/ 967 h 1141"/>
              <a:gd name="T14" fmla="*/ 225 w 1402"/>
              <a:gd name="T15" fmla="*/ 919 h 1141"/>
              <a:gd name="T16" fmla="*/ 258 w 1402"/>
              <a:gd name="T17" fmla="*/ 877 h 1141"/>
              <a:gd name="T18" fmla="*/ 261 w 1402"/>
              <a:gd name="T19" fmla="*/ 835 h 1141"/>
              <a:gd name="T20" fmla="*/ 291 w 1402"/>
              <a:gd name="T21" fmla="*/ 739 h 1141"/>
              <a:gd name="T22" fmla="*/ 330 w 1402"/>
              <a:gd name="T23" fmla="*/ 628 h 1141"/>
              <a:gd name="T24" fmla="*/ 342 w 1402"/>
              <a:gd name="T25" fmla="*/ 577 h 1141"/>
              <a:gd name="T26" fmla="*/ 348 w 1402"/>
              <a:gd name="T27" fmla="*/ 547 h 1141"/>
              <a:gd name="T28" fmla="*/ 375 w 1402"/>
              <a:gd name="T29" fmla="*/ 511 h 1141"/>
              <a:gd name="T30" fmla="*/ 411 w 1402"/>
              <a:gd name="T31" fmla="*/ 442 h 1141"/>
              <a:gd name="T32" fmla="*/ 450 w 1402"/>
              <a:gd name="T33" fmla="*/ 379 h 1141"/>
              <a:gd name="T34" fmla="*/ 513 w 1402"/>
              <a:gd name="T35" fmla="*/ 319 h 1141"/>
              <a:gd name="T36" fmla="*/ 543 w 1402"/>
              <a:gd name="T37" fmla="*/ 298 h 1141"/>
              <a:gd name="T38" fmla="*/ 567 w 1402"/>
              <a:gd name="T39" fmla="*/ 250 h 1141"/>
              <a:gd name="T40" fmla="*/ 642 w 1402"/>
              <a:gd name="T41" fmla="*/ 184 h 1141"/>
              <a:gd name="T42" fmla="*/ 711 w 1402"/>
              <a:gd name="T43" fmla="*/ 127 h 1141"/>
              <a:gd name="T44" fmla="*/ 744 w 1402"/>
              <a:gd name="T45" fmla="*/ 106 h 1141"/>
              <a:gd name="T46" fmla="*/ 771 w 1402"/>
              <a:gd name="T47" fmla="*/ 73 h 1141"/>
              <a:gd name="T48" fmla="*/ 807 w 1402"/>
              <a:gd name="T49" fmla="*/ 61 h 1141"/>
              <a:gd name="T50" fmla="*/ 852 w 1402"/>
              <a:gd name="T51" fmla="*/ 37 h 1141"/>
              <a:gd name="T52" fmla="*/ 900 w 1402"/>
              <a:gd name="T53" fmla="*/ 22 h 1141"/>
              <a:gd name="T54" fmla="*/ 945 w 1402"/>
              <a:gd name="T55" fmla="*/ 10 h 1141"/>
              <a:gd name="T56" fmla="*/ 1047 w 1402"/>
              <a:gd name="T57" fmla="*/ 1 h 1141"/>
              <a:gd name="T58" fmla="*/ 1146 w 1402"/>
              <a:gd name="T59" fmla="*/ 16 h 1141"/>
              <a:gd name="T60" fmla="*/ 1242 w 1402"/>
              <a:gd name="T61" fmla="*/ 61 h 1141"/>
              <a:gd name="T62" fmla="*/ 1305 w 1402"/>
              <a:gd name="T63" fmla="*/ 145 h 1141"/>
              <a:gd name="T64" fmla="*/ 1371 w 1402"/>
              <a:gd name="T65" fmla="*/ 250 h 1141"/>
              <a:gd name="T66" fmla="*/ 1401 w 1402"/>
              <a:gd name="T67" fmla="*/ 322 h 1141"/>
              <a:gd name="T68" fmla="*/ 1380 w 1402"/>
              <a:gd name="T69" fmla="*/ 403 h 1141"/>
              <a:gd name="T70" fmla="*/ 1287 w 1402"/>
              <a:gd name="T71" fmla="*/ 517 h 1141"/>
              <a:gd name="T72" fmla="*/ 1236 w 1402"/>
              <a:gd name="T73" fmla="*/ 580 h 1141"/>
              <a:gd name="T74" fmla="*/ 1209 w 1402"/>
              <a:gd name="T75" fmla="*/ 619 h 1141"/>
              <a:gd name="T76" fmla="*/ 1164 w 1402"/>
              <a:gd name="T77" fmla="*/ 661 h 1141"/>
              <a:gd name="T78" fmla="*/ 1116 w 1402"/>
              <a:gd name="T79" fmla="*/ 730 h 1141"/>
              <a:gd name="T80" fmla="*/ 1071 w 1402"/>
              <a:gd name="T81" fmla="*/ 781 h 1141"/>
              <a:gd name="T82" fmla="*/ 1047 w 1402"/>
              <a:gd name="T83" fmla="*/ 862 h 1141"/>
              <a:gd name="T84" fmla="*/ 999 w 1402"/>
              <a:gd name="T85" fmla="*/ 979 h 1141"/>
              <a:gd name="T86" fmla="*/ 948 w 1402"/>
              <a:gd name="T87" fmla="*/ 1138 h 1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402" h="1141">
                <a:moveTo>
                  <a:pt x="0" y="1141"/>
                </a:moveTo>
                <a:cubicBezTo>
                  <a:pt x="6" y="1125"/>
                  <a:pt x="13" y="1110"/>
                  <a:pt x="24" y="1096"/>
                </a:cubicBezTo>
                <a:cubicBezTo>
                  <a:pt x="35" y="1082"/>
                  <a:pt x="56" y="1071"/>
                  <a:pt x="66" y="1057"/>
                </a:cubicBezTo>
                <a:cubicBezTo>
                  <a:pt x="76" y="1043"/>
                  <a:pt x="80" y="1021"/>
                  <a:pt x="87" y="1009"/>
                </a:cubicBezTo>
                <a:cubicBezTo>
                  <a:pt x="94" y="997"/>
                  <a:pt x="99" y="994"/>
                  <a:pt x="108" y="988"/>
                </a:cubicBezTo>
                <a:cubicBezTo>
                  <a:pt x="117" y="982"/>
                  <a:pt x="129" y="976"/>
                  <a:pt x="141" y="973"/>
                </a:cubicBezTo>
                <a:cubicBezTo>
                  <a:pt x="153" y="970"/>
                  <a:pt x="169" y="976"/>
                  <a:pt x="183" y="967"/>
                </a:cubicBezTo>
                <a:cubicBezTo>
                  <a:pt x="197" y="958"/>
                  <a:pt x="213" y="934"/>
                  <a:pt x="225" y="919"/>
                </a:cubicBezTo>
                <a:cubicBezTo>
                  <a:pt x="237" y="904"/>
                  <a:pt x="252" y="891"/>
                  <a:pt x="258" y="877"/>
                </a:cubicBezTo>
                <a:cubicBezTo>
                  <a:pt x="264" y="863"/>
                  <a:pt x="255" y="858"/>
                  <a:pt x="261" y="835"/>
                </a:cubicBezTo>
                <a:cubicBezTo>
                  <a:pt x="267" y="812"/>
                  <a:pt x="280" y="773"/>
                  <a:pt x="291" y="739"/>
                </a:cubicBezTo>
                <a:cubicBezTo>
                  <a:pt x="302" y="705"/>
                  <a:pt x="322" y="655"/>
                  <a:pt x="330" y="628"/>
                </a:cubicBezTo>
                <a:cubicBezTo>
                  <a:pt x="338" y="601"/>
                  <a:pt x="339" y="590"/>
                  <a:pt x="342" y="577"/>
                </a:cubicBezTo>
                <a:cubicBezTo>
                  <a:pt x="345" y="564"/>
                  <a:pt x="343" y="558"/>
                  <a:pt x="348" y="547"/>
                </a:cubicBezTo>
                <a:cubicBezTo>
                  <a:pt x="353" y="536"/>
                  <a:pt x="365" y="528"/>
                  <a:pt x="375" y="511"/>
                </a:cubicBezTo>
                <a:cubicBezTo>
                  <a:pt x="385" y="494"/>
                  <a:pt x="399" y="464"/>
                  <a:pt x="411" y="442"/>
                </a:cubicBezTo>
                <a:cubicBezTo>
                  <a:pt x="423" y="420"/>
                  <a:pt x="433" y="399"/>
                  <a:pt x="450" y="379"/>
                </a:cubicBezTo>
                <a:cubicBezTo>
                  <a:pt x="467" y="359"/>
                  <a:pt x="497" y="333"/>
                  <a:pt x="513" y="319"/>
                </a:cubicBezTo>
                <a:cubicBezTo>
                  <a:pt x="529" y="305"/>
                  <a:pt x="534" y="309"/>
                  <a:pt x="543" y="298"/>
                </a:cubicBezTo>
                <a:cubicBezTo>
                  <a:pt x="552" y="287"/>
                  <a:pt x="551" y="269"/>
                  <a:pt x="567" y="250"/>
                </a:cubicBezTo>
                <a:cubicBezTo>
                  <a:pt x="583" y="231"/>
                  <a:pt x="618" y="205"/>
                  <a:pt x="642" y="184"/>
                </a:cubicBezTo>
                <a:cubicBezTo>
                  <a:pt x="666" y="163"/>
                  <a:pt x="694" y="140"/>
                  <a:pt x="711" y="127"/>
                </a:cubicBezTo>
                <a:cubicBezTo>
                  <a:pt x="728" y="114"/>
                  <a:pt x="734" y="115"/>
                  <a:pt x="744" y="106"/>
                </a:cubicBezTo>
                <a:cubicBezTo>
                  <a:pt x="754" y="97"/>
                  <a:pt x="761" y="81"/>
                  <a:pt x="771" y="73"/>
                </a:cubicBezTo>
                <a:cubicBezTo>
                  <a:pt x="781" y="65"/>
                  <a:pt x="793" y="67"/>
                  <a:pt x="807" y="61"/>
                </a:cubicBezTo>
                <a:cubicBezTo>
                  <a:pt x="821" y="55"/>
                  <a:pt x="837" y="43"/>
                  <a:pt x="852" y="37"/>
                </a:cubicBezTo>
                <a:cubicBezTo>
                  <a:pt x="867" y="31"/>
                  <a:pt x="885" y="26"/>
                  <a:pt x="900" y="22"/>
                </a:cubicBezTo>
                <a:cubicBezTo>
                  <a:pt x="915" y="18"/>
                  <a:pt x="921" y="13"/>
                  <a:pt x="945" y="10"/>
                </a:cubicBezTo>
                <a:cubicBezTo>
                  <a:pt x="969" y="7"/>
                  <a:pt x="1014" y="0"/>
                  <a:pt x="1047" y="1"/>
                </a:cubicBezTo>
                <a:cubicBezTo>
                  <a:pt x="1080" y="2"/>
                  <a:pt x="1114" y="6"/>
                  <a:pt x="1146" y="16"/>
                </a:cubicBezTo>
                <a:cubicBezTo>
                  <a:pt x="1178" y="26"/>
                  <a:pt x="1216" y="40"/>
                  <a:pt x="1242" y="61"/>
                </a:cubicBezTo>
                <a:cubicBezTo>
                  <a:pt x="1268" y="82"/>
                  <a:pt x="1283" y="113"/>
                  <a:pt x="1305" y="145"/>
                </a:cubicBezTo>
                <a:cubicBezTo>
                  <a:pt x="1327" y="177"/>
                  <a:pt x="1355" y="221"/>
                  <a:pt x="1371" y="250"/>
                </a:cubicBezTo>
                <a:cubicBezTo>
                  <a:pt x="1387" y="279"/>
                  <a:pt x="1400" y="297"/>
                  <a:pt x="1401" y="322"/>
                </a:cubicBezTo>
                <a:cubicBezTo>
                  <a:pt x="1402" y="347"/>
                  <a:pt x="1399" y="371"/>
                  <a:pt x="1380" y="403"/>
                </a:cubicBezTo>
                <a:cubicBezTo>
                  <a:pt x="1361" y="435"/>
                  <a:pt x="1311" y="487"/>
                  <a:pt x="1287" y="517"/>
                </a:cubicBezTo>
                <a:cubicBezTo>
                  <a:pt x="1263" y="547"/>
                  <a:pt x="1249" y="563"/>
                  <a:pt x="1236" y="580"/>
                </a:cubicBezTo>
                <a:cubicBezTo>
                  <a:pt x="1223" y="597"/>
                  <a:pt x="1221" y="606"/>
                  <a:pt x="1209" y="619"/>
                </a:cubicBezTo>
                <a:cubicBezTo>
                  <a:pt x="1197" y="632"/>
                  <a:pt x="1179" y="643"/>
                  <a:pt x="1164" y="661"/>
                </a:cubicBezTo>
                <a:cubicBezTo>
                  <a:pt x="1149" y="679"/>
                  <a:pt x="1131" y="710"/>
                  <a:pt x="1116" y="730"/>
                </a:cubicBezTo>
                <a:cubicBezTo>
                  <a:pt x="1101" y="750"/>
                  <a:pt x="1083" y="759"/>
                  <a:pt x="1071" y="781"/>
                </a:cubicBezTo>
                <a:cubicBezTo>
                  <a:pt x="1059" y="803"/>
                  <a:pt x="1059" y="829"/>
                  <a:pt x="1047" y="862"/>
                </a:cubicBezTo>
                <a:cubicBezTo>
                  <a:pt x="1035" y="895"/>
                  <a:pt x="1015" y="933"/>
                  <a:pt x="999" y="979"/>
                </a:cubicBezTo>
                <a:cubicBezTo>
                  <a:pt x="983" y="1025"/>
                  <a:pt x="965" y="1081"/>
                  <a:pt x="948" y="1138"/>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1" name="Freeform 868">
            <a:extLst>
              <a:ext uri="{FF2B5EF4-FFF2-40B4-BE49-F238E27FC236}">
                <a16:creationId xmlns:a16="http://schemas.microsoft.com/office/drawing/2014/main" id="{44CA03F2-DD93-05D3-FF24-29722B7F8D02}"/>
              </a:ext>
            </a:extLst>
          </xdr:cNvPr>
          <xdr:cNvSpPr>
            <a:spLocks noChangeAspect="1"/>
          </xdr:cNvSpPr>
        </xdr:nvSpPr>
        <xdr:spPr bwMode="auto">
          <a:xfrm>
            <a:off x="3621558" y="6576724"/>
            <a:ext cx="405308" cy="636322"/>
          </a:xfrm>
          <a:custGeom>
            <a:avLst/>
            <a:gdLst>
              <a:gd name="T0" fmla="*/ 96 w 606"/>
              <a:gd name="T1" fmla="*/ 812 h 812"/>
              <a:gd name="T2" fmla="*/ 48 w 606"/>
              <a:gd name="T3" fmla="*/ 755 h 812"/>
              <a:gd name="T4" fmla="*/ 9 w 606"/>
              <a:gd name="T5" fmla="*/ 680 h 812"/>
              <a:gd name="T6" fmla="*/ 9 w 606"/>
              <a:gd name="T7" fmla="*/ 593 h 812"/>
              <a:gd name="T8" fmla="*/ 63 w 606"/>
              <a:gd name="T9" fmla="*/ 551 h 812"/>
              <a:gd name="T10" fmla="*/ 114 w 606"/>
              <a:gd name="T11" fmla="*/ 581 h 812"/>
              <a:gd name="T12" fmla="*/ 192 w 606"/>
              <a:gd name="T13" fmla="*/ 653 h 812"/>
              <a:gd name="T14" fmla="*/ 246 w 606"/>
              <a:gd name="T15" fmla="*/ 686 h 812"/>
              <a:gd name="T16" fmla="*/ 318 w 606"/>
              <a:gd name="T17" fmla="*/ 671 h 812"/>
              <a:gd name="T18" fmla="*/ 348 w 606"/>
              <a:gd name="T19" fmla="*/ 611 h 812"/>
              <a:gd name="T20" fmla="*/ 354 w 606"/>
              <a:gd name="T21" fmla="*/ 566 h 812"/>
              <a:gd name="T22" fmla="*/ 321 w 606"/>
              <a:gd name="T23" fmla="*/ 488 h 812"/>
              <a:gd name="T24" fmla="*/ 273 w 606"/>
              <a:gd name="T25" fmla="*/ 416 h 812"/>
              <a:gd name="T26" fmla="*/ 234 w 606"/>
              <a:gd name="T27" fmla="*/ 329 h 812"/>
              <a:gd name="T28" fmla="*/ 198 w 606"/>
              <a:gd name="T29" fmla="*/ 260 h 812"/>
              <a:gd name="T30" fmla="*/ 177 w 606"/>
              <a:gd name="T31" fmla="*/ 170 h 812"/>
              <a:gd name="T32" fmla="*/ 204 w 606"/>
              <a:gd name="T33" fmla="*/ 89 h 812"/>
              <a:gd name="T34" fmla="*/ 234 w 606"/>
              <a:gd name="T35" fmla="*/ 71 h 812"/>
              <a:gd name="T36" fmla="*/ 285 w 606"/>
              <a:gd name="T37" fmla="*/ 14 h 812"/>
              <a:gd name="T38" fmla="*/ 342 w 606"/>
              <a:gd name="T39" fmla="*/ 2 h 812"/>
              <a:gd name="T40" fmla="*/ 396 w 606"/>
              <a:gd name="T41" fmla="*/ 5 h 812"/>
              <a:gd name="T42" fmla="*/ 504 w 606"/>
              <a:gd name="T43" fmla="*/ 32 h 812"/>
              <a:gd name="T44" fmla="*/ 567 w 606"/>
              <a:gd name="T45" fmla="*/ 56 h 812"/>
              <a:gd name="T46" fmla="*/ 606 w 606"/>
              <a:gd name="T47" fmla="*/ 95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606" h="812">
                <a:moveTo>
                  <a:pt x="96" y="812"/>
                </a:moveTo>
                <a:cubicBezTo>
                  <a:pt x="79" y="794"/>
                  <a:pt x="62" y="777"/>
                  <a:pt x="48" y="755"/>
                </a:cubicBezTo>
                <a:cubicBezTo>
                  <a:pt x="34" y="733"/>
                  <a:pt x="16" y="707"/>
                  <a:pt x="9" y="680"/>
                </a:cubicBezTo>
                <a:cubicBezTo>
                  <a:pt x="2" y="653"/>
                  <a:pt x="0" y="614"/>
                  <a:pt x="9" y="593"/>
                </a:cubicBezTo>
                <a:cubicBezTo>
                  <a:pt x="18" y="572"/>
                  <a:pt x="46" y="553"/>
                  <a:pt x="63" y="551"/>
                </a:cubicBezTo>
                <a:cubicBezTo>
                  <a:pt x="80" y="549"/>
                  <a:pt x="92" y="564"/>
                  <a:pt x="114" y="581"/>
                </a:cubicBezTo>
                <a:cubicBezTo>
                  <a:pt x="136" y="598"/>
                  <a:pt x="170" y="636"/>
                  <a:pt x="192" y="653"/>
                </a:cubicBezTo>
                <a:cubicBezTo>
                  <a:pt x="214" y="670"/>
                  <a:pt x="225" y="683"/>
                  <a:pt x="246" y="686"/>
                </a:cubicBezTo>
                <a:cubicBezTo>
                  <a:pt x="267" y="689"/>
                  <a:pt x="301" y="684"/>
                  <a:pt x="318" y="671"/>
                </a:cubicBezTo>
                <a:cubicBezTo>
                  <a:pt x="335" y="658"/>
                  <a:pt x="342" y="628"/>
                  <a:pt x="348" y="611"/>
                </a:cubicBezTo>
                <a:cubicBezTo>
                  <a:pt x="354" y="594"/>
                  <a:pt x="358" y="586"/>
                  <a:pt x="354" y="566"/>
                </a:cubicBezTo>
                <a:cubicBezTo>
                  <a:pt x="350" y="546"/>
                  <a:pt x="334" y="513"/>
                  <a:pt x="321" y="488"/>
                </a:cubicBezTo>
                <a:cubicBezTo>
                  <a:pt x="308" y="463"/>
                  <a:pt x="288" y="443"/>
                  <a:pt x="273" y="416"/>
                </a:cubicBezTo>
                <a:cubicBezTo>
                  <a:pt x="258" y="389"/>
                  <a:pt x="246" y="355"/>
                  <a:pt x="234" y="329"/>
                </a:cubicBezTo>
                <a:cubicBezTo>
                  <a:pt x="222" y="303"/>
                  <a:pt x="207" y="286"/>
                  <a:pt x="198" y="260"/>
                </a:cubicBezTo>
                <a:cubicBezTo>
                  <a:pt x="189" y="234"/>
                  <a:pt x="176" y="198"/>
                  <a:pt x="177" y="170"/>
                </a:cubicBezTo>
                <a:cubicBezTo>
                  <a:pt x="178" y="142"/>
                  <a:pt x="194" y="106"/>
                  <a:pt x="204" y="89"/>
                </a:cubicBezTo>
                <a:cubicBezTo>
                  <a:pt x="214" y="72"/>
                  <a:pt x="220" y="84"/>
                  <a:pt x="234" y="71"/>
                </a:cubicBezTo>
                <a:cubicBezTo>
                  <a:pt x="248" y="58"/>
                  <a:pt x="267" y="26"/>
                  <a:pt x="285" y="14"/>
                </a:cubicBezTo>
                <a:cubicBezTo>
                  <a:pt x="303" y="2"/>
                  <a:pt x="324" y="3"/>
                  <a:pt x="342" y="2"/>
                </a:cubicBezTo>
                <a:cubicBezTo>
                  <a:pt x="360" y="1"/>
                  <a:pt x="369" y="0"/>
                  <a:pt x="396" y="5"/>
                </a:cubicBezTo>
                <a:cubicBezTo>
                  <a:pt x="423" y="10"/>
                  <a:pt x="476" y="24"/>
                  <a:pt x="504" y="32"/>
                </a:cubicBezTo>
                <a:cubicBezTo>
                  <a:pt x="532" y="40"/>
                  <a:pt x="550" y="46"/>
                  <a:pt x="567" y="56"/>
                </a:cubicBezTo>
                <a:cubicBezTo>
                  <a:pt x="584" y="66"/>
                  <a:pt x="595" y="80"/>
                  <a:pt x="606" y="9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2" name="Freeform 869">
            <a:extLst>
              <a:ext uri="{FF2B5EF4-FFF2-40B4-BE49-F238E27FC236}">
                <a16:creationId xmlns:a16="http://schemas.microsoft.com/office/drawing/2014/main" id="{0D0731BF-13AA-D46F-6338-799A00D3E59D}"/>
              </a:ext>
            </a:extLst>
          </xdr:cNvPr>
          <xdr:cNvSpPr>
            <a:spLocks noChangeAspect="1"/>
          </xdr:cNvSpPr>
        </xdr:nvSpPr>
        <xdr:spPr bwMode="auto">
          <a:xfrm>
            <a:off x="6042087" y="5920182"/>
            <a:ext cx="481303" cy="1264429"/>
          </a:xfrm>
          <a:custGeom>
            <a:avLst/>
            <a:gdLst>
              <a:gd name="T0" fmla="*/ 6 w 720"/>
              <a:gd name="T1" fmla="*/ 1614 h 1614"/>
              <a:gd name="T2" fmla="*/ 6 w 720"/>
              <a:gd name="T3" fmla="*/ 1584 h 1614"/>
              <a:gd name="T4" fmla="*/ 42 w 720"/>
              <a:gd name="T5" fmla="*/ 1551 h 1614"/>
              <a:gd name="T6" fmla="*/ 78 w 720"/>
              <a:gd name="T7" fmla="*/ 1509 h 1614"/>
              <a:gd name="T8" fmla="*/ 108 w 720"/>
              <a:gd name="T9" fmla="*/ 1434 h 1614"/>
              <a:gd name="T10" fmla="*/ 114 w 720"/>
              <a:gd name="T11" fmla="*/ 1383 h 1614"/>
              <a:gd name="T12" fmla="*/ 135 w 720"/>
              <a:gd name="T13" fmla="*/ 1356 h 1614"/>
              <a:gd name="T14" fmla="*/ 135 w 720"/>
              <a:gd name="T15" fmla="*/ 1335 h 1614"/>
              <a:gd name="T16" fmla="*/ 159 w 720"/>
              <a:gd name="T17" fmla="*/ 1308 h 1614"/>
              <a:gd name="T18" fmla="*/ 153 w 720"/>
              <a:gd name="T19" fmla="*/ 1254 h 1614"/>
              <a:gd name="T20" fmla="*/ 180 w 720"/>
              <a:gd name="T21" fmla="*/ 1227 h 1614"/>
              <a:gd name="T22" fmla="*/ 219 w 720"/>
              <a:gd name="T23" fmla="*/ 1191 h 1614"/>
              <a:gd name="T24" fmla="*/ 249 w 720"/>
              <a:gd name="T25" fmla="*/ 1149 h 1614"/>
              <a:gd name="T26" fmla="*/ 255 w 720"/>
              <a:gd name="T27" fmla="*/ 1116 h 1614"/>
              <a:gd name="T28" fmla="*/ 237 w 720"/>
              <a:gd name="T29" fmla="*/ 1077 h 1614"/>
              <a:gd name="T30" fmla="*/ 267 w 720"/>
              <a:gd name="T31" fmla="*/ 1050 h 1614"/>
              <a:gd name="T32" fmla="*/ 285 w 720"/>
              <a:gd name="T33" fmla="*/ 1029 h 1614"/>
              <a:gd name="T34" fmla="*/ 309 w 720"/>
              <a:gd name="T35" fmla="*/ 1005 h 1614"/>
              <a:gd name="T36" fmla="*/ 342 w 720"/>
              <a:gd name="T37" fmla="*/ 942 h 1614"/>
              <a:gd name="T38" fmla="*/ 381 w 720"/>
              <a:gd name="T39" fmla="*/ 888 h 1614"/>
              <a:gd name="T40" fmla="*/ 396 w 720"/>
              <a:gd name="T41" fmla="*/ 840 h 1614"/>
              <a:gd name="T42" fmla="*/ 423 w 720"/>
              <a:gd name="T43" fmla="*/ 804 h 1614"/>
              <a:gd name="T44" fmla="*/ 444 w 720"/>
              <a:gd name="T45" fmla="*/ 729 h 1614"/>
              <a:gd name="T46" fmla="*/ 450 w 720"/>
              <a:gd name="T47" fmla="*/ 693 h 1614"/>
              <a:gd name="T48" fmla="*/ 441 w 720"/>
              <a:gd name="T49" fmla="*/ 660 h 1614"/>
              <a:gd name="T50" fmla="*/ 411 w 720"/>
              <a:gd name="T51" fmla="*/ 642 h 1614"/>
              <a:gd name="T52" fmla="*/ 408 w 720"/>
              <a:gd name="T53" fmla="*/ 606 h 1614"/>
              <a:gd name="T54" fmla="*/ 408 w 720"/>
              <a:gd name="T55" fmla="*/ 579 h 1614"/>
              <a:gd name="T56" fmla="*/ 426 w 720"/>
              <a:gd name="T57" fmla="*/ 561 h 1614"/>
              <a:gd name="T58" fmla="*/ 435 w 720"/>
              <a:gd name="T59" fmla="*/ 537 h 1614"/>
              <a:gd name="T60" fmla="*/ 462 w 720"/>
              <a:gd name="T61" fmla="*/ 528 h 1614"/>
              <a:gd name="T62" fmla="*/ 474 w 720"/>
              <a:gd name="T63" fmla="*/ 492 h 1614"/>
              <a:gd name="T64" fmla="*/ 489 w 720"/>
              <a:gd name="T65" fmla="*/ 477 h 1614"/>
              <a:gd name="T66" fmla="*/ 510 w 720"/>
              <a:gd name="T67" fmla="*/ 453 h 1614"/>
              <a:gd name="T68" fmla="*/ 498 w 720"/>
              <a:gd name="T69" fmla="*/ 420 h 1614"/>
              <a:gd name="T70" fmla="*/ 516 w 720"/>
              <a:gd name="T71" fmla="*/ 414 h 1614"/>
              <a:gd name="T72" fmla="*/ 528 w 720"/>
              <a:gd name="T73" fmla="*/ 366 h 1614"/>
              <a:gd name="T74" fmla="*/ 546 w 720"/>
              <a:gd name="T75" fmla="*/ 348 h 1614"/>
              <a:gd name="T76" fmla="*/ 546 w 720"/>
              <a:gd name="T77" fmla="*/ 306 h 1614"/>
              <a:gd name="T78" fmla="*/ 564 w 720"/>
              <a:gd name="T79" fmla="*/ 288 h 1614"/>
              <a:gd name="T80" fmla="*/ 561 w 720"/>
              <a:gd name="T81" fmla="*/ 264 h 1614"/>
              <a:gd name="T82" fmla="*/ 585 w 720"/>
              <a:gd name="T83" fmla="*/ 255 h 1614"/>
              <a:gd name="T84" fmla="*/ 588 w 720"/>
              <a:gd name="T85" fmla="*/ 225 h 1614"/>
              <a:gd name="T86" fmla="*/ 615 w 720"/>
              <a:gd name="T87" fmla="*/ 213 h 1614"/>
              <a:gd name="T88" fmla="*/ 627 w 720"/>
              <a:gd name="T89" fmla="*/ 159 h 1614"/>
              <a:gd name="T90" fmla="*/ 663 w 720"/>
              <a:gd name="T91" fmla="*/ 132 h 1614"/>
              <a:gd name="T92" fmla="*/ 660 w 720"/>
              <a:gd name="T93" fmla="*/ 102 h 1614"/>
              <a:gd name="T94" fmla="*/ 681 w 720"/>
              <a:gd name="T95" fmla="*/ 81 h 1614"/>
              <a:gd name="T96" fmla="*/ 708 w 720"/>
              <a:gd name="T97" fmla="*/ 45 h 1614"/>
              <a:gd name="T98" fmla="*/ 720 w 720"/>
              <a:gd name="T99" fmla="*/ 0 h 16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720" h="1614">
                <a:moveTo>
                  <a:pt x="6" y="1614"/>
                </a:moveTo>
                <a:cubicBezTo>
                  <a:pt x="3" y="1604"/>
                  <a:pt x="0" y="1594"/>
                  <a:pt x="6" y="1584"/>
                </a:cubicBezTo>
                <a:cubicBezTo>
                  <a:pt x="12" y="1574"/>
                  <a:pt x="30" y="1564"/>
                  <a:pt x="42" y="1551"/>
                </a:cubicBezTo>
                <a:cubicBezTo>
                  <a:pt x="54" y="1538"/>
                  <a:pt x="67" y="1528"/>
                  <a:pt x="78" y="1509"/>
                </a:cubicBezTo>
                <a:cubicBezTo>
                  <a:pt x="89" y="1490"/>
                  <a:pt x="102" y="1455"/>
                  <a:pt x="108" y="1434"/>
                </a:cubicBezTo>
                <a:cubicBezTo>
                  <a:pt x="114" y="1413"/>
                  <a:pt x="110" y="1396"/>
                  <a:pt x="114" y="1383"/>
                </a:cubicBezTo>
                <a:cubicBezTo>
                  <a:pt x="118" y="1370"/>
                  <a:pt x="132" y="1364"/>
                  <a:pt x="135" y="1356"/>
                </a:cubicBezTo>
                <a:cubicBezTo>
                  <a:pt x="138" y="1348"/>
                  <a:pt x="131" y="1343"/>
                  <a:pt x="135" y="1335"/>
                </a:cubicBezTo>
                <a:cubicBezTo>
                  <a:pt x="139" y="1327"/>
                  <a:pt x="156" y="1321"/>
                  <a:pt x="159" y="1308"/>
                </a:cubicBezTo>
                <a:cubicBezTo>
                  <a:pt x="162" y="1295"/>
                  <a:pt x="150" y="1267"/>
                  <a:pt x="153" y="1254"/>
                </a:cubicBezTo>
                <a:cubicBezTo>
                  <a:pt x="156" y="1241"/>
                  <a:pt x="169" y="1237"/>
                  <a:pt x="180" y="1227"/>
                </a:cubicBezTo>
                <a:cubicBezTo>
                  <a:pt x="191" y="1217"/>
                  <a:pt x="208" y="1204"/>
                  <a:pt x="219" y="1191"/>
                </a:cubicBezTo>
                <a:cubicBezTo>
                  <a:pt x="230" y="1178"/>
                  <a:pt x="243" y="1162"/>
                  <a:pt x="249" y="1149"/>
                </a:cubicBezTo>
                <a:cubicBezTo>
                  <a:pt x="255" y="1136"/>
                  <a:pt x="257" y="1128"/>
                  <a:pt x="255" y="1116"/>
                </a:cubicBezTo>
                <a:cubicBezTo>
                  <a:pt x="253" y="1104"/>
                  <a:pt x="235" y="1088"/>
                  <a:pt x="237" y="1077"/>
                </a:cubicBezTo>
                <a:cubicBezTo>
                  <a:pt x="239" y="1066"/>
                  <a:pt x="259" y="1058"/>
                  <a:pt x="267" y="1050"/>
                </a:cubicBezTo>
                <a:cubicBezTo>
                  <a:pt x="275" y="1042"/>
                  <a:pt x="278" y="1036"/>
                  <a:pt x="285" y="1029"/>
                </a:cubicBezTo>
                <a:cubicBezTo>
                  <a:pt x="292" y="1022"/>
                  <a:pt x="300" y="1019"/>
                  <a:pt x="309" y="1005"/>
                </a:cubicBezTo>
                <a:cubicBezTo>
                  <a:pt x="318" y="991"/>
                  <a:pt x="330" y="962"/>
                  <a:pt x="342" y="942"/>
                </a:cubicBezTo>
                <a:cubicBezTo>
                  <a:pt x="354" y="922"/>
                  <a:pt x="372" y="905"/>
                  <a:pt x="381" y="888"/>
                </a:cubicBezTo>
                <a:cubicBezTo>
                  <a:pt x="390" y="871"/>
                  <a:pt x="389" y="854"/>
                  <a:pt x="396" y="840"/>
                </a:cubicBezTo>
                <a:cubicBezTo>
                  <a:pt x="403" y="826"/>
                  <a:pt x="415" y="822"/>
                  <a:pt x="423" y="804"/>
                </a:cubicBezTo>
                <a:cubicBezTo>
                  <a:pt x="431" y="786"/>
                  <a:pt x="440" y="747"/>
                  <a:pt x="444" y="729"/>
                </a:cubicBezTo>
                <a:cubicBezTo>
                  <a:pt x="448" y="711"/>
                  <a:pt x="450" y="704"/>
                  <a:pt x="450" y="693"/>
                </a:cubicBezTo>
                <a:cubicBezTo>
                  <a:pt x="450" y="682"/>
                  <a:pt x="447" y="668"/>
                  <a:pt x="441" y="660"/>
                </a:cubicBezTo>
                <a:cubicBezTo>
                  <a:pt x="435" y="652"/>
                  <a:pt x="416" y="651"/>
                  <a:pt x="411" y="642"/>
                </a:cubicBezTo>
                <a:cubicBezTo>
                  <a:pt x="406" y="633"/>
                  <a:pt x="408" y="616"/>
                  <a:pt x="408" y="606"/>
                </a:cubicBezTo>
                <a:cubicBezTo>
                  <a:pt x="408" y="596"/>
                  <a:pt x="405" y="586"/>
                  <a:pt x="408" y="579"/>
                </a:cubicBezTo>
                <a:cubicBezTo>
                  <a:pt x="411" y="572"/>
                  <a:pt x="422" y="568"/>
                  <a:pt x="426" y="561"/>
                </a:cubicBezTo>
                <a:cubicBezTo>
                  <a:pt x="430" y="554"/>
                  <a:pt x="429" y="542"/>
                  <a:pt x="435" y="537"/>
                </a:cubicBezTo>
                <a:cubicBezTo>
                  <a:pt x="441" y="532"/>
                  <a:pt x="456" y="535"/>
                  <a:pt x="462" y="528"/>
                </a:cubicBezTo>
                <a:cubicBezTo>
                  <a:pt x="468" y="521"/>
                  <a:pt x="470" y="500"/>
                  <a:pt x="474" y="492"/>
                </a:cubicBezTo>
                <a:cubicBezTo>
                  <a:pt x="478" y="484"/>
                  <a:pt x="483" y="484"/>
                  <a:pt x="489" y="477"/>
                </a:cubicBezTo>
                <a:cubicBezTo>
                  <a:pt x="495" y="470"/>
                  <a:pt x="509" y="462"/>
                  <a:pt x="510" y="453"/>
                </a:cubicBezTo>
                <a:cubicBezTo>
                  <a:pt x="511" y="444"/>
                  <a:pt x="497" y="426"/>
                  <a:pt x="498" y="420"/>
                </a:cubicBezTo>
                <a:cubicBezTo>
                  <a:pt x="499" y="414"/>
                  <a:pt x="511" y="423"/>
                  <a:pt x="516" y="414"/>
                </a:cubicBezTo>
                <a:cubicBezTo>
                  <a:pt x="521" y="405"/>
                  <a:pt x="523" y="377"/>
                  <a:pt x="528" y="366"/>
                </a:cubicBezTo>
                <a:cubicBezTo>
                  <a:pt x="533" y="355"/>
                  <a:pt x="543" y="358"/>
                  <a:pt x="546" y="348"/>
                </a:cubicBezTo>
                <a:cubicBezTo>
                  <a:pt x="549" y="338"/>
                  <a:pt x="543" y="316"/>
                  <a:pt x="546" y="306"/>
                </a:cubicBezTo>
                <a:cubicBezTo>
                  <a:pt x="549" y="296"/>
                  <a:pt x="562" y="295"/>
                  <a:pt x="564" y="288"/>
                </a:cubicBezTo>
                <a:cubicBezTo>
                  <a:pt x="566" y="281"/>
                  <a:pt x="558" y="269"/>
                  <a:pt x="561" y="264"/>
                </a:cubicBezTo>
                <a:cubicBezTo>
                  <a:pt x="564" y="259"/>
                  <a:pt x="580" y="262"/>
                  <a:pt x="585" y="255"/>
                </a:cubicBezTo>
                <a:cubicBezTo>
                  <a:pt x="590" y="248"/>
                  <a:pt x="583" y="232"/>
                  <a:pt x="588" y="225"/>
                </a:cubicBezTo>
                <a:cubicBezTo>
                  <a:pt x="593" y="218"/>
                  <a:pt x="608" y="224"/>
                  <a:pt x="615" y="213"/>
                </a:cubicBezTo>
                <a:cubicBezTo>
                  <a:pt x="622" y="202"/>
                  <a:pt x="619" y="172"/>
                  <a:pt x="627" y="159"/>
                </a:cubicBezTo>
                <a:cubicBezTo>
                  <a:pt x="635" y="146"/>
                  <a:pt x="658" y="141"/>
                  <a:pt x="663" y="132"/>
                </a:cubicBezTo>
                <a:cubicBezTo>
                  <a:pt x="668" y="123"/>
                  <a:pt x="657" y="110"/>
                  <a:pt x="660" y="102"/>
                </a:cubicBezTo>
                <a:cubicBezTo>
                  <a:pt x="663" y="94"/>
                  <a:pt x="673" y="90"/>
                  <a:pt x="681" y="81"/>
                </a:cubicBezTo>
                <a:cubicBezTo>
                  <a:pt x="689" y="72"/>
                  <a:pt x="702" y="58"/>
                  <a:pt x="708" y="45"/>
                </a:cubicBezTo>
                <a:cubicBezTo>
                  <a:pt x="714" y="32"/>
                  <a:pt x="717" y="16"/>
                  <a:pt x="720"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3" name="Freeform 870">
            <a:extLst>
              <a:ext uri="{FF2B5EF4-FFF2-40B4-BE49-F238E27FC236}">
                <a16:creationId xmlns:a16="http://schemas.microsoft.com/office/drawing/2014/main" id="{3B4505AC-8709-F5E3-A1AD-DCB4BC9424BE}"/>
              </a:ext>
            </a:extLst>
          </xdr:cNvPr>
          <xdr:cNvSpPr>
            <a:spLocks noChangeAspect="1"/>
          </xdr:cNvSpPr>
        </xdr:nvSpPr>
        <xdr:spPr bwMode="auto">
          <a:xfrm>
            <a:off x="6011365" y="6346081"/>
            <a:ext cx="9702" cy="158606"/>
          </a:xfrm>
          <a:custGeom>
            <a:avLst/>
            <a:gdLst>
              <a:gd name="T0" fmla="*/ 3 w 18"/>
              <a:gd name="T1" fmla="*/ 240 h 240"/>
              <a:gd name="T2" fmla="*/ 3 w 18"/>
              <a:gd name="T3" fmla="*/ 105 h 240"/>
              <a:gd name="T4" fmla="*/ 18 w 18"/>
              <a:gd name="T5" fmla="*/ 0 h 240"/>
            </a:gdLst>
            <a:ahLst/>
            <a:cxnLst>
              <a:cxn ang="0">
                <a:pos x="T0" y="T1"/>
              </a:cxn>
              <a:cxn ang="0">
                <a:pos x="T2" y="T3"/>
              </a:cxn>
              <a:cxn ang="0">
                <a:pos x="T4" y="T5"/>
              </a:cxn>
            </a:cxnLst>
            <a:rect l="0" t="0" r="r" b="b"/>
            <a:pathLst>
              <a:path w="18" h="240">
                <a:moveTo>
                  <a:pt x="3" y="240"/>
                </a:moveTo>
                <a:cubicBezTo>
                  <a:pt x="1" y="192"/>
                  <a:pt x="0" y="145"/>
                  <a:pt x="3" y="105"/>
                </a:cubicBezTo>
                <a:cubicBezTo>
                  <a:pt x="6" y="65"/>
                  <a:pt x="12" y="32"/>
                  <a:pt x="18"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4" name="Freeform 871">
            <a:extLst>
              <a:ext uri="{FF2B5EF4-FFF2-40B4-BE49-F238E27FC236}">
                <a16:creationId xmlns:a16="http://schemas.microsoft.com/office/drawing/2014/main" id="{8CB33DE0-6218-0F8C-BF2B-625CB56096EE}"/>
              </a:ext>
            </a:extLst>
          </xdr:cNvPr>
          <xdr:cNvSpPr>
            <a:spLocks noChangeAspect="1"/>
          </xdr:cNvSpPr>
        </xdr:nvSpPr>
        <xdr:spPr bwMode="auto">
          <a:xfrm>
            <a:off x="7609960" y="2412514"/>
            <a:ext cx="205888" cy="75828"/>
          </a:xfrm>
          <a:custGeom>
            <a:avLst/>
            <a:gdLst>
              <a:gd name="T0" fmla="*/ 0 w 382"/>
              <a:gd name="T1" fmla="*/ 120 h 120"/>
              <a:gd name="T2" fmla="*/ 82 w 382"/>
              <a:gd name="T3" fmla="*/ 0 h 120"/>
              <a:gd name="T4" fmla="*/ 382 w 382"/>
              <a:gd name="T5" fmla="*/ 0 h 120"/>
            </a:gdLst>
            <a:ahLst/>
            <a:cxnLst>
              <a:cxn ang="0">
                <a:pos x="T0" y="T1"/>
              </a:cxn>
              <a:cxn ang="0">
                <a:pos x="T2" y="T3"/>
              </a:cxn>
              <a:cxn ang="0">
                <a:pos x="T4" y="T5"/>
              </a:cxn>
            </a:cxnLst>
            <a:rect l="0" t="0" r="r" b="b"/>
            <a:pathLst>
              <a:path w="382" h="120">
                <a:moveTo>
                  <a:pt x="0" y="120"/>
                </a:moveTo>
                <a:lnTo>
                  <a:pt x="82" y="0"/>
                </a:lnTo>
                <a:lnTo>
                  <a:pt x="38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5" name="Freeform 872">
            <a:extLst>
              <a:ext uri="{FF2B5EF4-FFF2-40B4-BE49-F238E27FC236}">
                <a16:creationId xmlns:a16="http://schemas.microsoft.com/office/drawing/2014/main" id="{18DDB20B-0C5A-CB5E-25C0-7D59820463A4}"/>
              </a:ext>
            </a:extLst>
          </xdr:cNvPr>
          <xdr:cNvSpPr>
            <a:spLocks noChangeAspect="1"/>
          </xdr:cNvSpPr>
        </xdr:nvSpPr>
        <xdr:spPr bwMode="auto">
          <a:xfrm>
            <a:off x="7512945" y="2308251"/>
            <a:ext cx="250623" cy="113742"/>
          </a:xfrm>
          <a:custGeom>
            <a:avLst/>
            <a:gdLst>
              <a:gd name="T0" fmla="*/ 0 w 465"/>
              <a:gd name="T1" fmla="*/ 180 h 180"/>
              <a:gd name="T2" fmla="*/ 165 w 465"/>
              <a:gd name="T3" fmla="*/ 0 h 180"/>
              <a:gd name="T4" fmla="*/ 465 w 465"/>
              <a:gd name="T5" fmla="*/ 0 h 180"/>
            </a:gdLst>
            <a:ahLst/>
            <a:cxnLst>
              <a:cxn ang="0">
                <a:pos x="T0" y="T1"/>
              </a:cxn>
              <a:cxn ang="0">
                <a:pos x="T2" y="T3"/>
              </a:cxn>
              <a:cxn ang="0">
                <a:pos x="T4" y="T5"/>
              </a:cxn>
            </a:cxnLst>
            <a:rect l="0" t="0" r="r" b="b"/>
            <a:pathLst>
              <a:path w="465" h="180">
                <a:moveTo>
                  <a:pt x="0" y="180"/>
                </a:moveTo>
                <a:lnTo>
                  <a:pt x="165" y="0"/>
                </a:lnTo>
                <a:lnTo>
                  <a:pt x="465"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6" name="Freeform 873">
            <a:extLst>
              <a:ext uri="{FF2B5EF4-FFF2-40B4-BE49-F238E27FC236}">
                <a16:creationId xmlns:a16="http://schemas.microsoft.com/office/drawing/2014/main" id="{EDB7BD15-2769-C04D-03E4-2C397DEE1E24}"/>
              </a:ext>
            </a:extLst>
          </xdr:cNvPr>
          <xdr:cNvSpPr>
            <a:spLocks noChangeAspect="1"/>
          </xdr:cNvSpPr>
        </xdr:nvSpPr>
        <xdr:spPr bwMode="auto">
          <a:xfrm>
            <a:off x="7448268" y="2194509"/>
            <a:ext cx="302903" cy="199048"/>
          </a:xfrm>
          <a:custGeom>
            <a:avLst/>
            <a:gdLst>
              <a:gd name="T0" fmla="*/ 0 w 562"/>
              <a:gd name="T1" fmla="*/ 315 h 315"/>
              <a:gd name="T2" fmla="*/ 300 w 562"/>
              <a:gd name="T3" fmla="*/ 0 h 315"/>
              <a:gd name="T4" fmla="*/ 562 w 562"/>
              <a:gd name="T5" fmla="*/ 0 h 315"/>
            </a:gdLst>
            <a:ahLst/>
            <a:cxnLst>
              <a:cxn ang="0">
                <a:pos x="T0" y="T1"/>
              </a:cxn>
              <a:cxn ang="0">
                <a:pos x="T2" y="T3"/>
              </a:cxn>
              <a:cxn ang="0">
                <a:pos x="T4" y="T5"/>
              </a:cxn>
            </a:cxnLst>
            <a:rect l="0" t="0" r="r" b="b"/>
            <a:pathLst>
              <a:path w="562" h="315">
                <a:moveTo>
                  <a:pt x="0" y="315"/>
                </a:moveTo>
                <a:lnTo>
                  <a:pt x="300" y="0"/>
                </a:lnTo>
                <a:lnTo>
                  <a:pt x="56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xnSp macro="">
        <xdr:nvCxnSpPr>
          <xdr:cNvPr id="347" name="AutoShape 874">
            <a:extLst>
              <a:ext uri="{FF2B5EF4-FFF2-40B4-BE49-F238E27FC236}">
                <a16:creationId xmlns:a16="http://schemas.microsoft.com/office/drawing/2014/main" id="{710B6EEF-D94A-792E-5A19-991B5D276193}"/>
              </a:ext>
            </a:extLst>
          </xdr:cNvPr>
          <xdr:cNvCxnSpPr>
            <a:cxnSpLocks noChangeAspect="1" noChangeShapeType="1"/>
          </xdr:cNvCxnSpPr>
        </xdr:nvCxnSpPr>
        <xdr:spPr bwMode="auto">
          <a:xfrm flipV="1">
            <a:off x="6025378" y="2554691"/>
            <a:ext cx="100788" cy="147232"/>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48" name="WordArt 875">
            <a:extLst>
              <a:ext uri="{FF2B5EF4-FFF2-40B4-BE49-F238E27FC236}">
                <a16:creationId xmlns:a16="http://schemas.microsoft.com/office/drawing/2014/main" id="{74441A60-2727-C966-DA7B-F34CF46A81B2}"/>
              </a:ext>
            </a:extLst>
          </xdr:cNvPr>
          <xdr:cNvSpPr>
            <a:spLocks noChangeAspect="1" noChangeArrowheads="1" noChangeShapeType="1" noTextEdit="1"/>
          </xdr:cNvSpPr>
        </xdr:nvSpPr>
        <xdr:spPr bwMode="auto">
          <a:xfrm>
            <a:off x="3115462" y="3275055"/>
            <a:ext cx="388061" cy="1567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がにかご漁業</a:t>
            </a:r>
          </a:p>
        </xdr:txBody>
      </xdr:sp>
      <xdr:sp macro="" textlink="">
        <xdr:nvSpPr>
          <xdr:cNvPr id="349" name="WordArt 876">
            <a:extLst>
              <a:ext uri="{FF2B5EF4-FFF2-40B4-BE49-F238E27FC236}">
                <a16:creationId xmlns:a16="http://schemas.microsoft.com/office/drawing/2014/main" id="{A34CFAB1-ACE8-8D4B-ED15-34A6C7954D5F}"/>
              </a:ext>
            </a:extLst>
          </xdr:cNvPr>
          <xdr:cNvSpPr>
            <a:spLocks noChangeAspect="1" noChangeArrowheads="1" noChangeShapeType="1" noTextEdit="1"/>
          </xdr:cNvSpPr>
        </xdr:nvSpPr>
        <xdr:spPr bwMode="auto">
          <a:xfrm rot="18012483">
            <a:off x="3308712" y="1446416"/>
            <a:ext cx="831578" cy="668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350" name="WordArt 877">
            <a:extLst>
              <a:ext uri="{FF2B5EF4-FFF2-40B4-BE49-F238E27FC236}">
                <a16:creationId xmlns:a16="http://schemas.microsoft.com/office/drawing/2014/main" id="{5054E811-5812-0937-43DA-4578CDAB4CE7}"/>
              </a:ext>
            </a:extLst>
          </xdr:cNvPr>
          <xdr:cNvSpPr>
            <a:spLocks noChangeAspect="1" noChangeArrowheads="1" noChangeShapeType="1" noTextEdit="1"/>
          </xdr:cNvSpPr>
        </xdr:nvSpPr>
        <xdr:spPr bwMode="auto">
          <a:xfrm>
            <a:off x="3321889" y="353158"/>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50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1" name="WordArt 878">
            <a:extLst>
              <a:ext uri="{FF2B5EF4-FFF2-40B4-BE49-F238E27FC236}">
                <a16:creationId xmlns:a16="http://schemas.microsoft.com/office/drawing/2014/main" id="{C8E24E24-639C-8F44-733F-4A3A74451074}"/>
              </a:ext>
            </a:extLst>
          </xdr:cNvPr>
          <xdr:cNvSpPr>
            <a:spLocks noChangeAspect="1" noChangeArrowheads="1" noChangeShapeType="1" noTextEdit="1"/>
          </xdr:cNvSpPr>
        </xdr:nvSpPr>
        <xdr:spPr bwMode="auto">
          <a:xfrm>
            <a:off x="1583700" y="5092395"/>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60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2" name="WordArt 879">
            <a:extLst>
              <a:ext uri="{FF2B5EF4-FFF2-40B4-BE49-F238E27FC236}">
                <a16:creationId xmlns:a16="http://schemas.microsoft.com/office/drawing/2014/main" id="{77662B06-8A46-AC33-EC57-886EB5C5C939}"/>
              </a:ext>
            </a:extLst>
          </xdr:cNvPr>
          <xdr:cNvSpPr>
            <a:spLocks noChangeAspect="1" noChangeArrowheads="1" noChangeShapeType="1" noTextEdit="1"/>
          </xdr:cNvSpPr>
        </xdr:nvSpPr>
        <xdr:spPr bwMode="auto">
          <a:xfrm>
            <a:off x="2925743" y="5490491"/>
            <a:ext cx="164926"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35</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3" name="WordArt 880">
            <a:extLst>
              <a:ext uri="{FF2B5EF4-FFF2-40B4-BE49-F238E27FC236}">
                <a16:creationId xmlns:a16="http://schemas.microsoft.com/office/drawing/2014/main" id="{363722F6-3318-DA9B-4035-67EBBDEEE8B6}"/>
              </a:ext>
            </a:extLst>
          </xdr:cNvPr>
          <xdr:cNvSpPr>
            <a:spLocks noChangeAspect="1" noChangeArrowheads="1" noChangeShapeType="1" noTextEdit="1"/>
          </xdr:cNvSpPr>
        </xdr:nvSpPr>
        <xdr:spPr bwMode="auto">
          <a:xfrm>
            <a:off x="5451911" y="5879740"/>
            <a:ext cx="320150" cy="6255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354" name="WordArt 881">
            <a:extLst>
              <a:ext uri="{FF2B5EF4-FFF2-40B4-BE49-F238E27FC236}">
                <a16:creationId xmlns:a16="http://schemas.microsoft.com/office/drawing/2014/main" id="{02242792-A16F-73B9-D065-5D446171F6F3}"/>
              </a:ext>
            </a:extLst>
          </xdr:cNvPr>
          <xdr:cNvSpPr>
            <a:spLocks noChangeAspect="1" noChangeArrowheads="1" noChangeShapeType="1" noTextEdit="1"/>
          </xdr:cNvSpPr>
        </xdr:nvSpPr>
        <xdr:spPr bwMode="auto">
          <a:xfrm>
            <a:off x="327353" y="4751802"/>
            <a:ext cx="201037" cy="6634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(M.Co.)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355" name="WordArt 882">
            <a:extLst>
              <a:ext uri="{FF2B5EF4-FFF2-40B4-BE49-F238E27FC236}">
                <a16:creationId xmlns:a16="http://schemas.microsoft.com/office/drawing/2014/main" id="{54FA1A67-EC96-AF64-3073-56D0EEBB537C}"/>
              </a:ext>
            </a:extLst>
          </xdr:cNvPr>
          <xdr:cNvSpPr>
            <a:spLocks noChangeAspect="1" noChangeArrowheads="1" noChangeShapeType="1" noTextEdit="1"/>
          </xdr:cNvSpPr>
        </xdr:nvSpPr>
        <xdr:spPr bwMode="auto">
          <a:xfrm>
            <a:off x="3722885" y="151582"/>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6" name="WordArt 883">
            <a:extLst>
              <a:ext uri="{FF2B5EF4-FFF2-40B4-BE49-F238E27FC236}">
                <a16:creationId xmlns:a16="http://schemas.microsoft.com/office/drawing/2014/main" id="{BF313A4B-D9FE-B9CA-9E2A-35E1AA6C08FC}"/>
              </a:ext>
            </a:extLst>
          </xdr:cNvPr>
          <xdr:cNvSpPr>
            <a:spLocks noChangeAspect="1" noChangeArrowheads="1" noChangeShapeType="1" noTextEdit="1"/>
          </xdr:cNvSpPr>
        </xdr:nvSpPr>
        <xdr:spPr bwMode="auto">
          <a:xfrm>
            <a:off x="5990884" y="152846"/>
            <a:ext cx="210200"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7" name="WordArt 884">
            <a:extLst>
              <a:ext uri="{FF2B5EF4-FFF2-40B4-BE49-F238E27FC236}">
                <a16:creationId xmlns:a16="http://schemas.microsoft.com/office/drawing/2014/main" id="{61F3C20A-CEB9-513A-F2E5-2B8D3E503F12}"/>
              </a:ext>
            </a:extLst>
          </xdr:cNvPr>
          <xdr:cNvSpPr>
            <a:spLocks noChangeAspect="1" noChangeArrowheads="1" noChangeShapeType="1" noTextEdit="1"/>
          </xdr:cNvSpPr>
        </xdr:nvSpPr>
        <xdr:spPr bwMode="auto">
          <a:xfrm>
            <a:off x="8535916" y="2181239"/>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39°10′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8" name="WordArt 885">
            <a:extLst>
              <a:ext uri="{FF2B5EF4-FFF2-40B4-BE49-F238E27FC236}">
                <a16:creationId xmlns:a16="http://schemas.microsoft.com/office/drawing/2014/main" id="{2941F250-E4AC-C6EE-AF5E-7A9C52AC123F}"/>
              </a:ext>
            </a:extLst>
          </xdr:cNvPr>
          <xdr:cNvSpPr>
            <a:spLocks noChangeAspect="1" noChangeArrowheads="1" noChangeShapeType="1" noTextEdit="1"/>
          </xdr:cNvSpPr>
        </xdr:nvSpPr>
        <xdr:spPr bwMode="auto">
          <a:xfrm>
            <a:off x="8535916" y="4456705"/>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38°50′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9" name="WordArt 886">
            <a:extLst>
              <a:ext uri="{FF2B5EF4-FFF2-40B4-BE49-F238E27FC236}">
                <a16:creationId xmlns:a16="http://schemas.microsoft.com/office/drawing/2014/main" id="{1FEC4EA1-F157-AC56-CEEC-A5B530879964}"/>
              </a:ext>
            </a:extLst>
          </xdr:cNvPr>
          <xdr:cNvSpPr>
            <a:spLocks noChangeAspect="1" noChangeArrowheads="1" noChangeShapeType="1" noTextEdit="1"/>
          </xdr:cNvSpPr>
        </xdr:nvSpPr>
        <xdr:spPr bwMode="auto">
          <a:xfrm>
            <a:off x="8535916" y="1043822"/>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39°20′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0" name="WordArt 887">
            <a:extLst>
              <a:ext uri="{FF2B5EF4-FFF2-40B4-BE49-F238E27FC236}">
                <a16:creationId xmlns:a16="http://schemas.microsoft.com/office/drawing/2014/main" id="{7682E954-0F53-F5E9-9225-80E03E5011D0}"/>
              </a:ext>
            </a:extLst>
          </xdr:cNvPr>
          <xdr:cNvSpPr>
            <a:spLocks noChangeAspect="1" noChangeArrowheads="1" noChangeShapeType="1" noTextEdit="1"/>
          </xdr:cNvSpPr>
        </xdr:nvSpPr>
        <xdr:spPr bwMode="auto">
          <a:xfrm>
            <a:off x="8535916" y="5598545"/>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38°40′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1" name="WordArt 888">
            <a:extLst>
              <a:ext uri="{FF2B5EF4-FFF2-40B4-BE49-F238E27FC236}">
                <a16:creationId xmlns:a16="http://schemas.microsoft.com/office/drawing/2014/main" id="{21607644-7FAC-E7A4-E88D-B82DD1BB8A64}"/>
              </a:ext>
            </a:extLst>
          </xdr:cNvPr>
          <xdr:cNvSpPr>
            <a:spLocks noChangeAspect="1" noChangeArrowheads="1" noChangeShapeType="1" noTextEdit="1"/>
          </xdr:cNvSpPr>
        </xdr:nvSpPr>
        <xdr:spPr bwMode="auto">
          <a:xfrm>
            <a:off x="8535916" y="6735962"/>
            <a:ext cx="185946" cy="524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2" name="Rectangle 889">
            <a:extLst>
              <a:ext uri="{FF2B5EF4-FFF2-40B4-BE49-F238E27FC236}">
                <a16:creationId xmlns:a16="http://schemas.microsoft.com/office/drawing/2014/main" id="{EC29D674-1BC0-AE2D-E8C4-608912E4DA2B}"/>
              </a:ext>
            </a:extLst>
          </xdr:cNvPr>
          <xdr:cNvSpPr>
            <a:spLocks noChangeAspect="1" noChangeArrowheads="1"/>
          </xdr:cNvSpPr>
        </xdr:nvSpPr>
        <xdr:spPr bwMode="auto">
          <a:xfrm rot="16200000">
            <a:off x="4027442" y="3555267"/>
            <a:ext cx="58135" cy="7098817"/>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3" name="Line 890">
            <a:extLst>
              <a:ext uri="{FF2B5EF4-FFF2-40B4-BE49-F238E27FC236}">
                <a16:creationId xmlns:a16="http://schemas.microsoft.com/office/drawing/2014/main" id="{0B61D8A9-368F-782A-9388-020E9A714A82}"/>
              </a:ext>
            </a:extLst>
          </xdr:cNvPr>
          <xdr:cNvSpPr>
            <a:spLocks noChangeAspect="1" noChangeShapeType="1"/>
          </xdr:cNvSpPr>
        </xdr:nvSpPr>
        <xdr:spPr bwMode="auto">
          <a:xfrm rot="16200000">
            <a:off x="4054892" y="3552507"/>
            <a:ext cx="0" cy="709612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4" name="Line 891">
            <a:extLst>
              <a:ext uri="{FF2B5EF4-FFF2-40B4-BE49-F238E27FC236}">
                <a16:creationId xmlns:a16="http://schemas.microsoft.com/office/drawing/2014/main" id="{A63B583F-7A6D-5DC8-5099-5304968499C2}"/>
              </a:ext>
            </a:extLst>
          </xdr:cNvPr>
          <xdr:cNvSpPr>
            <a:spLocks noChangeAspect="1" noChangeShapeType="1"/>
          </xdr:cNvSpPr>
        </xdr:nvSpPr>
        <xdr:spPr bwMode="auto">
          <a:xfrm rot="16200000">
            <a:off x="55682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5" name="Line 892">
            <a:extLst>
              <a:ext uri="{FF2B5EF4-FFF2-40B4-BE49-F238E27FC236}">
                <a16:creationId xmlns:a16="http://schemas.microsoft.com/office/drawing/2014/main" id="{94F714E2-9728-C67F-CD7E-D2DF111225B6}"/>
              </a:ext>
            </a:extLst>
          </xdr:cNvPr>
          <xdr:cNvSpPr>
            <a:spLocks noChangeAspect="1" noChangeShapeType="1"/>
          </xdr:cNvSpPr>
        </xdr:nvSpPr>
        <xdr:spPr bwMode="auto">
          <a:xfrm rot="16200000">
            <a:off x="63174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893">
            <a:extLst>
              <a:ext uri="{FF2B5EF4-FFF2-40B4-BE49-F238E27FC236}">
                <a16:creationId xmlns:a16="http://schemas.microsoft.com/office/drawing/2014/main" id="{59C70D4E-DF74-1469-1CC0-C8232C8CC309}"/>
              </a:ext>
            </a:extLst>
          </xdr:cNvPr>
          <xdr:cNvSpPr>
            <a:spLocks noChangeAspect="1" noChangeShapeType="1"/>
          </xdr:cNvSpPr>
        </xdr:nvSpPr>
        <xdr:spPr bwMode="auto">
          <a:xfrm rot="16200000">
            <a:off x="70989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7" name="Line 894">
            <a:extLst>
              <a:ext uri="{FF2B5EF4-FFF2-40B4-BE49-F238E27FC236}">
                <a16:creationId xmlns:a16="http://schemas.microsoft.com/office/drawing/2014/main" id="{0101752A-77AF-DFB5-ABC8-64F40A25591C}"/>
              </a:ext>
            </a:extLst>
          </xdr:cNvPr>
          <xdr:cNvSpPr>
            <a:spLocks noChangeAspect="1" noChangeShapeType="1"/>
          </xdr:cNvSpPr>
        </xdr:nvSpPr>
        <xdr:spPr bwMode="auto">
          <a:xfrm rot="16200000">
            <a:off x="78319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8" name="Line 895">
            <a:extLst>
              <a:ext uri="{FF2B5EF4-FFF2-40B4-BE49-F238E27FC236}">
                <a16:creationId xmlns:a16="http://schemas.microsoft.com/office/drawing/2014/main" id="{7E387642-C98B-680B-4CDF-C2D01518C302}"/>
              </a:ext>
            </a:extLst>
          </xdr:cNvPr>
          <xdr:cNvSpPr>
            <a:spLocks noChangeAspect="1" noChangeShapeType="1"/>
          </xdr:cNvSpPr>
        </xdr:nvSpPr>
        <xdr:spPr bwMode="auto">
          <a:xfrm rot="16200000">
            <a:off x="85703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 name="Line 896">
            <a:extLst>
              <a:ext uri="{FF2B5EF4-FFF2-40B4-BE49-F238E27FC236}">
                <a16:creationId xmlns:a16="http://schemas.microsoft.com/office/drawing/2014/main" id="{6A41D8CE-0F4A-ED59-5879-65127106049C}"/>
              </a:ext>
            </a:extLst>
          </xdr:cNvPr>
          <xdr:cNvSpPr>
            <a:spLocks noChangeAspect="1" noChangeShapeType="1"/>
          </xdr:cNvSpPr>
        </xdr:nvSpPr>
        <xdr:spPr bwMode="auto">
          <a:xfrm rot="16200000">
            <a:off x="93195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897">
            <a:extLst>
              <a:ext uri="{FF2B5EF4-FFF2-40B4-BE49-F238E27FC236}">
                <a16:creationId xmlns:a16="http://schemas.microsoft.com/office/drawing/2014/main" id="{08E081EA-12BD-5CC0-0D11-4D720CBEF3A8}"/>
              </a:ext>
            </a:extLst>
          </xdr:cNvPr>
          <xdr:cNvSpPr>
            <a:spLocks noChangeAspect="1" noChangeShapeType="1"/>
          </xdr:cNvSpPr>
        </xdr:nvSpPr>
        <xdr:spPr bwMode="auto">
          <a:xfrm rot="16200000">
            <a:off x="101010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1" name="Line 898">
            <a:extLst>
              <a:ext uri="{FF2B5EF4-FFF2-40B4-BE49-F238E27FC236}">
                <a16:creationId xmlns:a16="http://schemas.microsoft.com/office/drawing/2014/main" id="{2EDA0588-067B-FD79-735A-6205E347D73D}"/>
              </a:ext>
            </a:extLst>
          </xdr:cNvPr>
          <xdr:cNvSpPr>
            <a:spLocks noChangeAspect="1" noChangeShapeType="1"/>
          </xdr:cNvSpPr>
        </xdr:nvSpPr>
        <xdr:spPr bwMode="auto">
          <a:xfrm rot="16200000">
            <a:off x="108501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2" name="Line 899">
            <a:extLst>
              <a:ext uri="{FF2B5EF4-FFF2-40B4-BE49-F238E27FC236}">
                <a16:creationId xmlns:a16="http://schemas.microsoft.com/office/drawing/2014/main" id="{544D86BA-5314-4162-D34A-B34BAEA8A310}"/>
              </a:ext>
            </a:extLst>
          </xdr:cNvPr>
          <xdr:cNvSpPr>
            <a:spLocks noChangeAspect="1" noChangeShapeType="1"/>
          </xdr:cNvSpPr>
        </xdr:nvSpPr>
        <xdr:spPr bwMode="auto">
          <a:xfrm rot="16200000">
            <a:off x="116047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3" name="Line 900">
            <a:extLst>
              <a:ext uri="{FF2B5EF4-FFF2-40B4-BE49-F238E27FC236}">
                <a16:creationId xmlns:a16="http://schemas.microsoft.com/office/drawing/2014/main" id="{6547CA73-C348-243E-1675-D01DF57335B3}"/>
              </a:ext>
            </a:extLst>
          </xdr:cNvPr>
          <xdr:cNvSpPr>
            <a:spLocks noChangeAspect="1" noChangeShapeType="1"/>
          </xdr:cNvSpPr>
        </xdr:nvSpPr>
        <xdr:spPr bwMode="auto">
          <a:xfrm rot="16200000">
            <a:off x="123377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901">
            <a:extLst>
              <a:ext uri="{FF2B5EF4-FFF2-40B4-BE49-F238E27FC236}">
                <a16:creationId xmlns:a16="http://schemas.microsoft.com/office/drawing/2014/main" id="{BF9C569B-9690-C5BB-FA79-DCDF8FE1D828}"/>
              </a:ext>
            </a:extLst>
          </xdr:cNvPr>
          <xdr:cNvSpPr>
            <a:spLocks noChangeAspect="1" noChangeShapeType="1"/>
          </xdr:cNvSpPr>
        </xdr:nvSpPr>
        <xdr:spPr bwMode="auto">
          <a:xfrm rot="16200000">
            <a:off x="131354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5" name="Line 902">
            <a:extLst>
              <a:ext uri="{FF2B5EF4-FFF2-40B4-BE49-F238E27FC236}">
                <a16:creationId xmlns:a16="http://schemas.microsoft.com/office/drawing/2014/main" id="{EC425258-42AD-62F8-9065-DCF80E8892F7}"/>
              </a:ext>
            </a:extLst>
          </xdr:cNvPr>
          <xdr:cNvSpPr>
            <a:spLocks noChangeAspect="1" noChangeShapeType="1"/>
          </xdr:cNvSpPr>
        </xdr:nvSpPr>
        <xdr:spPr bwMode="auto">
          <a:xfrm rot="16200000">
            <a:off x="138846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6" name="Line 903">
            <a:extLst>
              <a:ext uri="{FF2B5EF4-FFF2-40B4-BE49-F238E27FC236}">
                <a16:creationId xmlns:a16="http://schemas.microsoft.com/office/drawing/2014/main" id="{C76CBDCC-6F7D-144E-11A3-609C3ACFD79B}"/>
              </a:ext>
            </a:extLst>
          </xdr:cNvPr>
          <xdr:cNvSpPr>
            <a:spLocks noChangeAspect="1" noChangeShapeType="1"/>
          </xdr:cNvSpPr>
        </xdr:nvSpPr>
        <xdr:spPr bwMode="auto">
          <a:xfrm rot="16200000">
            <a:off x="146337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7" name="Line 904">
            <a:extLst>
              <a:ext uri="{FF2B5EF4-FFF2-40B4-BE49-F238E27FC236}">
                <a16:creationId xmlns:a16="http://schemas.microsoft.com/office/drawing/2014/main" id="{A6E47AF1-6116-33A7-B6BA-B1F2646813E8}"/>
              </a:ext>
            </a:extLst>
          </xdr:cNvPr>
          <xdr:cNvSpPr>
            <a:spLocks noChangeAspect="1" noChangeShapeType="1"/>
          </xdr:cNvSpPr>
        </xdr:nvSpPr>
        <xdr:spPr bwMode="auto">
          <a:xfrm rot="16200000">
            <a:off x="544559" y="7078358"/>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905">
            <a:extLst>
              <a:ext uri="{FF2B5EF4-FFF2-40B4-BE49-F238E27FC236}">
                <a16:creationId xmlns:a16="http://schemas.microsoft.com/office/drawing/2014/main" id="{FC4BEDEE-5CA2-C30F-2238-50B422B5D0AF}"/>
              </a:ext>
            </a:extLst>
          </xdr:cNvPr>
          <xdr:cNvSpPr>
            <a:spLocks noChangeAspect="1" noChangeShapeType="1"/>
          </xdr:cNvSpPr>
        </xdr:nvSpPr>
        <xdr:spPr bwMode="auto">
          <a:xfrm rot="16200000">
            <a:off x="697628"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9" name="Line 906">
            <a:extLst>
              <a:ext uri="{FF2B5EF4-FFF2-40B4-BE49-F238E27FC236}">
                <a16:creationId xmlns:a16="http://schemas.microsoft.com/office/drawing/2014/main" id="{70705CA5-A23F-2D50-8488-EDE1BE5C7AD5}"/>
              </a:ext>
            </a:extLst>
          </xdr:cNvPr>
          <xdr:cNvSpPr>
            <a:spLocks noChangeAspect="1" noChangeShapeType="1"/>
          </xdr:cNvSpPr>
        </xdr:nvSpPr>
        <xdr:spPr bwMode="auto">
          <a:xfrm rot="16200000">
            <a:off x="846384"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0" name="Line 907">
            <a:extLst>
              <a:ext uri="{FF2B5EF4-FFF2-40B4-BE49-F238E27FC236}">
                <a16:creationId xmlns:a16="http://schemas.microsoft.com/office/drawing/2014/main" id="{A5C853DD-53CF-1277-7A63-F16788850E53}"/>
              </a:ext>
            </a:extLst>
          </xdr:cNvPr>
          <xdr:cNvSpPr>
            <a:spLocks noChangeAspect="1" noChangeShapeType="1"/>
          </xdr:cNvSpPr>
        </xdr:nvSpPr>
        <xdr:spPr bwMode="auto">
          <a:xfrm rot="16200000">
            <a:off x="997297"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1" name="Line 908">
            <a:extLst>
              <a:ext uri="{FF2B5EF4-FFF2-40B4-BE49-F238E27FC236}">
                <a16:creationId xmlns:a16="http://schemas.microsoft.com/office/drawing/2014/main" id="{20AA5E50-4F2E-4BB9-A0ED-7B1498926591}"/>
              </a:ext>
            </a:extLst>
          </xdr:cNvPr>
          <xdr:cNvSpPr>
            <a:spLocks noChangeAspect="1" noChangeShapeType="1"/>
          </xdr:cNvSpPr>
        </xdr:nvSpPr>
        <xdr:spPr bwMode="auto">
          <a:xfrm rot="16200000">
            <a:off x="1148748" y="7080115"/>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909">
            <a:extLst>
              <a:ext uri="{FF2B5EF4-FFF2-40B4-BE49-F238E27FC236}">
                <a16:creationId xmlns:a16="http://schemas.microsoft.com/office/drawing/2014/main" id="{1C3A2924-8806-0FC5-FEAA-7041FC84DE29}"/>
              </a:ext>
            </a:extLst>
          </xdr:cNvPr>
          <xdr:cNvSpPr>
            <a:spLocks noChangeAspect="1" noChangeShapeType="1"/>
          </xdr:cNvSpPr>
        </xdr:nvSpPr>
        <xdr:spPr bwMode="auto">
          <a:xfrm rot="16200000">
            <a:off x="1299661" y="7076063"/>
            <a:ext cx="0" cy="749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3" name="Line 910">
            <a:extLst>
              <a:ext uri="{FF2B5EF4-FFF2-40B4-BE49-F238E27FC236}">
                <a16:creationId xmlns:a16="http://schemas.microsoft.com/office/drawing/2014/main" id="{B779F003-AFCD-6791-60D3-046C782D906A}"/>
              </a:ext>
            </a:extLst>
          </xdr:cNvPr>
          <xdr:cNvSpPr>
            <a:spLocks noChangeAspect="1" noChangeShapeType="1"/>
          </xdr:cNvSpPr>
        </xdr:nvSpPr>
        <xdr:spPr bwMode="auto">
          <a:xfrm rot="16200000">
            <a:off x="1451651"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4" name="Line 911">
            <a:extLst>
              <a:ext uri="{FF2B5EF4-FFF2-40B4-BE49-F238E27FC236}">
                <a16:creationId xmlns:a16="http://schemas.microsoft.com/office/drawing/2014/main" id="{A56EA3DA-269A-DBAB-08BA-2AC25A49FB56}"/>
              </a:ext>
            </a:extLst>
          </xdr:cNvPr>
          <xdr:cNvSpPr>
            <a:spLocks noChangeAspect="1" noChangeShapeType="1"/>
          </xdr:cNvSpPr>
        </xdr:nvSpPr>
        <xdr:spPr bwMode="auto">
          <a:xfrm rot="16200000" flipH="1">
            <a:off x="167802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 name="Line 912">
            <a:extLst>
              <a:ext uri="{FF2B5EF4-FFF2-40B4-BE49-F238E27FC236}">
                <a16:creationId xmlns:a16="http://schemas.microsoft.com/office/drawing/2014/main" id="{D9717492-D502-4E1D-C39A-9CECD9A20D33}"/>
              </a:ext>
            </a:extLst>
          </xdr:cNvPr>
          <xdr:cNvSpPr>
            <a:spLocks noChangeAspect="1" noChangeShapeType="1"/>
          </xdr:cNvSpPr>
        </xdr:nvSpPr>
        <xdr:spPr bwMode="auto">
          <a:xfrm rot="16200000">
            <a:off x="161483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913">
            <a:extLst>
              <a:ext uri="{FF2B5EF4-FFF2-40B4-BE49-F238E27FC236}">
                <a16:creationId xmlns:a16="http://schemas.microsoft.com/office/drawing/2014/main" id="{231E3A4D-AC54-5DE5-A66C-583FF2C6465C}"/>
              </a:ext>
            </a:extLst>
          </xdr:cNvPr>
          <xdr:cNvSpPr>
            <a:spLocks noChangeAspect="1" noChangeShapeType="1"/>
          </xdr:cNvSpPr>
        </xdr:nvSpPr>
        <xdr:spPr bwMode="auto">
          <a:xfrm rot="16200000">
            <a:off x="168867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7" name="Line 914">
            <a:extLst>
              <a:ext uri="{FF2B5EF4-FFF2-40B4-BE49-F238E27FC236}">
                <a16:creationId xmlns:a16="http://schemas.microsoft.com/office/drawing/2014/main" id="{1DEF2272-BB9A-A6DC-3042-C960FFB1896B}"/>
              </a:ext>
            </a:extLst>
          </xdr:cNvPr>
          <xdr:cNvSpPr>
            <a:spLocks noChangeAspect="1" noChangeShapeType="1"/>
          </xdr:cNvSpPr>
        </xdr:nvSpPr>
        <xdr:spPr bwMode="auto">
          <a:xfrm rot="16200000">
            <a:off x="176250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8" name="Line 915">
            <a:extLst>
              <a:ext uri="{FF2B5EF4-FFF2-40B4-BE49-F238E27FC236}">
                <a16:creationId xmlns:a16="http://schemas.microsoft.com/office/drawing/2014/main" id="{DB049208-CDED-4CF1-39D9-750EF57A5205}"/>
              </a:ext>
            </a:extLst>
          </xdr:cNvPr>
          <xdr:cNvSpPr>
            <a:spLocks noChangeAspect="1" noChangeShapeType="1"/>
          </xdr:cNvSpPr>
        </xdr:nvSpPr>
        <xdr:spPr bwMode="auto">
          <a:xfrm rot="16200000">
            <a:off x="184173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9" name="Line 916">
            <a:extLst>
              <a:ext uri="{FF2B5EF4-FFF2-40B4-BE49-F238E27FC236}">
                <a16:creationId xmlns:a16="http://schemas.microsoft.com/office/drawing/2014/main" id="{CAF9EA49-66E0-9A94-94FE-1F3D0DF2C4C7}"/>
              </a:ext>
            </a:extLst>
          </xdr:cNvPr>
          <xdr:cNvSpPr>
            <a:spLocks noChangeAspect="1" noChangeShapeType="1"/>
          </xdr:cNvSpPr>
        </xdr:nvSpPr>
        <xdr:spPr bwMode="auto">
          <a:xfrm rot="16200000">
            <a:off x="191665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917">
            <a:extLst>
              <a:ext uri="{FF2B5EF4-FFF2-40B4-BE49-F238E27FC236}">
                <a16:creationId xmlns:a16="http://schemas.microsoft.com/office/drawing/2014/main" id="{077EA98C-A9FA-571D-846B-8C4A9FDCF747}"/>
              </a:ext>
            </a:extLst>
          </xdr:cNvPr>
          <xdr:cNvSpPr>
            <a:spLocks noChangeAspect="1" noChangeShapeType="1"/>
          </xdr:cNvSpPr>
        </xdr:nvSpPr>
        <xdr:spPr bwMode="auto">
          <a:xfrm rot="16200000">
            <a:off x="199049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1" name="Line 918">
            <a:extLst>
              <a:ext uri="{FF2B5EF4-FFF2-40B4-BE49-F238E27FC236}">
                <a16:creationId xmlns:a16="http://schemas.microsoft.com/office/drawing/2014/main" id="{9CD02EF9-ED43-6F9D-2692-E15A1B2DCF46}"/>
              </a:ext>
            </a:extLst>
          </xdr:cNvPr>
          <xdr:cNvSpPr>
            <a:spLocks noChangeAspect="1" noChangeShapeType="1"/>
          </xdr:cNvSpPr>
        </xdr:nvSpPr>
        <xdr:spPr bwMode="auto">
          <a:xfrm rot="16200000">
            <a:off x="206541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2" name="Line 919">
            <a:extLst>
              <a:ext uri="{FF2B5EF4-FFF2-40B4-BE49-F238E27FC236}">
                <a16:creationId xmlns:a16="http://schemas.microsoft.com/office/drawing/2014/main" id="{F7A008DC-7D23-727D-E21B-73B24AA4C9FF}"/>
              </a:ext>
            </a:extLst>
          </xdr:cNvPr>
          <xdr:cNvSpPr>
            <a:spLocks noChangeAspect="1" noChangeShapeType="1"/>
          </xdr:cNvSpPr>
        </xdr:nvSpPr>
        <xdr:spPr bwMode="auto">
          <a:xfrm rot="16200000">
            <a:off x="214356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3" name="Line 920">
            <a:extLst>
              <a:ext uri="{FF2B5EF4-FFF2-40B4-BE49-F238E27FC236}">
                <a16:creationId xmlns:a16="http://schemas.microsoft.com/office/drawing/2014/main" id="{E0BA2291-5AD9-A425-4C55-6E25092B2B13}"/>
              </a:ext>
            </a:extLst>
          </xdr:cNvPr>
          <xdr:cNvSpPr>
            <a:spLocks noChangeAspect="1" noChangeShapeType="1"/>
          </xdr:cNvSpPr>
        </xdr:nvSpPr>
        <xdr:spPr bwMode="auto">
          <a:xfrm rot="16200000" flipH="1">
            <a:off x="1827855" y="7076109"/>
            <a:ext cx="0" cy="7545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921">
            <a:extLst>
              <a:ext uri="{FF2B5EF4-FFF2-40B4-BE49-F238E27FC236}">
                <a16:creationId xmlns:a16="http://schemas.microsoft.com/office/drawing/2014/main" id="{45EF0DC7-282C-4AA2-0F69-ED1A88AB3957}"/>
              </a:ext>
            </a:extLst>
          </xdr:cNvPr>
          <xdr:cNvSpPr>
            <a:spLocks noChangeAspect="1" noChangeShapeType="1"/>
          </xdr:cNvSpPr>
        </xdr:nvSpPr>
        <xdr:spPr bwMode="auto">
          <a:xfrm rot="16200000" flipH="1">
            <a:off x="197984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5" name="Line 922">
            <a:extLst>
              <a:ext uri="{FF2B5EF4-FFF2-40B4-BE49-F238E27FC236}">
                <a16:creationId xmlns:a16="http://schemas.microsoft.com/office/drawing/2014/main" id="{8BCF5518-87BB-9F0F-42DC-1DDD69FDC8F1}"/>
              </a:ext>
            </a:extLst>
          </xdr:cNvPr>
          <xdr:cNvSpPr>
            <a:spLocks noChangeAspect="1" noChangeShapeType="1"/>
          </xdr:cNvSpPr>
        </xdr:nvSpPr>
        <xdr:spPr bwMode="auto">
          <a:xfrm rot="16200000" flipH="1">
            <a:off x="2130758"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6" name="Line 923">
            <a:extLst>
              <a:ext uri="{FF2B5EF4-FFF2-40B4-BE49-F238E27FC236}">
                <a16:creationId xmlns:a16="http://schemas.microsoft.com/office/drawing/2014/main" id="{F70C8711-0C2E-F266-2002-EACBB6928F36}"/>
              </a:ext>
            </a:extLst>
          </xdr:cNvPr>
          <xdr:cNvSpPr>
            <a:spLocks noChangeAspect="1" noChangeShapeType="1"/>
          </xdr:cNvSpPr>
        </xdr:nvSpPr>
        <xdr:spPr bwMode="auto">
          <a:xfrm rot="16200000">
            <a:off x="221686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7" name="Line 924">
            <a:extLst>
              <a:ext uri="{FF2B5EF4-FFF2-40B4-BE49-F238E27FC236}">
                <a16:creationId xmlns:a16="http://schemas.microsoft.com/office/drawing/2014/main" id="{D9375815-43AC-89B2-F82A-CB015411E664}"/>
              </a:ext>
            </a:extLst>
          </xdr:cNvPr>
          <xdr:cNvSpPr>
            <a:spLocks noChangeAspect="1" noChangeShapeType="1"/>
          </xdr:cNvSpPr>
        </xdr:nvSpPr>
        <xdr:spPr bwMode="auto">
          <a:xfrm rot="16200000">
            <a:off x="229339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925">
            <a:extLst>
              <a:ext uri="{FF2B5EF4-FFF2-40B4-BE49-F238E27FC236}">
                <a16:creationId xmlns:a16="http://schemas.microsoft.com/office/drawing/2014/main" id="{CB7C93C2-FA86-1943-2CC0-A85E39A84806}"/>
              </a:ext>
            </a:extLst>
          </xdr:cNvPr>
          <xdr:cNvSpPr>
            <a:spLocks noChangeAspect="1" noChangeShapeType="1"/>
          </xdr:cNvSpPr>
        </xdr:nvSpPr>
        <xdr:spPr bwMode="auto">
          <a:xfrm rot="16200000">
            <a:off x="23715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9" name="Line 926">
            <a:extLst>
              <a:ext uri="{FF2B5EF4-FFF2-40B4-BE49-F238E27FC236}">
                <a16:creationId xmlns:a16="http://schemas.microsoft.com/office/drawing/2014/main" id="{8651BD2F-FA6D-7D1B-9A03-74902E200EF4}"/>
              </a:ext>
            </a:extLst>
          </xdr:cNvPr>
          <xdr:cNvSpPr>
            <a:spLocks noChangeAspect="1" noChangeShapeType="1"/>
          </xdr:cNvSpPr>
        </xdr:nvSpPr>
        <xdr:spPr bwMode="auto">
          <a:xfrm rot="16200000">
            <a:off x="244646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0" name="Line 927">
            <a:extLst>
              <a:ext uri="{FF2B5EF4-FFF2-40B4-BE49-F238E27FC236}">
                <a16:creationId xmlns:a16="http://schemas.microsoft.com/office/drawing/2014/main" id="{87F822A7-4B03-936D-5103-0829E91D4E84}"/>
              </a:ext>
            </a:extLst>
          </xdr:cNvPr>
          <xdr:cNvSpPr>
            <a:spLocks noChangeAspect="1" noChangeShapeType="1"/>
          </xdr:cNvSpPr>
        </xdr:nvSpPr>
        <xdr:spPr bwMode="auto">
          <a:xfrm rot="16200000">
            <a:off x="252030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1" name="Line 928">
            <a:extLst>
              <a:ext uri="{FF2B5EF4-FFF2-40B4-BE49-F238E27FC236}">
                <a16:creationId xmlns:a16="http://schemas.microsoft.com/office/drawing/2014/main" id="{21206FC1-993D-D5FD-3D1D-85E87476CF18}"/>
              </a:ext>
            </a:extLst>
          </xdr:cNvPr>
          <xdr:cNvSpPr>
            <a:spLocks noChangeAspect="1" noChangeShapeType="1"/>
          </xdr:cNvSpPr>
        </xdr:nvSpPr>
        <xdr:spPr bwMode="auto">
          <a:xfrm rot="16200000">
            <a:off x="259414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2" name="Line 929">
            <a:extLst>
              <a:ext uri="{FF2B5EF4-FFF2-40B4-BE49-F238E27FC236}">
                <a16:creationId xmlns:a16="http://schemas.microsoft.com/office/drawing/2014/main" id="{63F23245-B77A-B85E-53B0-CB4915ECB746}"/>
              </a:ext>
            </a:extLst>
          </xdr:cNvPr>
          <xdr:cNvSpPr>
            <a:spLocks noChangeAspect="1" noChangeShapeType="1"/>
          </xdr:cNvSpPr>
        </xdr:nvSpPr>
        <xdr:spPr bwMode="auto">
          <a:xfrm rot="16200000">
            <a:off x="267337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3" name="Line 930">
            <a:extLst>
              <a:ext uri="{FF2B5EF4-FFF2-40B4-BE49-F238E27FC236}">
                <a16:creationId xmlns:a16="http://schemas.microsoft.com/office/drawing/2014/main" id="{5C8BFAC9-23FD-403D-FE2B-314D6BD81294}"/>
              </a:ext>
            </a:extLst>
          </xdr:cNvPr>
          <xdr:cNvSpPr>
            <a:spLocks noChangeAspect="1" noChangeShapeType="1"/>
          </xdr:cNvSpPr>
        </xdr:nvSpPr>
        <xdr:spPr bwMode="auto">
          <a:xfrm rot="16200000">
            <a:off x="27482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4" name="Line 931">
            <a:extLst>
              <a:ext uri="{FF2B5EF4-FFF2-40B4-BE49-F238E27FC236}">
                <a16:creationId xmlns:a16="http://schemas.microsoft.com/office/drawing/2014/main" id="{D8273100-1FD8-B13B-CCAA-8A23AA580C8E}"/>
              </a:ext>
            </a:extLst>
          </xdr:cNvPr>
          <xdr:cNvSpPr>
            <a:spLocks noChangeAspect="1" noChangeShapeType="1"/>
          </xdr:cNvSpPr>
        </xdr:nvSpPr>
        <xdr:spPr bwMode="auto">
          <a:xfrm rot="16200000">
            <a:off x="282213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5" name="Line 932">
            <a:extLst>
              <a:ext uri="{FF2B5EF4-FFF2-40B4-BE49-F238E27FC236}">
                <a16:creationId xmlns:a16="http://schemas.microsoft.com/office/drawing/2014/main" id="{7EC88F8F-C760-6F9D-D00B-5A0DA0F07346}"/>
              </a:ext>
            </a:extLst>
          </xdr:cNvPr>
          <xdr:cNvSpPr>
            <a:spLocks noChangeAspect="1" noChangeShapeType="1"/>
          </xdr:cNvSpPr>
        </xdr:nvSpPr>
        <xdr:spPr bwMode="auto">
          <a:xfrm rot="16200000">
            <a:off x="289704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6" name="Line 933">
            <a:extLst>
              <a:ext uri="{FF2B5EF4-FFF2-40B4-BE49-F238E27FC236}">
                <a16:creationId xmlns:a16="http://schemas.microsoft.com/office/drawing/2014/main" id="{02AD2FE5-64AC-F9A6-4993-66B8F56A9852}"/>
              </a:ext>
            </a:extLst>
          </xdr:cNvPr>
          <xdr:cNvSpPr>
            <a:spLocks noChangeAspect="1" noChangeShapeType="1"/>
          </xdr:cNvSpPr>
        </xdr:nvSpPr>
        <xdr:spPr bwMode="auto">
          <a:xfrm rot="16200000">
            <a:off x="29751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7" name="Line 934">
            <a:extLst>
              <a:ext uri="{FF2B5EF4-FFF2-40B4-BE49-F238E27FC236}">
                <a16:creationId xmlns:a16="http://schemas.microsoft.com/office/drawing/2014/main" id="{4DE62493-BED5-CAB0-C1CC-0ACDB8936B5C}"/>
              </a:ext>
            </a:extLst>
          </xdr:cNvPr>
          <xdr:cNvSpPr>
            <a:spLocks noChangeAspect="1" noChangeShapeType="1"/>
          </xdr:cNvSpPr>
        </xdr:nvSpPr>
        <xdr:spPr bwMode="auto">
          <a:xfrm rot="16200000">
            <a:off x="30484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8" name="Line 935">
            <a:extLst>
              <a:ext uri="{FF2B5EF4-FFF2-40B4-BE49-F238E27FC236}">
                <a16:creationId xmlns:a16="http://schemas.microsoft.com/office/drawing/2014/main" id="{D657C361-7F92-5C64-FC4B-394507E00669}"/>
              </a:ext>
            </a:extLst>
          </xdr:cNvPr>
          <xdr:cNvSpPr>
            <a:spLocks noChangeAspect="1" noChangeShapeType="1"/>
          </xdr:cNvSpPr>
        </xdr:nvSpPr>
        <xdr:spPr bwMode="auto">
          <a:xfrm rot="16200000">
            <a:off x="312395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9" name="Line 936">
            <a:extLst>
              <a:ext uri="{FF2B5EF4-FFF2-40B4-BE49-F238E27FC236}">
                <a16:creationId xmlns:a16="http://schemas.microsoft.com/office/drawing/2014/main" id="{529EAAF3-B5E0-2EC5-F652-110D08D9C6FB}"/>
              </a:ext>
            </a:extLst>
          </xdr:cNvPr>
          <xdr:cNvSpPr>
            <a:spLocks noChangeAspect="1" noChangeShapeType="1"/>
          </xdr:cNvSpPr>
        </xdr:nvSpPr>
        <xdr:spPr bwMode="auto">
          <a:xfrm rot="16200000">
            <a:off x="319725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0" name="Line 937">
            <a:extLst>
              <a:ext uri="{FF2B5EF4-FFF2-40B4-BE49-F238E27FC236}">
                <a16:creationId xmlns:a16="http://schemas.microsoft.com/office/drawing/2014/main" id="{25BB0408-B199-BC73-99B8-85F0F1EA6D9B}"/>
              </a:ext>
            </a:extLst>
          </xdr:cNvPr>
          <xdr:cNvSpPr>
            <a:spLocks noChangeAspect="1" noChangeShapeType="1"/>
          </xdr:cNvSpPr>
        </xdr:nvSpPr>
        <xdr:spPr bwMode="auto">
          <a:xfrm rot="16200000">
            <a:off x="32770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1" name="Line 938">
            <a:extLst>
              <a:ext uri="{FF2B5EF4-FFF2-40B4-BE49-F238E27FC236}">
                <a16:creationId xmlns:a16="http://schemas.microsoft.com/office/drawing/2014/main" id="{ACACDAA4-7E9A-DE5F-65AB-13E58AE237C0}"/>
              </a:ext>
            </a:extLst>
          </xdr:cNvPr>
          <xdr:cNvSpPr>
            <a:spLocks noChangeAspect="1" noChangeShapeType="1"/>
          </xdr:cNvSpPr>
        </xdr:nvSpPr>
        <xdr:spPr bwMode="auto">
          <a:xfrm rot="16200000">
            <a:off x="33503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2" name="Line 939">
            <a:extLst>
              <a:ext uri="{FF2B5EF4-FFF2-40B4-BE49-F238E27FC236}">
                <a16:creationId xmlns:a16="http://schemas.microsoft.com/office/drawing/2014/main" id="{4ECC0CF6-A062-882B-C194-F03A31318DFB}"/>
              </a:ext>
            </a:extLst>
          </xdr:cNvPr>
          <xdr:cNvSpPr>
            <a:spLocks noChangeAspect="1" noChangeShapeType="1"/>
          </xdr:cNvSpPr>
        </xdr:nvSpPr>
        <xdr:spPr bwMode="auto">
          <a:xfrm rot="16200000">
            <a:off x="342578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3" name="Line 940">
            <a:extLst>
              <a:ext uri="{FF2B5EF4-FFF2-40B4-BE49-F238E27FC236}">
                <a16:creationId xmlns:a16="http://schemas.microsoft.com/office/drawing/2014/main" id="{E3CF0931-75E4-3701-604E-BCFDDDA1CAD2}"/>
              </a:ext>
            </a:extLst>
          </xdr:cNvPr>
          <xdr:cNvSpPr>
            <a:spLocks noChangeAspect="1" noChangeShapeType="1"/>
          </xdr:cNvSpPr>
        </xdr:nvSpPr>
        <xdr:spPr bwMode="auto">
          <a:xfrm rot="16200000">
            <a:off x="350500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4" name="Line 941">
            <a:extLst>
              <a:ext uri="{FF2B5EF4-FFF2-40B4-BE49-F238E27FC236}">
                <a16:creationId xmlns:a16="http://schemas.microsoft.com/office/drawing/2014/main" id="{C0CC47B0-E975-9A4E-83E0-095C20630E00}"/>
              </a:ext>
            </a:extLst>
          </xdr:cNvPr>
          <xdr:cNvSpPr>
            <a:spLocks noChangeAspect="1" noChangeShapeType="1"/>
          </xdr:cNvSpPr>
        </xdr:nvSpPr>
        <xdr:spPr bwMode="auto">
          <a:xfrm rot="16200000">
            <a:off x="357831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5" name="Line 942">
            <a:extLst>
              <a:ext uri="{FF2B5EF4-FFF2-40B4-BE49-F238E27FC236}">
                <a16:creationId xmlns:a16="http://schemas.microsoft.com/office/drawing/2014/main" id="{50F6DE5C-9BD4-A934-C127-0124A11FF6A3}"/>
              </a:ext>
            </a:extLst>
          </xdr:cNvPr>
          <xdr:cNvSpPr>
            <a:spLocks noChangeAspect="1" noChangeShapeType="1"/>
          </xdr:cNvSpPr>
        </xdr:nvSpPr>
        <xdr:spPr bwMode="auto">
          <a:xfrm rot="16200000">
            <a:off x="36521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6" name="Line 943">
            <a:extLst>
              <a:ext uri="{FF2B5EF4-FFF2-40B4-BE49-F238E27FC236}">
                <a16:creationId xmlns:a16="http://schemas.microsoft.com/office/drawing/2014/main" id="{6EE3615B-BC74-B4E4-B481-F54E91AC8537}"/>
              </a:ext>
            </a:extLst>
          </xdr:cNvPr>
          <xdr:cNvSpPr>
            <a:spLocks noChangeAspect="1" noChangeShapeType="1"/>
          </xdr:cNvSpPr>
        </xdr:nvSpPr>
        <xdr:spPr bwMode="auto">
          <a:xfrm rot="16200000">
            <a:off x="372706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7" name="Line 944">
            <a:extLst>
              <a:ext uri="{FF2B5EF4-FFF2-40B4-BE49-F238E27FC236}">
                <a16:creationId xmlns:a16="http://schemas.microsoft.com/office/drawing/2014/main" id="{39D98803-EEF3-074E-8FB8-2088DE7066E7}"/>
              </a:ext>
            </a:extLst>
          </xdr:cNvPr>
          <xdr:cNvSpPr>
            <a:spLocks noChangeAspect="1" noChangeShapeType="1"/>
          </xdr:cNvSpPr>
        </xdr:nvSpPr>
        <xdr:spPr bwMode="auto">
          <a:xfrm rot="16200000" flipH="1">
            <a:off x="2281131"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8" name="Line 945">
            <a:extLst>
              <a:ext uri="{FF2B5EF4-FFF2-40B4-BE49-F238E27FC236}">
                <a16:creationId xmlns:a16="http://schemas.microsoft.com/office/drawing/2014/main" id="{7D0B8A35-2FF4-5B35-1526-C24B5BF8B3AF}"/>
              </a:ext>
            </a:extLst>
          </xdr:cNvPr>
          <xdr:cNvSpPr>
            <a:spLocks noChangeAspect="1" noChangeShapeType="1"/>
          </xdr:cNvSpPr>
        </xdr:nvSpPr>
        <xdr:spPr bwMode="auto">
          <a:xfrm rot="16200000" flipH="1">
            <a:off x="243527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9" name="Line 946">
            <a:extLst>
              <a:ext uri="{FF2B5EF4-FFF2-40B4-BE49-F238E27FC236}">
                <a16:creationId xmlns:a16="http://schemas.microsoft.com/office/drawing/2014/main" id="{0BB148D8-2987-9C6F-11FE-5052F0D08A99}"/>
              </a:ext>
            </a:extLst>
          </xdr:cNvPr>
          <xdr:cNvSpPr>
            <a:spLocks noChangeAspect="1" noChangeShapeType="1"/>
          </xdr:cNvSpPr>
        </xdr:nvSpPr>
        <xdr:spPr bwMode="auto">
          <a:xfrm rot="16200000" flipH="1">
            <a:off x="2582956"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0" name="Line 947">
            <a:extLst>
              <a:ext uri="{FF2B5EF4-FFF2-40B4-BE49-F238E27FC236}">
                <a16:creationId xmlns:a16="http://schemas.microsoft.com/office/drawing/2014/main" id="{63220D22-AC99-F09B-1642-2210546A90E9}"/>
              </a:ext>
            </a:extLst>
          </xdr:cNvPr>
          <xdr:cNvSpPr>
            <a:spLocks noChangeAspect="1" noChangeShapeType="1"/>
          </xdr:cNvSpPr>
        </xdr:nvSpPr>
        <xdr:spPr bwMode="auto">
          <a:xfrm rot="16200000" flipH="1">
            <a:off x="2736564"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1" name="Line 948">
            <a:extLst>
              <a:ext uri="{FF2B5EF4-FFF2-40B4-BE49-F238E27FC236}">
                <a16:creationId xmlns:a16="http://schemas.microsoft.com/office/drawing/2014/main" id="{BB22A8B2-1A71-04E0-2CA9-2D36355A09B9}"/>
              </a:ext>
            </a:extLst>
          </xdr:cNvPr>
          <xdr:cNvSpPr>
            <a:spLocks noChangeAspect="1" noChangeShapeType="1"/>
          </xdr:cNvSpPr>
        </xdr:nvSpPr>
        <xdr:spPr bwMode="auto">
          <a:xfrm rot="16200000" flipH="1">
            <a:off x="2885320"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2" name="Line 949">
            <a:extLst>
              <a:ext uri="{FF2B5EF4-FFF2-40B4-BE49-F238E27FC236}">
                <a16:creationId xmlns:a16="http://schemas.microsoft.com/office/drawing/2014/main" id="{0CFE15F8-225B-B4F8-733F-8F79336C51AD}"/>
              </a:ext>
            </a:extLst>
          </xdr:cNvPr>
          <xdr:cNvSpPr>
            <a:spLocks noChangeAspect="1" noChangeShapeType="1"/>
          </xdr:cNvSpPr>
        </xdr:nvSpPr>
        <xdr:spPr bwMode="auto">
          <a:xfrm rot="16200000" flipH="1">
            <a:off x="3186606"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3" name="Line 950">
            <a:extLst>
              <a:ext uri="{FF2B5EF4-FFF2-40B4-BE49-F238E27FC236}">
                <a16:creationId xmlns:a16="http://schemas.microsoft.com/office/drawing/2014/main" id="{A547350D-A795-6B7D-2FB5-FDF63A55A6DE}"/>
              </a:ext>
            </a:extLst>
          </xdr:cNvPr>
          <xdr:cNvSpPr>
            <a:spLocks noChangeAspect="1" noChangeShapeType="1"/>
          </xdr:cNvSpPr>
        </xdr:nvSpPr>
        <xdr:spPr bwMode="auto">
          <a:xfrm rot="16200000" flipH="1">
            <a:off x="333967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4" name="Line 951">
            <a:extLst>
              <a:ext uri="{FF2B5EF4-FFF2-40B4-BE49-F238E27FC236}">
                <a16:creationId xmlns:a16="http://schemas.microsoft.com/office/drawing/2014/main" id="{907F6A79-4AAF-E857-C494-A405A1992C79}"/>
              </a:ext>
            </a:extLst>
          </xdr:cNvPr>
          <xdr:cNvSpPr>
            <a:spLocks noChangeAspect="1" noChangeShapeType="1"/>
          </xdr:cNvSpPr>
        </xdr:nvSpPr>
        <xdr:spPr bwMode="auto">
          <a:xfrm rot="16200000" flipH="1">
            <a:off x="3491126" y="7076109"/>
            <a:ext cx="0" cy="7545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 name="Line 952">
            <a:extLst>
              <a:ext uri="{FF2B5EF4-FFF2-40B4-BE49-F238E27FC236}">
                <a16:creationId xmlns:a16="http://schemas.microsoft.com/office/drawing/2014/main" id="{FCBE2A18-F4D2-CF40-CB38-AF1ED9DEBFA0}"/>
              </a:ext>
            </a:extLst>
          </xdr:cNvPr>
          <xdr:cNvSpPr>
            <a:spLocks noChangeAspect="1" noChangeShapeType="1"/>
          </xdr:cNvSpPr>
        </xdr:nvSpPr>
        <xdr:spPr bwMode="auto">
          <a:xfrm rot="16200000" flipH="1">
            <a:off x="303785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953">
            <a:extLst>
              <a:ext uri="{FF2B5EF4-FFF2-40B4-BE49-F238E27FC236}">
                <a16:creationId xmlns:a16="http://schemas.microsoft.com/office/drawing/2014/main" id="{B1443A05-B98A-395B-CF51-263148178991}"/>
              </a:ext>
            </a:extLst>
          </xdr:cNvPr>
          <xdr:cNvSpPr>
            <a:spLocks noChangeAspect="1" noChangeShapeType="1"/>
          </xdr:cNvSpPr>
        </xdr:nvSpPr>
        <xdr:spPr bwMode="auto">
          <a:xfrm rot="16200000" flipH="1">
            <a:off x="364150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 name="Line 954">
            <a:extLst>
              <a:ext uri="{FF2B5EF4-FFF2-40B4-BE49-F238E27FC236}">
                <a16:creationId xmlns:a16="http://schemas.microsoft.com/office/drawing/2014/main" id="{6297ECA7-F60E-1103-1A10-220D9BA5FB88}"/>
              </a:ext>
            </a:extLst>
          </xdr:cNvPr>
          <xdr:cNvSpPr>
            <a:spLocks noChangeAspect="1" noChangeShapeType="1"/>
          </xdr:cNvSpPr>
        </xdr:nvSpPr>
        <xdr:spPr bwMode="auto">
          <a:xfrm rot="16200000" flipH="1">
            <a:off x="3792951" y="7076063"/>
            <a:ext cx="0" cy="749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8" name="Line 955">
            <a:extLst>
              <a:ext uri="{FF2B5EF4-FFF2-40B4-BE49-F238E27FC236}">
                <a16:creationId xmlns:a16="http://schemas.microsoft.com/office/drawing/2014/main" id="{F1063E6B-592F-FFF9-3598-4CF60DB8ABB1}"/>
              </a:ext>
            </a:extLst>
          </xdr:cNvPr>
          <xdr:cNvSpPr>
            <a:spLocks noChangeAspect="1" noChangeShapeType="1"/>
          </xdr:cNvSpPr>
        </xdr:nvSpPr>
        <xdr:spPr bwMode="auto">
          <a:xfrm rot="16200000">
            <a:off x="388013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 name="Line 956">
            <a:extLst>
              <a:ext uri="{FF2B5EF4-FFF2-40B4-BE49-F238E27FC236}">
                <a16:creationId xmlns:a16="http://schemas.microsoft.com/office/drawing/2014/main" id="{1E8C8F63-2A39-7E4A-4426-8B8D89F905C8}"/>
              </a:ext>
            </a:extLst>
          </xdr:cNvPr>
          <xdr:cNvSpPr>
            <a:spLocks noChangeAspect="1" noChangeShapeType="1"/>
          </xdr:cNvSpPr>
        </xdr:nvSpPr>
        <xdr:spPr bwMode="auto">
          <a:xfrm rot="16200000">
            <a:off x="39555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957">
            <a:extLst>
              <a:ext uri="{FF2B5EF4-FFF2-40B4-BE49-F238E27FC236}">
                <a16:creationId xmlns:a16="http://schemas.microsoft.com/office/drawing/2014/main" id="{46945208-EAAE-7A4A-89F0-A95809AB23E9}"/>
              </a:ext>
            </a:extLst>
          </xdr:cNvPr>
          <xdr:cNvSpPr>
            <a:spLocks noChangeAspect="1" noChangeShapeType="1"/>
          </xdr:cNvSpPr>
        </xdr:nvSpPr>
        <xdr:spPr bwMode="auto">
          <a:xfrm rot="16200000">
            <a:off x="402889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1" name="Line 958">
            <a:extLst>
              <a:ext uri="{FF2B5EF4-FFF2-40B4-BE49-F238E27FC236}">
                <a16:creationId xmlns:a16="http://schemas.microsoft.com/office/drawing/2014/main" id="{D73D503B-A0CA-B5E4-5734-F1C5C1C6BBB8}"/>
              </a:ext>
            </a:extLst>
          </xdr:cNvPr>
          <xdr:cNvSpPr>
            <a:spLocks noChangeAspect="1" noChangeShapeType="1"/>
          </xdr:cNvSpPr>
        </xdr:nvSpPr>
        <xdr:spPr bwMode="auto">
          <a:xfrm rot="16200000">
            <a:off x="410704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2" name="Line 959">
            <a:extLst>
              <a:ext uri="{FF2B5EF4-FFF2-40B4-BE49-F238E27FC236}">
                <a16:creationId xmlns:a16="http://schemas.microsoft.com/office/drawing/2014/main" id="{D946B04E-9A59-F040-A612-058598C3EE54}"/>
              </a:ext>
            </a:extLst>
          </xdr:cNvPr>
          <xdr:cNvSpPr>
            <a:spLocks noChangeAspect="1" noChangeShapeType="1"/>
          </xdr:cNvSpPr>
        </xdr:nvSpPr>
        <xdr:spPr bwMode="auto">
          <a:xfrm rot="16200000">
            <a:off x="418196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3" name="Line 960">
            <a:extLst>
              <a:ext uri="{FF2B5EF4-FFF2-40B4-BE49-F238E27FC236}">
                <a16:creationId xmlns:a16="http://schemas.microsoft.com/office/drawing/2014/main" id="{28FC293F-D86C-8171-8A37-9BE5B5F3E3C7}"/>
              </a:ext>
            </a:extLst>
          </xdr:cNvPr>
          <xdr:cNvSpPr>
            <a:spLocks noChangeAspect="1" noChangeShapeType="1"/>
          </xdr:cNvSpPr>
        </xdr:nvSpPr>
        <xdr:spPr bwMode="auto">
          <a:xfrm rot="16200000">
            <a:off x="425579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961">
            <a:extLst>
              <a:ext uri="{FF2B5EF4-FFF2-40B4-BE49-F238E27FC236}">
                <a16:creationId xmlns:a16="http://schemas.microsoft.com/office/drawing/2014/main" id="{E4D48996-1E2D-6479-485F-301D0D6F9902}"/>
              </a:ext>
            </a:extLst>
          </xdr:cNvPr>
          <xdr:cNvSpPr>
            <a:spLocks noChangeAspect="1" noChangeShapeType="1"/>
          </xdr:cNvSpPr>
        </xdr:nvSpPr>
        <xdr:spPr bwMode="auto">
          <a:xfrm rot="16200000">
            <a:off x="433071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5" name="Line 962">
            <a:extLst>
              <a:ext uri="{FF2B5EF4-FFF2-40B4-BE49-F238E27FC236}">
                <a16:creationId xmlns:a16="http://schemas.microsoft.com/office/drawing/2014/main" id="{10D2A230-2F36-38B6-F64F-A4224E31B59D}"/>
              </a:ext>
            </a:extLst>
          </xdr:cNvPr>
          <xdr:cNvSpPr>
            <a:spLocks noChangeAspect="1" noChangeShapeType="1"/>
          </xdr:cNvSpPr>
        </xdr:nvSpPr>
        <xdr:spPr bwMode="auto">
          <a:xfrm rot="16200000">
            <a:off x="440886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6" name="Line 963">
            <a:extLst>
              <a:ext uri="{FF2B5EF4-FFF2-40B4-BE49-F238E27FC236}">
                <a16:creationId xmlns:a16="http://schemas.microsoft.com/office/drawing/2014/main" id="{B2A4AAED-1887-F58A-506E-73197A4D2BCB}"/>
              </a:ext>
            </a:extLst>
          </xdr:cNvPr>
          <xdr:cNvSpPr>
            <a:spLocks noChangeAspect="1" noChangeShapeType="1"/>
          </xdr:cNvSpPr>
        </xdr:nvSpPr>
        <xdr:spPr bwMode="auto">
          <a:xfrm rot="16200000">
            <a:off x="448378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7" name="Line 964">
            <a:extLst>
              <a:ext uri="{FF2B5EF4-FFF2-40B4-BE49-F238E27FC236}">
                <a16:creationId xmlns:a16="http://schemas.microsoft.com/office/drawing/2014/main" id="{2C53F70B-F711-CB5F-3462-74338566C0A8}"/>
              </a:ext>
            </a:extLst>
          </xdr:cNvPr>
          <xdr:cNvSpPr>
            <a:spLocks noChangeAspect="1" noChangeShapeType="1"/>
          </xdr:cNvSpPr>
        </xdr:nvSpPr>
        <xdr:spPr bwMode="auto">
          <a:xfrm rot="16200000">
            <a:off x="455762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8" name="Line 965">
            <a:extLst>
              <a:ext uri="{FF2B5EF4-FFF2-40B4-BE49-F238E27FC236}">
                <a16:creationId xmlns:a16="http://schemas.microsoft.com/office/drawing/2014/main" id="{23A4117B-3866-5DAA-1776-41CCFE6F03EA}"/>
              </a:ext>
            </a:extLst>
          </xdr:cNvPr>
          <xdr:cNvSpPr>
            <a:spLocks noChangeAspect="1" noChangeShapeType="1"/>
          </xdr:cNvSpPr>
        </xdr:nvSpPr>
        <xdr:spPr bwMode="auto">
          <a:xfrm rot="16200000">
            <a:off x="463685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9" name="Line 966">
            <a:extLst>
              <a:ext uri="{FF2B5EF4-FFF2-40B4-BE49-F238E27FC236}">
                <a16:creationId xmlns:a16="http://schemas.microsoft.com/office/drawing/2014/main" id="{1138230F-9774-0D6C-545E-9DFC1780D990}"/>
              </a:ext>
            </a:extLst>
          </xdr:cNvPr>
          <xdr:cNvSpPr>
            <a:spLocks noChangeAspect="1" noChangeShapeType="1"/>
          </xdr:cNvSpPr>
        </xdr:nvSpPr>
        <xdr:spPr bwMode="auto">
          <a:xfrm rot="16200000">
            <a:off x="471069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0" name="Line 967">
            <a:extLst>
              <a:ext uri="{FF2B5EF4-FFF2-40B4-BE49-F238E27FC236}">
                <a16:creationId xmlns:a16="http://schemas.microsoft.com/office/drawing/2014/main" id="{F2432F39-BC93-5F6C-A384-3F1A2DAAFAF8}"/>
              </a:ext>
            </a:extLst>
          </xdr:cNvPr>
          <xdr:cNvSpPr>
            <a:spLocks noChangeAspect="1" noChangeShapeType="1"/>
          </xdr:cNvSpPr>
        </xdr:nvSpPr>
        <xdr:spPr bwMode="auto">
          <a:xfrm rot="16200000">
            <a:off x="4786288" y="7106255"/>
            <a:ext cx="511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Line 968">
            <a:extLst>
              <a:ext uri="{FF2B5EF4-FFF2-40B4-BE49-F238E27FC236}">
                <a16:creationId xmlns:a16="http://schemas.microsoft.com/office/drawing/2014/main" id="{844314B4-48E0-BC6B-045F-C03E5369AF70}"/>
              </a:ext>
            </a:extLst>
          </xdr:cNvPr>
          <xdr:cNvSpPr>
            <a:spLocks noChangeAspect="1" noChangeShapeType="1"/>
          </xdr:cNvSpPr>
        </xdr:nvSpPr>
        <xdr:spPr bwMode="auto">
          <a:xfrm rot="16200000">
            <a:off x="485944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2" name="Line 969">
            <a:extLst>
              <a:ext uri="{FF2B5EF4-FFF2-40B4-BE49-F238E27FC236}">
                <a16:creationId xmlns:a16="http://schemas.microsoft.com/office/drawing/2014/main" id="{04FA8FD3-08CB-B7DB-7B3C-E6DECDCE6EFA}"/>
              </a:ext>
            </a:extLst>
          </xdr:cNvPr>
          <xdr:cNvSpPr>
            <a:spLocks noChangeAspect="1" noChangeShapeType="1"/>
          </xdr:cNvSpPr>
        </xdr:nvSpPr>
        <xdr:spPr bwMode="auto">
          <a:xfrm rot="16200000">
            <a:off x="493867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3" name="Line 970">
            <a:extLst>
              <a:ext uri="{FF2B5EF4-FFF2-40B4-BE49-F238E27FC236}">
                <a16:creationId xmlns:a16="http://schemas.microsoft.com/office/drawing/2014/main" id="{3CFD78FF-29D1-B9F4-09B5-9D13A64FB338}"/>
              </a:ext>
            </a:extLst>
          </xdr:cNvPr>
          <xdr:cNvSpPr>
            <a:spLocks noChangeAspect="1" noChangeShapeType="1"/>
          </xdr:cNvSpPr>
        </xdr:nvSpPr>
        <xdr:spPr bwMode="auto">
          <a:xfrm rot="16200000">
            <a:off x="501359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4" name="Line 971">
            <a:extLst>
              <a:ext uri="{FF2B5EF4-FFF2-40B4-BE49-F238E27FC236}">
                <a16:creationId xmlns:a16="http://schemas.microsoft.com/office/drawing/2014/main" id="{9AB88FF2-1B28-1989-35DA-B368A1CC31C5}"/>
              </a:ext>
            </a:extLst>
          </xdr:cNvPr>
          <xdr:cNvSpPr>
            <a:spLocks noChangeAspect="1" noChangeShapeType="1"/>
          </xdr:cNvSpPr>
        </xdr:nvSpPr>
        <xdr:spPr bwMode="auto">
          <a:xfrm rot="16200000">
            <a:off x="5088067" y="7104991"/>
            <a:ext cx="518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5" name="Line 972">
            <a:extLst>
              <a:ext uri="{FF2B5EF4-FFF2-40B4-BE49-F238E27FC236}">
                <a16:creationId xmlns:a16="http://schemas.microsoft.com/office/drawing/2014/main" id="{088DBDA0-C703-F39C-23E6-4A50E64494CE}"/>
              </a:ext>
            </a:extLst>
          </xdr:cNvPr>
          <xdr:cNvSpPr>
            <a:spLocks noChangeAspect="1" noChangeShapeType="1"/>
          </xdr:cNvSpPr>
        </xdr:nvSpPr>
        <xdr:spPr bwMode="auto">
          <a:xfrm rot="16200000">
            <a:off x="516235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6" name="Line 973">
            <a:extLst>
              <a:ext uri="{FF2B5EF4-FFF2-40B4-BE49-F238E27FC236}">
                <a16:creationId xmlns:a16="http://schemas.microsoft.com/office/drawing/2014/main" id="{6988106F-C017-FFA0-4C83-FC59849B51F0}"/>
              </a:ext>
            </a:extLst>
          </xdr:cNvPr>
          <xdr:cNvSpPr>
            <a:spLocks noChangeAspect="1" noChangeShapeType="1"/>
          </xdr:cNvSpPr>
        </xdr:nvSpPr>
        <xdr:spPr bwMode="auto">
          <a:xfrm rot="16200000">
            <a:off x="524050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7" name="Line 974">
            <a:extLst>
              <a:ext uri="{FF2B5EF4-FFF2-40B4-BE49-F238E27FC236}">
                <a16:creationId xmlns:a16="http://schemas.microsoft.com/office/drawing/2014/main" id="{1320655C-D1F7-EF92-33DF-3A4091D87771}"/>
              </a:ext>
            </a:extLst>
          </xdr:cNvPr>
          <xdr:cNvSpPr>
            <a:spLocks noChangeAspect="1" noChangeShapeType="1"/>
          </xdr:cNvSpPr>
        </xdr:nvSpPr>
        <xdr:spPr bwMode="auto">
          <a:xfrm rot="16200000">
            <a:off x="531542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975">
            <a:extLst>
              <a:ext uri="{FF2B5EF4-FFF2-40B4-BE49-F238E27FC236}">
                <a16:creationId xmlns:a16="http://schemas.microsoft.com/office/drawing/2014/main" id="{70DD3FBF-059E-E661-84D1-B4FF54747AEC}"/>
              </a:ext>
            </a:extLst>
          </xdr:cNvPr>
          <xdr:cNvSpPr>
            <a:spLocks noChangeAspect="1" noChangeShapeType="1"/>
          </xdr:cNvSpPr>
        </xdr:nvSpPr>
        <xdr:spPr bwMode="auto">
          <a:xfrm rot="16200000">
            <a:off x="538926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 name="Line 976">
            <a:extLst>
              <a:ext uri="{FF2B5EF4-FFF2-40B4-BE49-F238E27FC236}">
                <a16:creationId xmlns:a16="http://schemas.microsoft.com/office/drawing/2014/main" id="{29654BA3-1546-AC2F-EECA-1E9DC4246838}"/>
              </a:ext>
            </a:extLst>
          </xdr:cNvPr>
          <xdr:cNvSpPr>
            <a:spLocks noChangeAspect="1" noChangeShapeType="1"/>
          </xdr:cNvSpPr>
        </xdr:nvSpPr>
        <xdr:spPr bwMode="auto">
          <a:xfrm rot="16200000">
            <a:off x="546417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 name="Line 977">
            <a:extLst>
              <a:ext uri="{FF2B5EF4-FFF2-40B4-BE49-F238E27FC236}">
                <a16:creationId xmlns:a16="http://schemas.microsoft.com/office/drawing/2014/main" id="{079B448C-C9D5-E937-1B1A-D14BCA1F6042}"/>
              </a:ext>
            </a:extLst>
          </xdr:cNvPr>
          <xdr:cNvSpPr>
            <a:spLocks noChangeAspect="1" noChangeShapeType="1"/>
          </xdr:cNvSpPr>
        </xdr:nvSpPr>
        <xdr:spPr bwMode="auto">
          <a:xfrm rot="16200000">
            <a:off x="554178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1" name="Line 978">
            <a:extLst>
              <a:ext uri="{FF2B5EF4-FFF2-40B4-BE49-F238E27FC236}">
                <a16:creationId xmlns:a16="http://schemas.microsoft.com/office/drawing/2014/main" id="{AF289C2A-8CF8-B120-2CAB-FB77B5E0F4B9}"/>
              </a:ext>
            </a:extLst>
          </xdr:cNvPr>
          <xdr:cNvSpPr>
            <a:spLocks noChangeAspect="1" noChangeShapeType="1"/>
          </xdr:cNvSpPr>
        </xdr:nvSpPr>
        <xdr:spPr bwMode="auto">
          <a:xfrm rot="16200000">
            <a:off x="561562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2" name="Line 979">
            <a:extLst>
              <a:ext uri="{FF2B5EF4-FFF2-40B4-BE49-F238E27FC236}">
                <a16:creationId xmlns:a16="http://schemas.microsoft.com/office/drawing/2014/main" id="{75E618D8-9EB6-02B0-1D2B-7205F5305931}"/>
              </a:ext>
            </a:extLst>
          </xdr:cNvPr>
          <xdr:cNvSpPr>
            <a:spLocks noChangeAspect="1" noChangeShapeType="1"/>
          </xdr:cNvSpPr>
        </xdr:nvSpPr>
        <xdr:spPr bwMode="auto">
          <a:xfrm rot="16200000">
            <a:off x="569054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3" name="Line 980">
            <a:extLst>
              <a:ext uri="{FF2B5EF4-FFF2-40B4-BE49-F238E27FC236}">
                <a16:creationId xmlns:a16="http://schemas.microsoft.com/office/drawing/2014/main" id="{5008EB60-B7DB-A5BD-F036-F63B2C9EF2F5}"/>
              </a:ext>
            </a:extLst>
          </xdr:cNvPr>
          <xdr:cNvSpPr>
            <a:spLocks noChangeAspect="1" noChangeShapeType="1"/>
          </xdr:cNvSpPr>
        </xdr:nvSpPr>
        <xdr:spPr bwMode="auto">
          <a:xfrm rot="16200000">
            <a:off x="576869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4" name="Line 981">
            <a:extLst>
              <a:ext uri="{FF2B5EF4-FFF2-40B4-BE49-F238E27FC236}">
                <a16:creationId xmlns:a16="http://schemas.microsoft.com/office/drawing/2014/main" id="{29890B4F-D50B-C882-E1B9-A163E5918A6E}"/>
              </a:ext>
            </a:extLst>
          </xdr:cNvPr>
          <xdr:cNvSpPr>
            <a:spLocks noChangeAspect="1" noChangeShapeType="1"/>
          </xdr:cNvSpPr>
        </xdr:nvSpPr>
        <xdr:spPr bwMode="auto">
          <a:xfrm rot="16200000">
            <a:off x="584361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Line 982">
            <a:extLst>
              <a:ext uri="{FF2B5EF4-FFF2-40B4-BE49-F238E27FC236}">
                <a16:creationId xmlns:a16="http://schemas.microsoft.com/office/drawing/2014/main" id="{FD41BB78-3966-3157-6D3B-A017BD6AD0A5}"/>
              </a:ext>
            </a:extLst>
          </xdr:cNvPr>
          <xdr:cNvSpPr>
            <a:spLocks noChangeAspect="1" noChangeShapeType="1"/>
          </xdr:cNvSpPr>
        </xdr:nvSpPr>
        <xdr:spPr bwMode="auto">
          <a:xfrm rot="16200000">
            <a:off x="5919071"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6" name="Line 983">
            <a:extLst>
              <a:ext uri="{FF2B5EF4-FFF2-40B4-BE49-F238E27FC236}">
                <a16:creationId xmlns:a16="http://schemas.microsoft.com/office/drawing/2014/main" id="{0A0025E6-12C6-4CC8-F807-F38D35E531D9}"/>
              </a:ext>
            </a:extLst>
          </xdr:cNvPr>
          <xdr:cNvSpPr>
            <a:spLocks noChangeAspect="1" noChangeShapeType="1"/>
          </xdr:cNvSpPr>
        </xdr:nvSpPr>
        <xdr:spPr bwMode="auto">
          <a:xfrm rot="16200000">
            <a:off x="599398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 name="Line 984">
            <a:extLst>
              <a:ext uri="{FF2B5EF4-FFF2-40B4-BE49-F238E27FC236}">
                <a16:creationId xmlns:a16="http://schemas.microsoft.com/office/drawing/2014/main" id="{3B0CD3EA-FC09-9079-9F06-08410E7E2D8E}"/>
              </a:ext>
            </a:extLst>
          </xdr:cNvPr>
          <xdr:cNvSpPr>
            <a:spLocks noChangeAspect="1" noChangeShapeType="1"/>
          </xdr:cNvSpPr>
        </xdr:nvSpPr>
        <xdr:spPr bwMode="auto">
          <a:xfrm rot="16200000" flipH="1">
            <a:off x="4395523" y="7077187"/>
            <a:ext cx="0" cy="733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8" name="Line 985">
            <a:extLst>
              <a:ext uri="{FF2B5EF4-FFF2-40B4-BE49-F238E27FC236}">
                <a16:creationId xmlns:a16="http://schemas.microsoft.com/office/drawing/2014/main" id="{04BFC33C-3F97-67CB-2013-34BE516E18F6}"/>
              </a:ext>
            </a:extLst>
          </xdr:cNvPr>
          <xdr:cNvSpPr>
            <a:spLocks noChangeAspect="1" noChangeShapeType="1"/>
          </xdr:cNvSpPr>
        </xdr:nvSpPr>
        <xdr:spPr bwMode="auto">
          <a:xfrm rot="16200000" flipH="1">
            <a:off x="4245150"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 name="Line 986">
            <a:extLst>
              <a:ext uri="{FF2B5EF4-FFF2-40B4-BE49-F238E27FC236}">
                <a16:creationId xmlns:a16="http://schemas.microsoft.com/office/drawing/2014/main" id="{83FCFCFF-64BB-970E-CC39-1DA9BD0226F3}"/>
              </a:ext>
            </a:extLst>
          </xdr:cNvPr>
          <xdr:cNvSpPr>
            <a:spLocks noChangeAspect="1" noChangeShapeType="1"/>
          </xdr:cNvSpPr>
        </xdr:nvSpPr>
        <xdr:spPr bwMode="auto">
          <a:xfrm rot="16200000" flipH="1">
            <a:off x="4094237"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0" name="Line 987">
            <a:extLst>
              <a:ext uri="{FF2B5EF4-FFF2-40B4-BE49-F238E27FC236}">
                <a16:creationId xmlns:a16="http://schemas.microsoft.com/office/drawing/2014/main" id="{167F075B-7622-4CD3-1B99-B15ADF74EF43}"/>
              </a:ext>
            </a:extLst>
          </xdr:cNvPr>
          <xdr:cNvSpPr>
            <a:spLocks noChangeAspect="1" noChangeShapeType="1"/>
          </xdr:cNvSpPr>
        </xdr:nvSpPr>
        <xdr:spPr bwMode="auto">
          <a:xfrm rot="16200000" flipH="1">
            <a:off x="3943864"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1" name="Line 988">
            <a:extLst>
              <a:ext uri="{FF2B5EF4-FFF2-40B4-BE49-F238E27FC236}">
                <a16:creationId xmlns:a16="http://schemas.microsoft.com/office/drawing/2014/main" id="{9BE1A261-375F-B509-DE0D-55BA5B306B37}"/>
              </a:ext>
            </a:extLst>
          </xdr:cNvPr>
          <xdr:cNvSpPr>
            <a:spLocks noChangeAspect="1" noChangeShapeType="1"/>
          </xdr:cNvSpPr>
        </xdr:nvSpPr>
        <xdr:spPr bwMode="auto">
          <a:xfrm rot="16200000" flipH="1">
            <a:off x="4546436"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2" name="Line 989">
            <a:extLst>
              <a:ext uri="{FF2B5EF4-FFF2-40B4-BE49-F238E27FC236}">
                <a16:creationId xmlns:a16="http://schemas.microsoft.com/office/drawing/2014/main" id="{B2144430-97E4-C005-83C9-5ABDC65FB2F6}"/>
              </a:ext>
            </a:extLst>
          </xdr:cNvPr>
          <xdr:cNvSpPr>
            <a:spLocks noChangeAspect="1" noChangeShapeType="1"/>
          </xdr:cNvSpPr>
        </xdr:nvSpPr>
        <xdr:spPr bwMode="auto">
          <a:xfrm rot="16200000" flipH="1">
            <a:off x="4699504"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3" name="Line 990">
            <a:extLst>
              <a:ext uri="{FF2B5EF4-FFF2-40B4-BE49-F238E27FC236}">
                <a16:creationId xmlns:a16="http://schemas.microsoft.com/office/drawing/2014/main" id="{FB4023A8-45FD-A6A0-93C8-84093CB3F1A4}"/>
              </a:ext>
            </a:extLst>
          </xdr:cNvPr>
          <xdr:cNvSpPr>
            <a:spLocks noChangeAspect="1" noChangeShapeType="1"/>
          </xdr:cNvSpPr>
        </xdr:nvSpPr>
        <xdr:spPr bwMode="auto">
          <a:xfrm rot="16200000" flipH="1">
            <a:off x="4848261" y="7079343"/>
            <a:ext cx="0" cy="689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4" name="Line 991">
            <a:extLst>
              <a:ext uri="{FF2B5EF4-FFF2-40B4-BE49-F238E27FC236}">
                <a16:creationId xmlns:a16="http://schemas.microsoft.com/office/drawing/2014/main" id="{3B9F7F4C-242D-D967-3D26-6A7B5E0AE150}"/>
              </a:ext>
            </a:extLst>
          </xdr:cNvPr>
          <xdr:cNvSpPr>
            <a:spLocks noChangeAspect="1" noChangeShapeType="1"/>
          </xdr:cNvSpPr>
        </xdr:nvSpPr>
        <xdr:spPr bwMode="auto">
          <a:xfrm rot="16200000" flipH="1">
            <a:off x="5001868"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5" name="Line 992">
            <a:extLst>
              <a:ext uri="{FF2B5EF4-FFF2-40B4-BE49-F238E27FC236}">
                <a16:creationId xmlns:a16="http://schemas.microsoft.com/office/drawing/2014/main" id="{0CC7B0CB-5235-78FB-5547-9FD130A8FBFA}"/>
              </a:ext>
            </a:extLst>
          </xdr:cNvPr>
          <xdr:cNvSpPr>
            <a:spLocks noChangeAspect="1" noChangeShapeType="1"/>
          </xdr:cNvSpPr>
        </xdr:nvSpPr>
        <xdr:spPr bwMode="auto">
          <a:xfrm rot="16200000" flipH="1">
            <a:off x="5150625"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6" name="Line 993">
            <a:extLst>
              <a:ext uri="{FF2B5EF4-FFF2-40B4-BE49-F238E27FC236}">
                <a16:creationId xmlns:a16="http://schemas.microsoft.com/office/drawing/2014/main" id="{DF4D4538-0031-9CFD-B403-80C4546EE2FE}"/>
              </a:ext>
            </a:extLst>
          </xdr:cNvPr>
          <xdr:cNvSpPr>
            <a:spLocks noChangeAspect="1" noChangeShapeType="1"/>
          </xdr:cNvSpPr>
        </xdr:nvSpPr>
        <xdr:spPr bwMode="auto">
          <a:xfrm rot="16200000" flipH="1">
            <a:off x="5303693"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7" name="Line 994">
            <a:extLst>
              <a:ext uri="{FF2B5EF4-FFF2-40B4-BE49-F238E27FC236}">
                <a16:creationId xmlns:a16="http://schemas.microsoft.com/office/drawing/2014/main" id="{2622A180-4557-ADB2-58DB-BB54B0DB538D}"/>
              </a:ext>
            </a:extLst>
          </xdr:cNvPr>
          <xdr:cNvSpPr>
            <a:spLocks noChangeAspect="1" noChangeShapeType="1"/>
          </xdr:cNvSpPr>
        </xdr:nvSpPr>
        <xdr:spPr bwMode="auto">
          <a:xfrm rot="16200000" flipH="1">
            <a:off x="5452450"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8" name="Line 995">
            <a:extLst>
              <a:ext uri="{FF2B5EF4-FFF2-40B4-BE49-F238E27FC236}">
                <a16:creationId xmlns:a16="http://schemas.microsoft.com/office/drawing/2014/main" id="{2784EC89-5CF2-71D6-69ED-A5B0924E9CC7}"/>
              </a:ext>
            </a:extLst>
          </xdr:cNvPr>
          <xdr:cNvSpPr>
            <a:spLocks noChangeAspect="1" noChangeShapeType="1"/>
          </xdr:cNvSpPr>
        </xdr:nvSpPr>
        <xdr:spPr bwMode="auto">
          <a:xfrm rot="16200000" flipH="1">
            <a:off x="5604979"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9" name="Line 996">
            <a:extLst>
              <a:ext uri="{FF2B5EF4-FFF2-40B4-BE49-F238E27FC236}">
                <a16:creationId xmlns:a16="http://schemas.microsoft.com/office/drawing/2014/main" id="{AF71B8C4-4C4D-8294-6B37-D1BACF0160BC}"/>
              </a:ext>
            </a:extLst>
          </xdr:cNvPr>
          <xdr:cNvSpPr>
            <a:spLocks noChangeAspect="1" noChangeShapeType="1"/>
          </xdr:cNvSpPr>
        </xdr:nvSpPr>
        <xdr:spPr bwMode="auto">
          <a:xfrm rot="16200000" flipH="1">
            <a:off x="620916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0" name="Line 997">
            <a:extLst>
              <a:ext uri="{FF2B5EF4-FFF2-40B4-BE49-F238E27FC236}">
                <a16:creationId xmlns:a16="http://schemas.microsoft.com/office/drawing/2014/main" id="{FEFFEB6B-5075-CBBF-7CBD-E9DBC59157FD}"/>
              </a:ext>
            </a:extLst>
          </xdr:cNvPr>
          <xdr:cNvSpPr>
            <a:spLocks noChangeAspect="1" noChangeShapeType="1"/>
          </xdr:cNvSpPr>
        </xdr:nvSpPr>
        <xdr:spPr bwMode="auto">
          <a:xfrm rot="16200000" flipH="1">
            <a:off x="5755892"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1" name="Line 998">
            <a:extLst>
              <a:ext uri="{FF2B5EF4-FFF2-40B4-BE49-F238E27FC236}">
                <a16:creationId xmlns:a16="http://schemas.microsoft.com/office/drawing/2014/main" id="{FA6FDD10-A6F9-A942-9DC5-9C9653188670}"/>
              </a:ext>
            </a:extLst>
          </xdr:cNvPr>
          <xdr:cNvSpPr>
            <a:spLocks noChangeAspect="1" noChangeShapeType="1"/>
          </xdr:cNvSpPr>
        </xdr:nvSpPr>
        <xdr:spPr bwMode="auto">
          <a:xfrm rot="16200000" flipH="1">
            <a:off x="5907343"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2" name="Line 999">
            <a:extLst>
              <a:ext uri="{FF2B5EF4-FFF2-40B4-BE49-F238E27FC236}">
                <a16:creationId xmlns:a16="http://schemas.microsoft.com/office/drawing/2014/main" id="{B77AE562-4B55-6068-6426-725C9F4DE454}"/>
              </a:ext>
            </a:extLst>
          </xdr:cNvPr>
          <xdr:cNvSpPr>
            <a:spLocks noChangeAspect="1" noChangeShapeType="1"/>
          </xdr:cNvSpPr>
        </xdr:nvSpPr>
        <xdr:spPr bwMode="auto">
          <a:xfrm rot="16200000" flipH="1">
            <a:off x="6059334" y="7077726"/>
            <a:ext cx="0" cy="7222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3" name="Line 1000">
            <a:extLst>
              <a:ext uri="{FF2B5EF4-FFF2-40B4-BE49-F238E27FC236}">
                <a16:creationId xmlns:a16="http://schemas.microsoft.com/office/drawing/2014/main" id="{C1CD43D4-0118-06C8-CA7D-D37B9EDEA209}"/>
              </a:ext>
            </a:extLst>
          </xdr:cNvPr>
          <xdr:cNvSpPr>
            <a:spLocks noChangeAspect="1" noChangeShapeType="1"/>
          </xdr:cNvSpPr>
        </xdr:nvSpPr>
        <xdr:spPr bwMode="auto">
          <a:xfrm rot="16200000">
            <a:off x="614543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4" name="Line 1001">
            <a:extLst>
              <a:ext uri="{FF2B5EF4-FFF2-40B4-BE49-F238E27FC236}">
                <a16:creationId xmlns:a16="http://schemas.microsoft.com/office/drawing/2014/main" id="{19081F00-2FEC-D822-8905-A7CF192A3A29}"/>
              </a:ext>
            </a:extLst>
          </xdr:cNvPr>
          <xdr:cNvSpPr>
            <a:spLocks noChangeAspect="1" noChangeShapeType="1"/>
          </xdr:cNvSpPr>
        </xdr:nvSpPr>
        <xdr:spPr bwMode="auto">
          <a:xfrm rot="16200000">
            <a:off x="622089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5" name="Line 1002">
            <a:extLst>
              <a:ext uri="{FF2B5EF4-FFF2-40B4-BE49-F238E27FC236}">
                <a16:creationId xmlns:a16="http://schemas.microsoft.com/office/drawing/2014/main" id="{50BCADFF-A8AB-6F6A-CB1D-6D663C6D85DB}"/>
              </a:ext>
            </a:extLst>
          </xdr:cNvPr>
          <xdr:cNvSpPr>
            <a:spLocks noChangeAspect="1" noChangeShapeType="1"/>
          </xdr:cNvSpPr>
        </xdr:nvSpPr>
        <xdr:spPr bwMode="auto">
          <a:xfrm rot="16200000">
            <a:off x="629581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6" name="Line 1003">
            <a:extLst>
              <a:ext uri="{FF2B5EF4-FFF2-40B4-BE49-F238E27FC236}">
                <a16:creationId xmlns:a16="http://schemas.microsoft.com/office/drawing/2014/main" id="{55CC397E-F62B-4A3C-9943-E15EB300B515}"/>
              </a:ext>
            </a:extLst>
          </xdr:cNvPr>
          <xdr:cNvSpPr>
            <a:spLocks noChangeAspect="1" noChangeShapeType="1"/>
          </xdr:cNvSpPr>
        </xdr:nvSpPr>
        <xdr:spPr bwMode="auto">
          <a:xfrm rot="16200000">
            <a:off x="637342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7" name="Line 1004">
            <a:extLst>
              <a:ext uri="{FF2B5EF4-FFF2-40B4-BE49-F238E27FC236}">
                <a16:creationId xmlns:a16="http://schemas.microsoft.com/office/drawing/2014/main" id="{EA2C7576-4E48-B2BD-D421-8F85E06240D6}"/>
              </a:ext>
            </a:extLst>
          </xdr:cNvPr>
          <xdr:cNvSpPr>
            <a:spLocks noChangeAspect="1" noChangeShapeType="1"/>
          </xdr:cNvSpPr>
        </xdr:nvSpPr>
        <xdr:spPr bwMode="auto">
          <a:xfrm rot="16200000">
            <a:off x="644726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8" name="Line 1005">
            <a:extLst>
              <a:ext uri="{FF2B5EF4-FFF2-40B4-BE49-F238E27FC236}">
                <a16:creationId xmlns:a16="http://schemas.microsoft.com/office/drawing/2014/main" id="{4AEBB9EE-B094-B28C-C599-BAC8E1868689}"/>
              </a:ext>
            </a:extLst>
          </xdr:cNvPr>
          <xdr:cNvSpPr>
            <a:spLocks noChangeAspect="1" noChangeShapeType="1"/>
          </xdr:cNvSpPr>
        </xdr:nvSpPr>
        <xdr:spPr bwMode="auto">
          <a:xfrm rot="16200000">
            <a:off x="6522182"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9" name="Line 1006">
            <a:extLst>
              <a:ext uri="{FF2B5EF4-FFF2-40B4-BE49-F238E27FC236}">
                <a16:creationId xmlns:a16="http://schemas.microsoft.com/office/drawing/2014/main" id="{1B7EB2D3-032F-08D6-82C8-9A67897B174B}"/>
              </a:ext>
            </a:extLst>
          </xdr:cNvPr>
          <xdr:cNvSpPr>
            <a:spLocks noChangeAspect="1" noChangeShapeType="1"/>
          </xdr:cNvSpPr>
        </xdr:nvSpPr>
        <xdr:spPr bwMode="auto">
          <a:xfrm rot="16200000">
            <a:off x="659763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0" name="Line 1007">
            <a:extLst>
              <a:ext uri="{FF2B5EF4-FFF2-40B4-BE49-F238E27FC236}">
                <a16:creationId xmlns:a16="http://schemas.microsoft.com/office/drawing/2014/main" id="{7B5EEF81-6E0C-9804-D385-4AFD4395123C}"/>
              </a:ext>
            </a:extLst>
          </xdr:cNvPr>
          <xdr:cNvSpPr>
            <a:spLocks noChangeAspect="1" noChangeShapeType="1"/>
          </xdr:cNvSpPr>
        </xdr:nvSpPr>
        <xdr:spPr bwMode="auto">
          <a:xfrm rot="16200000">
            <a:off x="667525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1" name="Line 1008">
            <a:extLst>
              <a:ext uri="{FF2B5EF4-FFF2-40B4-BE49-F238E27FC236}">
                <a16:creationId xmlns:a16="http://schemas.microsoft.com/office/drawing/2014/main" id="{77720C8F-8C93-16D9-9DD7-6C640238939F}"/>
              </a:ext>
            </a:extLst>
          </xdr:cNvPr>
          <xdr:cNvSpPr>
            <a:spLocks noChangeAspect="1" noChangeShapeType="1"/>
          </xdr:cNvSpPr>
        </xdr:nvSpPr>
        <xdr:spPr bwMode="auto">
          <a:xfrm rot="16200000">
            <a:off x="674908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2" name="Line 1009">
            <a:extLst>
              <a:ext uri="{FF2B5EF4-FFF2-40B4-BE49-F238E27FC236}">
                <a16:creationId xmlns:a16="http://schemas.microsoft.com/office/drawing/2014/main" id="{325A5C36-D4E4-8451-33B6-E06998317DED}"/>
              </a:ext>
            </a:extLst>
          </xdr:cNvPr>
          <xdr:cNvSpPr>
            <a:spLocks noChangeAspect="1" noChangeShapeType="1"/>
          </xdr:cNvSpPr>
        </xdr:nvSpPr>
        <xdr:spPr bwMode="auto">
          <a:xfrm rot="16200000">
            <a:off x="682400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3" name="Line 1010">
            <a:extLst>
              <a:ext uri="{FF2B5EF4-FFF2-40B4-BE49-F238E27FC236}">
                <a16:creationId xmlns:a16="http://schemas.microsoft.com/office/drawing/2014/main" id="{19D419FF-9743-6EDC-3E68-D17C6F4E2C0C}"/>
              </a:ext>
            </a:extLst>
          </xdr:cNvPr>
          <xdr:cNvSpPr>
            <a:spLocks noChangeAspect="1" noChangeShapeType="1"/>
          </xdr:cNvSpPr>
        </xdr:nvSpPr>
        <xdr:spPr bwMode="auto">
          <a:xfrm rot="16200000">
            <a:off x="6902158"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4" name="Line 1011">
            <a:extLst>
              <a:ext uri="{FF2B5EF4-FFF2-40B4-BE49-F238E27FC236}">
                <a16:creationId xmlns:a16="http://schemas.microsoft.com/office/drawing/2014/main" id="{D1A74C4A-32B5-E489-A223-5593F682498B}"/>
              </a:ext>
            </a:extLst>
          </xdr:cNvPr>
          <xdr:cNvSpPr>
            <a:spLocks noChangeAspect="1" noChangeShapeType="1"/>
          </xdr:cNvSpPr>
        </xdr:nvSpPr>
        <xdr:spPr bwMode="auto">
          <a:xfrm rot="16200000">
            <a:off x="697707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5" name="Line 1012">
            <a:extLst>
              <a:ext uri="{FF2B5EF4-FFF2-40B4-BE49-F238E27FC236}">
                <a16:creationId xmlns:a16="http://schemas.microsoft.com/office/drawing/2014/main" id="{F719FD1A-C6C2-C68E-A424-5BD2E7B29CA3}"/>
              </a:ext>
            </a:extLst>
          </xdr:cNvPr>
          <xdr:cNvSpPr>
            <a:spLocks noChangeAspect="1" noChangeShapeType="1"/>
          </xdr:cNvSpPr>
        </xdr:nvSpPr>
        <xdr:spPr bwMode="auto">
          <a:xfrm rot="16200000">
            <a:off x="7050914"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6" name="Line 1013">
            <a:extLst>
              <a:ext uri="{FF2B5EF4-FFF2-40B4-BE49-F238E27FC236}">
                <a16:creationId xmlns:a16="http://schemas.microsoft.com/office/drawing/2014/main" id="{49A557F0-C34D-C0AE-2B35-82C636FE137D}"/>
              </a:ext>
            </a:extLst>
          </xdr:cNvPr>
          <xdr:cNvSpPr>
            <a:spLocks noChangeAspect="1" noChangeShapeType="1"/>
          </xdr:cNvSpPr>
        </xdr:nvSpPr>
        <xdr:spPr bwMode="auto">
          <a:xfrm rot="16200000">
            <a:off x="7124215"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7" name="Line 1014">
            <a:extLst>
              <a:ext uri="{FF2B5EF4-FFF2-40B4-BE49-F238E27FC236}">
                <a16:creationId xmlns:a16="http://schemas.microsoft.com/office/drawing/2014/main" id="{CE04B53D-EEB3-EF34-095F-475D8F4295B7}"/>
              </a:ext>
            </a:extLst>
          </xdr:cNvPr>
          <xdr:cNvSpPr>
            <a:spLocks noChangeAspect="1" noChangeShapeType="1"/>
          </xdr:cNvSpPr>
        </xdr:nvSpPr>
        <xdr:spPr bwMode="auto">
          <a:xfrm rot="16200000">
            <a:off x="7203983"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8" name="Line 1015">
            <a:extLst>
              <a:ext uri="{FF2B5EF4-FFF2-40B4-BE49-F238E27FC236}">
                <a16:creationId xmlns:a16="http://schemas.microsoft.com/office/drawing/2014/main" id="{60A85EFF-7DE8-81A3-D336-0A9BCF5E6A02}"/>
              </a:ext>
            </a:extLst>
          </xdr:cNvPr>
          <xdr:cNvSpPr>
            <a:spLocks noChangeAspect="1" noChangeShapeType="1"/>
          </xdr:cNvSpPr>
        </xdr:nvSpPr>
        <xdr:spPr bwMode="auto">
          <a:xfrm rot="16200000">
            <a:off x="7278900"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9" name="Line 1016">
            <a:extLst>
              <a:ext uri="{FF2B5EF4-FFF2-40B4-BE49-F238E27FC236}">
                <a16:creationId xmlns:a16="http://schemas.microsoft.com/office/drawing/2014/main" id="{7F1DC7F7-09A9-66C4-9390-86C35E6A8801}"/>
              </a:ext>
            </a:extLst>
          </xdr:cNvPr>
          <xdr:cNvSpPr>
            <a:spLocks noChangeAspect="1" noChangeShapeType="1"/>
          </xdr:cNvSpPr>
        </xdr:nvSpPr>
        <xdr:spPr bwMode="auto">
          <a:xfrm rot="16200000">
            <a:off x="7352739"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0" name="Line 1017">
            <a:extLst>
              <a:ext uri="{FF2B5EF4-FFF2-40B4-BE49-F238E27FC236}">
                <a16:creationId xmlns:a16="http://schemas.microsoft.com/office/drawing/2014/main" id="{231D9725-9C64-A192-4F6D-28CB5EC868DE}"/>
              </a:ext>
            </a:extLst>
          </xdr:cNvPr>
          <xdr:cNvSpPr>
            <a:spLocks noChangeAspect="1" noChangeShapeType="1"/>
          </xdr:cNvSpPr>
        </xdr:nvSpPr>
        <xdr:spPr bwMode="auto">
          <a:xfrm rot="16200000">
            <a:off x="7427657"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1" name="Line 1018">
            <a:extLst>
              <a:ext uri="{FF2B5EF4-FFF2-40B4-BE49-F238E27FC236}">
                <a16:creationId xmlns:a16="http://schemas.microsoft.com/office/drawing/2014/main" id="{6C935F69-7779-3028-DCA2-F8D9866DD674}"/>
              </a:ext>
            </a:extLst>
          </xdr:cNvPr>
          <xdr:cNvSpPr>
            <a:spLocks noChangeAspect="1" noChangeShapeType="1"/>
          </xdr:cNvSpPr>
        </xdr:nvSpPr>
        <xdr:spPr bwMode="auto">
          <a:xfrm rot="16200000">
            <a:off x="7506886" y="7105623"/>
            <a:ext cx="53079"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2" name="Line 1019">
            <a:extLst>
              <a:ext uri="{FF2B5EF4-FFF2-40B4-BE49-F238E27FC236}">
                <a16:creationId xmlns:a16="http://schemas.microsoft.com/office/drawing/2014/main" id="{58FA1D7C-755D-0840-5BE8-CD080EA64F69}"/>
              </a:ext>
            </a:extLst>
          </xdr:cNvPr>
          <xdr:cNvSpPr>
            <a:spLocks noChangeAspect="1" noChangeShapeType="1"/>
          </xdr:cNvSpPr>
        </xdr:nvSpPr>
        <xdr:spPr bwMode="auto">
          <a:xfrm rot="16200000" flipH="1">
            <a:off x="6360620"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3" name="Line 1020">
            <a:extLst>
              <a:ext uri="{FF2B5EF4-FFF2-40B4-BE49-F238E27FC236}">
                <a16:creationId xmlns:a16="http://schemas.microsoft.com/office/drawing/2014/main" id="{C0027FA7-2003-DF32-2AA9-428268CC4E65}"/>
              </a:ext>
            </a:extLst>
          </xdr:cNvPr>
          <xdr:cNvSpPr>
            <a:spLocks noChangeAspect="1" noChangeShapeType="1"/>
          </xdr:cNvSpPr>
        </xdr:nvSpPr>
        <xdr:spPr bwMode="auto">
          <a:xfrm rot="16200000" flipH="1">
            <a:off x="6510993"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4" name="Line 1021">
            <a:extLst>
              <a:ext uri="{FF2B5EF4-FFF2-40B4-BE49-F238E27FC236}">
                <a16:creationId xmlns:a16="http://schemas.microsoft.com/office/drawing/2014/main" id="{8177B6C6-AD2F-D6DA-0E8C-AB42888D685F}"/>
              </a:ext>
            </a:extLst>
          </xdr:cNvPr>
          <xdr:cNvSpPr>
            <a:spLocks noChangeAspect="1" noChangeShapeType="1"/>
          </xdr:cNvSpPr>
        </xdr:nvSpPr>
        <xdr:spPr bwMode="auto">
          <a:xfrm rot="16200000" flipH="1">
            <a:off x="6662445" y="7076602"/>
            <a:ext cx="0" cy="738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5" name="Line 1022">
            <a:extLst>
              <a:ext uri="{FF2B5EF4-FFF2-40B4-BE49-F238E27FC236}">
                <a16:creationId xmlns:a16="http://schemas.microsoft.com/office/drawing/2014/main" id="{3AA1CFC2-2356-940A-007E-D23C11650CF0}"/>
              </a:ext>
            </a:extLst>
          </xdr:cNvPr>
          <xdr:cNvSpPr>
            <a:spLocks noChangeAspect="1" noChangeShapeType="1"/>
          </xdr:cNvSpPr>
        </xdr:nvSpPr>
        <xdr:spPr bwMode="auto">
          <a:xfrm rot="16200000" flipH="1">
            <a:off x="6812818" y="7078219"/>
            <a:ext cx="0" cy="7060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6" name="Line 1023">
            <a:extLst>
              <a:ext uri="{FF2B5EF4-FFF2-40B4-BE49-F238E27FC236}">
                <a16:creationId xmlns:a16="http://schemas.microsoft.com/office/drawing/2014/main" id="{4D7FDF7D-EC96-AB9B-EA02-9BF705E83C42}"/>
              </a:ext>
            </a:extLst>
          </xdr:cNvPr>
          <xdr:cNvSpPr>
            <a:spLocks noChangeAspect="1" noChangeShapeType="1"/>
          </xdr:cNvSpPr>
        </xdr:nvSpPr>
        <xdr:spPr bwMode="auto">
          <a:xfrm rot="16200000" flipH="1">
            <a:off x="6965348"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7" name="Line 1024">
            <a:extLst>
              <a:ext uri="{FF2B5EF4-FFF2-40B4-BE49-F238E27FC236}">
                <a16:creationId xmlns:a16="http://schemas.microsoft.com/office/drawing/2014/main" id="{52B14D01-94E1-2D46-69FB-F4FAD697D078}"/>
              </a:ext>
            </a:extLst>
          </xdr:cNvPr>
          <xdr:cNvSpPr>
            <a:spLocks noChangeAspect="1" noChangeShapeType="1"/>
          </xdr:cNvSpPr>
        </xdr:nvSpPr>
        <xdr:spPr bwMode="auto">
          <a:xfrm rot="16200000" flipH="1">
            <a:off x="7113565" y="7078758"/>
            <a:ext cx="0" cy="695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8" name="Line 1025">
            <a:extLst>
              <a:ext uri="{FF2B5EF4-FFF2-40B4-BE49-F238E27FC236}">
                <a16:creationId xmlns:a16="http://schemas.microsoft.com/office/drawing/2014/main" id="{EF718F81-9660-66DE-5FEB-13D6054B0CFF}"/>
              </a:ext>
            </a:extLst>
          </xdr:cNvPr>
          <xdr:cNvSpPr>
            <a:spLocks noChangeAspect="1" noChangeShapeType="1"/>
          </xdr:cNvSpPr>
        </xdr:nvSpPr>
        <xdr:spPr bwMode="auto">
          <a:xfrm rot="16200000" flipH="1">
            <a:off x="7267173"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9" name="Line 1026">
            <a:extLst>
              <a:ext uri="{FF2B5EF4-FFF2-40B4-BE49-F238E27FC236}">
                <a16:creationId xmlns:a16="http://schemas.microsoft.com/office/drawing/2014/main" id="{ABA391E8-3E17-A079-535B-172AE8154B7B}"/>
              </a:ext>
            </a:extLst>
          </xdr:cNvPr>
          <xdr:cNvSpPr>
            <a:spLocks noChangeAspect="1" noChangeShapeType="1"/>
          </xdr:cNvSpPr>
        </xdr:nvSpPr>
        <xdr:spPr bwMode="auto">
          <a:xfrm rot="16200000" flipH="1">
            <a:off x="7415929" y="7078265"/>
            <a:ext cx="0" cy="7114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1027">
            <a:extLst>
              <a:ext uri="{FF2B5EF4-FFF2-40B4-BE49-F238E27FC236}">
                <a16:creationId xmlns:a16="http://schemas.microsoft.com/office/drawing/2014/main" id="{EB5CE17F-5D08-A94E-C9C7-76D972EAB8A8}"/>
              </a:ext>
            </a:extLst>
          </xdr:cNvPr>
          <xdr:cNvSpPr>
            <a:spLocks noChangeAspect="1" noChangeShapeType="1"/>
          </xdr:cNvSpPr>
        </xdr:nvSpPr>
        <xdr:spPr bwMode="auto">
          <a:xfrm rot="16200000" flipH="1">
            <a:off x="7568998" y="7079882"/>
            <a:ext cx="0" cy="6791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1" name="WordArt 1">
            <a:extLst>
              <a:ext uri="{FF2B5EF4-FFF2-40B4-BE49-F238E27FC236}">
                <a16:creationId xmlns:a16="http://schemas.microsoft.com/office/drawing/2014/main" id="{824A0DDA-28D8-5489-D0C4-8CB307047245}"/>
              </a:ext>
            </a:extLst>
          </xdr:cNvPr>
          <xdr:cNvSpPr>
            <a:spLocks noChangeArrowheads="1" noChangeShapeType="1" noTextEdit="1"/>
          </xdr:cNvSpPr>
        </xdr:nvSpPr>
        <xdr:spPr bwMode="auto">
          <a:xfrm>
            <a:off x="695325" y="714375"/>
            <a:ext cx="2057400" cy="2000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Ｐゴシック" panose="020B0600070205080204" pitchFamily="50" charset="-128"/>
                <a:ea typeface="ＭＳ Ｐゴシック" panose="020B0600070205080204" pitchFamily="50" charset="-128"/>
              </a:rPr>
              <a:t>１．山形県沖合漁場概要図</a:t>
            </a:r>
          </a:p>
        </xdr:txBody>
      </xdr:sp>
      <xdr:sp macro="" textlink="">
        <xdr:nvSpPr>
          <xdr:cNvPr id="502" name="フリーフォーム 1">
            <a:extLst>
              <a:ext uri="{FF2B5EF4-FFF2-40B4-BE49-F238E27FC236}">
                <a16:creationId xmlns:a16="http://schemas.microsoft.com/office/drawing/2014/main" id="{0DBF3B6F-06F7-8BFC-BCE2-A326548E6220}"/>
              </a:ext>
            </a:extLst>
          </xdr:cNvPr>
          <xdr:cNvSpPr/>
        </xdr:nvSpPr>
        <xdr:spPr>
          <a:xfrm>
            <a:off x="6010275" y="2247900"/>
            <a:ext cx="476250" cy="650081"/>
          </a:xfrm>
          <a:custGeom>
            <a:avLst/>
            <a:gdLst>
              <a:gd name="connsiteX0" fmla="*/ 11906 w 476250"/>
              <a:gd name="connsiteY0" fmla="*/ 0 h 650081"/>
              <a:gd name="connsiteX1" fmla="*/ 0 w 476250"/>
              <a:gd name="connsiteY1" fmla="*/ 364331 h 650081"/>
              <a:gd name="connsiteX2" fmla="*/ 80963 w 476250"/>
              <a:gd name="connsiteY2" fmla="*/ 609600 h 650081"/>
              <a:gd name="connsiteX3" fmla="*/ 171450 w 476250"/>
              <a:gd name="connsiteY3" fmla="*/ 650081 h 650081"/>
              <a:gd name="connsiteX4" fmla="*/ 278606 w 476250"/>
              <a:gd name="connsiteY4" fmla="*/ 485775 h 650081"/>
              <a:gd name="connsiteX5" fmla="*/ 476250 w 476250"/>
              <a:gd name="connsiteY5" fmla="*/ 214313 h 6500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76250" h="650081">
                <a:moveTo>
                  <a:pt x="11906" y="0"/>
                </a:moveTo>
                <a:lnTo>
                  <a:pt x="0" y="364331"/>
                </a:lnTo>
                <a:lnTo>
                  <a:pt x="80963" y="609600"/>
                </a:lnTo>
                <a:lnTo>
                  <a:pt x="171450" y="650081"/>
                </a:lnTo>
                <a:lnTo>
                  <a:pt x="278606" y="485775"/>
                </a:lnTo>
                <a:lnTo>
                  <a:pt x="476250" y="214313"/>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123826</xdr:colOff>
      <xdr:row>0</xdr:row>
      <xdr:rowOff>123825</xdr:rowOff>
    </xdr:from>
    <xdr:to>
      <xdr:col>13</xdr:col>
      <xdr:colOff>83127</xdr:colOff>
      <xdr:row>34</xdr:row>
      <xdr:rowOff>41565</xdr:rowOff>
    </xdr:to>
    <xdr:grpSp>
      <xdr:nvGrpSpPr>
        <xdr:cNvPr id="2" name="Group 413">
          <a:extLst>
            <a:ext uri="{FF2B5EF4-FFF2-40B4-BE49-F238E27FC236}">
              <a16:creationId xmlns:a16="http://schemas.microsoft.com/office/drawing/2014/main" id="{7D7A3B05-7A73-41D0-91C2-9AF6DEC3BD05}"/>
            </a:ext>
          </a:extLst>
        </xdr:cNvPr>
        <xdr:cNvGrpSpPr>
          <a:grpSpLocks noChangeAspect="1"/>
        </xdr:cNvGrpSpPr>
      </xdr:nvGrpSpPr>
      <xdr:grpSpPr bwMode="auto">
        <a:xfrm>
          <a:off x="123826" y="123825"/>
          <a:ext cx="9036799" cy="6135660"/>
          <a:chOff x="753" y="710"/>
          <a:chExt cx="15337" cy="10366"/>
        </a:xfrm>
      </xdr:grpSpPr>
      <xdr:sp macro="" textlink="">
        <xdr:nvSpPr>
          <xdr:cNvPr id="3" name="Freeform 414">
            <a:extLst>
              <a:ext uri="{FF2B5EF4-FFF2-40B4-BE49-F238E27FC236}">
                <a16:creationId xmlns:a16="http://schemas.microsoft.com/office/drawing/2014/main" id="{5B55D5D5-BAAC-E807-AB5E-FF85CD148AA1}"/>
              </a:ext>
            </a:extLst>
          </xdr:cNvPr>
          <xdr:cNvSpPr>
            <a:spLocks noChangeAspect="1"/>
          </xdr:cNvSpPr>
        </xdr:nvSpPr>
        <xdr:spPr bwMode="auto">
          <a:xfrm rot="16200000">
            <a:off x="877" y="9612"/>
            <a:ext cx="138" cy="336"/>
          </a:xfrm>
          <a:custGeom>
            <a:avLst/>
            <a:gdLst>
              <a:gd name="T0" fmla="*/ 195 w 195"/>
              <a:gd name="T1" fmla="*/ 0 h 475"/>
              <a:gd name="T2" fmla="*/ 135 w 195"/>
              <a:gd name="T3" fmla="*/ 175 h 475"/>
              <a:gd name="T4" fmla="*/ 90 w 195"/>
              <a:gd name="T5" fmla="*/ 315 h 475"/>
              <a:gd name="T6" fmla="*/ 0 w 195"/>
              <a:gd name="T7" fmla="*/ 475 h 475"/>
            </a:gdLst>
            <a:ahLst/>
            <a:cxnLst>
              <a:cxn ang="0">
                <a:pos x="T0" y="T1"/>
              </a:cxn>
              <a:cxn ang="0">
                <a:pos x="T2" y="T3"/>
              </a:cxn>
              <a:cxn ang="0">
                <a:pos x="T4" y="T5"/>
              </a:cxn>
              <a:cxn ang="0">
                <a:pos x="T6" y="T7"/>
              </a:cxn>
            </a:cxnLst>
            <a:rect l="0" t="0" r="r" b="b"/>
            <a:pathLst>
              <a:path w="195" h="475">
                <a:moveTo>
                  <a:pt x="195" y="0"/>
                </a:moveTo>
                <a:cubicBezTo>
                  <a:pt x="173" y="61"/>
                  <a:pt x="152" y="123"/>
                  <a:pt x="135" y="175"/>
                </a:cubicBezTo>
                <a:cubicBezTo>
                  <a:pt x="118" y="227"/>
                  <a:pt x="112" y="265"/>
                  <a:pt x="90" y="315"/>
                </a:cubicBezTo>
                <a:cubicBezTo>
                  <a:pt x="68" y="365"/>
                  <a:pt x="34" y="420"/>
                  <a:pt x="0" y="47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415">
            <a:extLst>
              <a:ext uri="{FF2B5EF4-FFF2-40B4-BE49-F238E27FC236}">
                <a16:creationId xmlns:a16="http://schemas.microsoft.com/office/drawing/2014/main" id="{4F078781-2D4C-90C6-8278-29FA8A83251C}"/>
              </a:ext>
            </a:extLst>
          </xdr:cNvPr>
          <xdr:cNvSpPr>
            <a:spLocks noChangeAspect="1"/>
          </xdr:cNvSpPr>
        </xdr:nvSpPr>
        <xdr:spPr bwMode="auto">
          <a:xfrm rot="16200000">
            <a:off x="1388" y="8509"/>
            <a:ext cx="1246" cy="2515"/>
          </a:xfrm>
          <a:custGeom>
            <a:avLst/>
            <a:gdLst>
              <a:gd name="T0" fmla="*/ 1730 w 1761"/>
              <a:gd name="T1" fmla="*/ 0 h 3556"/>
              <a:gd name="T2" fmla="*/ 1700 w 1761"/>
              <a:gd name="T3" fmla="*/ 320 h 3556"/>
              <a:gd name="T4" fmla="*/ 1685 w 1761"/>
              <a:gd name="T5" fmla="*/ 560 h 3556"/>
              <a:gd name="T6" fmla="*/ 1720 w 1761"/>
              <a:gd name="T7" fmla="*/ 975 h 3556"/>
              <a:gd name="T8" fmla="*/ 1745 w 1761"/>
              <a:gd name="T9" fmla="*/ 1430 h 3556"/>
              <a:gd name="T10" fmla="*/ 1735 w 1761"/>
              <a:gd name="T11" fmla="*/ 1725 h 3556"/>
              <a:gd name="T12" fmla="*/ 1590 w 1761"/>
              <a:gd name="T13" fmla="*/ 2030 h 3556"/>
              <a:gd name="T14" fmla="*/ 1360 w 1761"/>
              <a:gd name="T15" fmla="*/ 2315 h 3556"/>
              <a:gd name="T16" fmla="*/ 1195 w 1761"/>
              <a:gd name="T17" fmla="*/ 2530 h 3556"/>
              <a:gd name="T18" fmla="*/ 1095 w 1761"/>
              <a:gd name="T19" fmla="*/ 2835 h 3556"/>
              <a:gd name="T20" fmla="*/ 875 w 1761"/>
              <a:gd name="T21" fmla="*/ 3380 h 3556"/>
              <a:gd name="T22" fmla="*/ 695 w 1761"/>
              <a:gd name="T23" fmla="*/ 3535 h 3556"/>
              <a:gd name="T24" fmla="*/ 430 w 1761"/>
              <a:gd name="T25" fmla="*/ 3505 h 3556"/>
              <a:gd name="T26" fmla="*/ 230 w 1761"/>
              <a:gd name="T27" fmla="*/ 3305 h 3556"/>
              <a:gd name="T28" fmla="*/ 125 w 1761"/>
              <a:gd name="T29" fmla="*/ 3035 h 3556"/>
              <a:gd name="T30" fmla="*/ 65 w 1761"/>
              <a:gd name="T31" fmla="*/ 2840 h 3556"/>
              <a:gd name="T32" fmla="*/ 45 w 1761"/>
              <a:gd name="T33" fmla="*/ 2605 h 3556"/>
              <a:gd name="T34" fmla="*/ 35 w 1761"/>
              <a:gd name="T35" fmla="*/ 2355 h 3556"/>
              <a:gd name="T36" fmla="*/ 30 w 1761"/>
              <a:gd name="T37" fmla="*/ 2205 h 3556"/>
              <a:gd name="T38" fmla="*/ 10 w 1761"/>
              <a:gd name="T39" fmla="*/ 1970 h 3556"/>
              <a:gd name="T40" fmla="*/ 90 w 1761"/>
              <a:gd name="T41" fmla="*/ 1675 h 3556"/>
              <a:gd name="T42" fmla="*/ 305 w 1761"/>
              <a:gd name="T43" fmla="*/ 1300 h 3556"/>
              <a:gd name="T44" fmla="*/ 480 w 1761"/>
              <a:gd name="T45" fmla="*/ 1080 h 3556"/>
              <a:gd name="T46" fmla="*/ 635 w 1761"/>
              <a:gd name="T47" fmla="*/ 780 h 35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761" h="3556">
                <a:moveTo>
                  <a:pt x="1730" y="0"/>
                </a:moveTo>
                <a:cubicBezTo>
                  <a:pt x="1719" y="113"/>
                  <a:pt x="1708" y="227"/>
                  <a:pt x="1700" y="320"/>
                </a:cubicBezTo>
                <a:cubicBezTo>
                  <a:pt x="1692" y="413"/>
                  <a:pt x="1682" y="451"/>
                  <a:pt x="1685" y="560"/>
                </a:cubicBezTo>
                <a:cubicBezTo>
                  <a:pt x="1688" y="669"/>
                  <a:pt x="1710" y="830"/>
                  <a:pt x="1720" y="975"/>
                </a:cubicBezTo>
                <a:cubicBezTo>
                  <a:pt x="1730" y="1120"/>
                  <a:pt x="1743" y="1305"/>
                  <a:pt x="1745" y="1430"/>
                </a:cubicBezTo>
                <a:cubicBezTo>
                  <a:pt x="1747" y="1555"/>
                  <a:pt x="1761" y="1625"/>
                  <a:pt x="1735" y="1725"/>
                </a:cubicBezTo>
                <a:cubicBezTo>
                  <a:pt x="1709" y="1825"/>
                  <a:pt x="1652" y="1932"/>
                  <a:pt x="1590" y="2030"/>
                </a:cubicBezTo>
                <a:cubicBezTo>
                  <a:pt x="1528" y="2128"/>
                  <a:pt x="1426" y="2232"/>
                  <a:pt x="1360" y="2315"/>
                </a:cubicBezTo>
                <a:cubicBezTo>
                  <a:pt x="1294" y="2398"/>
                  <a:pt x="1239" y="2443"/>
                  <a:pt x="1195" y="2530"/>
                </a:cubicBezTo>
                <a:cubicBezTo>
                  <a:pt x="1151" y="2617"/>
                  <a:pt x="1148" y="2693"/>
                  <a:pt x="1095" y="2835"/>
                </a:cubicBezTo>
                <a:cubicBezTo>
                  <a:pt x="1042" y="2977"/>
                  <a:pt x="942" y="3263"/>
                  <a:pt x="875" y="3380"/>
                </a:cubicBezTo>
                <a:cubicBezTo>
                  <a:pt x="808" y="3497"/>
                  <a:pt x="769" y="3514"/>
                  <a:pt x="695" y="3535"/>
                </a:cubicBezTo>
                <a:cubicBezTo>
                  <a:pt x="621" y="3556"/>
                  <a:pt x="507" y="3543"/>
                  <a:pt x="430" y="3505"/>
                </a:cubicBezTo>
                <a:cubicBezTo>
                  <a:pt x="353" y="3467"/>
                  <a:pt x="281" y="3383"/>
                  <a:pt x="230" y="3305"/>
                </a:cubicBezTo>
                <a:cubicBezTo>
                  <a:pt x="179" y="3227"/>
                  <a:pt x="152" y="3112"/>
                  <a:pt x="125" y="3035"/>
                </a:cubicBezTo>
                <a:cubicBezTo>
                  <a:pt x="98" y="2958"/>
                  <a:pt x="78" y="2912"/>
                  <a:pt x="65" y="2840"/>
                </a:cubicBezTo>
                <a:cubicBezTo>
                  <a:pt x="52" y="2768"/>
                  <a:pt x="50" y="2686"/>
                  <a:pt x="45" y="2605"/>
                </a:cubicBezTo>
                <a:cubicBezTo>
                  <a:pt x="40" y="2524"/>
                  <a:pt x="37" y="2422"/>
                  <a:pt x="35" y="2355"/>
                </a:cubicBezTo>
                <a:cubicBezTo>
                  <a:pt x="33" y="2288"/>
                  <a:pt x="34" y="2269"/>
                  <a:pt x="30" y="2205"/>
                </a:cubicBezTo>
                <a:cubicBezTo>
                  <a:pt x="26" y="2141"/>
                  <a:pt x="0" y="2058"/>
                  <a:pt x="10" y="1970"/>
                </a:cubicBezTo>
                <a:cubicBezTo>
                  <a:pt x="20" y="1882"/>
                  <a:pt x="41" y="1787"/>
                  <a:pt x="90" y="1675"/>
                </a:cubicBezTo>
                <a:cubicBezTo>
                  <a:pt x="139" y="1563"/>
                  <a:pt x="240" y="1399"/>
                  <a:pt x="305" y="1300"/>
                </a:cubicBezTo>
                <a:cubicBezTo>
                  <a:pt x="370" y="1201"/>
                  <a:pt x="425" y="1167"/>
                  <a:pt x="480" y="1080"/>
                </a:cubicBezTo>
                <a:cubicBezTo>
                  <a:pt x="535" y="993"/>
                  <a:pt x="585" y="886"/>
                  <a:pt x="635" y="78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416">
            <a:extLst>
              <a:ext uri="{FF2B5EF4-FFF2-40B4-BE49-F238E27FC236}">
                <a16:creationId xmlns:a16="http://schemas.microsoft.com/office/drawing/2014/main" id="{8CEA484C-7F0D-48B7-D980-010756AF12FA}"/>
              </a:ext>
            </a:extLst>
          </xdr:cNvPr>
          <xdr:cNvSpPr>
            <a:spLocks noChangeAspect="1"/>
          </xdr:cNvSpPr>
        </xdr:nvSpPr>
        <xdr:spPr bwMode="auto">
          <a:xfrm rot="16200000">
            <a:off x="1912" y="9569"/>
            <a:ext cx="186" cy="342"/>
          </a:xfrm>
          <a:custGeom>
            <a:avLst/>
            <a:gdLst>
              <a:gd name="T0" fmla="*/ 10 w 262"/>
              <a:gd name="T1" fmla="*/ 387 h 484"/>
              <a:gd name="T2" fmla="*/ 10 w 262"/>
              <a:gd name="T3" fmla="*/ 282 h 484"/>
              <a:gd name="T4" fmla="*/ 50 w 262"/>
              <a:gd name="T5" fmla="*/ 222 h 484"/>
              <a:gd name="T6" fmla="*/ 105 w 262"/>
              <a:gd name="T7" fmla="*/ 172 h 484"/>
              <a:gd name="T8" fmla="*/ 100 w 262"/>
              <a:gd name="T9" fmla="*/ 47 h 484"/>
              <a:gd name="T10" fmla="*/ 125 w 262"/>
              <a:gd name="T11" fmla="*/ 2 h 484"/>
              <a:gd name="T12" fmla="*/ 175 w 262"/>
              <a:gd name="T13" fmla="*/ 37 h 484"/>
              <a:gd name="T14" fmla="*/ 250 w 262"/>
              <a:gd name="T15" fmla="*/ 167 h 484"/>
              <a:gd name="T16" fmla="*/ 245 w 262"/>
              <a:gd name="T17" fmla="*/ 222 h 484"/>
              <a:gd name="T18" fmla="*/ 215 w 262"/>
              <a:gd name="T19" fmla="*/ 252 h 484"/>
              <a:gd name="T20" fmla="*/ 145 w 262"/>
              <a:gd name="T21" fmla="*/ 272 h 484"/>
              <a:gd name="T22" fmla="*/ 145 w 262"/>
              <a:gd name="T23" fmla="*/ 362 h 484"/>
              <a:gd name="T24" fmla="*/ 125 w 262"/>
              <a:gd name="T25" fmla="*/ 437 h 484"/>
              <a:gd name="T26" fmla="*/ 70 w 262"/>
              <a:gd name="T27" fmla="*/ 477 h 484"/>
              <a:gd name="T28" fmla="*/ 10 w 262"/>
              <a:gd name="T29" fmla="*/ 387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62" h="484">
                <a:moveTo>
                  <a:pt x="10" y="387"/>
                </a:moveTo>
                <a:cubicBezTo>
                  <a:pt x="0" y="355"/>
                  <a:pt x="3" y="309"/>
                  <a:pt x="10" y="282"/>
                </a:cubicBezTo>
                <a:cubicBezTo>
                  <a:pt x="17" y="255"/>
                  <a:pt x="34" y="240"/>
                  <a:pt x="50" y="222"/>
                </a:cubicBezTo>
                <a:cubicBezTo>
                  <a:pt x="66" y="204"/>
                  <a:pt x="97" y="201"/>
                  <a:pt x="105" y="172"/>
                </a:cubicBezTo>
                <a:cubicBezTo>
                  <a:pt x="113" y="143"/>
                  <a:pt x="97" y="75"/>
                  <a:pt x="100" y="47"/>
                </a:cubicBezTo>
                <a:cubicBezTo>
                  <a:pt x="103" y="19"/>
                  <a:pt x="113" y="4"/>
                  <a:pt x="125" y="2"/>
                </a:cubicBezTo>
                <a:cubicBezTo>
                  <a:pt x="137" y="0"/>
                  <a:pt x="154" y="10"/>
                  <a:pt x="175" y="37"/>
                </a:cubicBezTo>
                <a:cubicBezTo>
                  <a:pt x="196" y="64"/>
                  <a:pt x="238" y="136"/>
                  <a:pt x="250" y="167"/>
                </a:cubicBezTo>
                <a:cubicBezTo>
                  <a:pt x="262" y="198"/>
                  <a:pt x="251" y="208"/>
                  <a:pt x="245" y="222"/>
                </a:cubicBezTo>
                <a:cubicBezTo>
                  <a:pt x="239" y="236"/>
                  <a:pt x="232" y="244"/>
                  <a:pt x="215" y="252"/>
                </a:cubicBezTo>
                <a:cubicBezTo>
                  <a:pt x="198" y="260"/>
                  <a:pt x="157" y="254"/>
                  <a:pt x="145" y="272"/>
                </a:cubicBezTo>
                <a:cubicBezTo>
                  <a:pt x="133" y="290"/>
                  <a:pt x="148" y="335"/>
                  <a:pt x="145" y="362"/>
                </a:cubicBezTo>
                <a:cubicBezTo>
                  <a:pt x="142" y="389"/>
                  <a:pt x="138" y="418"/>
                  <a:pt x="125" y="437"/>
                </a:cubicBezTo>
                <a:cubicBezTo>
                  <a:pt x="112" y="456"/>
                  <a:pt x="88" y="484"/>
                  <a:pt x="70" y="477"/>
                </a:cubicBezTo>
                <a:cubicBezTo>
                  <a:pt x="52" y="470"/>
                  <a:pt x="20" y="419"/>
                  <a:pt x="10" y="387"/>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417">
            <a:extLst>
              <a:ext uri="{FF2B5EF4-FFF2-40B4-BE49-F238E27FC236}">
                <a16:creationId xmlns:a16="http://schemas.microsoft.com/office/drawing/2014/main" id="{3E2AF282-F546-1DC8-9857-08D298E7879B}"/>
              </a:ext>
            </a:extLst>
          </xdr:cNvPr>
          <xdr:cNvSpPr>
            <a:spLocks noChangeAspect="1"/>
          </xdr:cNvSpPr>
        </xdr:nvSpPr>
        <xdr:spPr bwMode="auto">
          <a:xfrm rot="16200000">
            <a:off x="1850" y="7605"/>
            <a:ext cx="1747" cy="2613"/>
          </a:xfrm>
          <a:custGeom>
            <a:avLst/>
            <a:gdLst>
              <a:gd name="T0" fmla="*/ 2470 w 2470"/>
              <a:gd name="T1" fmla="*/ 0 h 3695"/>
              <a:gd name="T2" fmla="*/ 2395 w 2470"/>
              <a:gd name="T3" fmla="*/ 200 h 3695"/>
              <a:gd name="T4" fmla="*/ 2185 w 2470"/>
              <a:gd name="T5" fmla="*/ 490 h 3695"/>
              <a:gd name="T6" fmla="*/ 1930 w 2470"/>
              <a:gd name="T7" fmla="*/ 760 h 3695"/>
              <a:gd name="T8" fmla="*/ 1690 w 2470"/>
              <a:gd name="T9" fmla="*/ 970 h 3695"/>
              <a:gd name="T10" fmla="*/ 1530 w 2470"/>
              <a:gd name="T11" fmla="*/ 1100 h 3695"/>
              <a:gd name="T12" fmla="*/ 1325 w 2470"/>
              <a:gd name="T13" fmla="*/ 1330 h 3695"/>
              <a:gd name="T14" fmla="*/ 1105 w 2470"/>
              <a:gd name="T15" fmla="*/ 1650 h 3695"/>
              <a:gd name="T16" fmla="*/ 910 w 2470"/>
              <a:gd name="T17" fmla="*/ 1925 h 3695"/>
              <a:gd name="T18" fmla="*/ 760 w 2470"/>
              <a:gd name="T19" fmla="*/ 2170 h 3695"/>
              <a:gd name="T20" fmla="*/ 685 w 2470"/>
              <a:gd name="T21" fmla="*/ 2405 h 3695"/>
              <a:gd name="T22" fmla="*/ 665 w 2470"/>
              <a:gd name="T23" fmla="*/ 2595 h 3695"/>
              <a:gd name="T24" fmla="*/ 605 w 2470"/>
              <a:gd name="T25" fmla="*/ 2785 h 3695"/>
              <a:gd name="T26" fmla="*/ 575 w 2470"/>
              <a:gd name="T27" fmla="*/ 2950 h 3695"/>
              <a:gd name="T28" fmla="*/ 505 w 2470"/>
              <a:gd name="T29" fmla="*/ 3110 h 3695"/>
              <a:gd name="T30" fmla="*/ 425 w 2470"/>
              <a:gd name="T31" fmla="*/ 3300 h 3695"/>
              <a:gd name="T32" fmla="*/ 250 w 2470"/>
              <a:gd name="T33" fmla="*/ 3500 h 3695"/>
              <a:gd name="T34" fmla="*/ 0 w 2470"/>
              <a:gd name="T35" fmla="*/ 3695 h 36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470" h="3695">
                <a:moveTo>
                  <a:pt x="2470" y="0"/>
                </a:moveTo>
                <a:cubicBezTo>
                  <a:pt x="2456" y="59"/>
                  <a:pt x="2442" y="118"/>
                  <a:pt x="2395" y="200"/>
                </a:cubicBezTo>
                <a:cubicBezTo>
                  <a:pt x="2348" y="282"/>
                  <a:pt x="2262" y="397"/>
                  <a:pt x="2185" y="490"/>
                </a:cubicBezTo>
                <a:cubicBezTo>
                  <a:pt x="2108" y="583"/>
                  <a:pt x="2012" y="680"/>
                  <a:pt x="1930" y="760"/>
                </a:cubicBezTo>
                <a:cubicBezTo>
                  <a:pt x="1848" y="840"/>
                  <a:pt x="1757" y="913"/>
                  <a:pt x="1690" y="970"/>
                </a:cubicBezTo>
                <a:cubicBezTo>
                  <a:pt x="1623" y="1027"/>
                  <a:pt x="1591" y="1040"/>
                  <a:pt x="1530" y="1100"/>
                </a:cubicBezTo>
                <a:cubicBezTo>
                  <a:pt x="1469" y="1160"/>
                  <a:pt x="1396" y="1238"/>
                  <a:pt x="1325" y="1330"/>
                </a:cubicBezTo>
                <a:cubicBezTo>
                  <a:pt x="1254" y="1422"/>
                  <a:pt x="1174" y="1551"/>
                  <a:pt x="1105" y="1650"/>
                </a:cubicBezTo>
                <a:cubicBezTo>
                  <a:pt x="1036" y="1749"/>
                  <a:pt x="968" y="1838"/>
                  <a:pt x="910" y="1925"/>
                </a:cubicBezTo>
                <a:cubicBezTo>
                  <a:pt x="852" y="2012"/>
                  <a:pt x="797" y="2090"/>
                  <a:pt x="760" y="2170"/>
                </a:cubicBezTo>
                <a:cubicBezTo>
                  <a:pt x="723" y="2250"/>
                  <a:pt x="701" y="2334"/>
                  <a:pt x="685" y="2405"/>
                </a:cubicBezTo>
                <a:cubicBezTo>
                  <a:pt x="669" y="2476"/>
                  <a:pt x="678" y="2532"/>
                  <a:pt x="665" y="2595"/>
                </a:cubicBezTo>
                <a:cubicBezTo>
                  <a:pt x="652" y="2658"/>
                  <a:pt x="620" y="2726"/>
                  <a:pt x="605" y="2785"/>
                </a:cubicBezTo>
                <a:cubicBezTo>
                  <a:pt x="590" y="2844"/>
                  <a:pt x="592" y="2896"/>
                  <a:pt x="575" y="2950"/>
                </a:cubicBezTo>
                <a:cubicBezTo>
                  <a:pt x="558" y="3004"/>
                  <a:pt x="530" y="3052"/>
                  <a:pt x="505" y="3110"/>
                </a:cubicBezTo>
                <a:cubicBezTo>
                  <a:pt x="480" y="3168"/>
                  <a:pt x="467" y="3235"/>
                  <a:pt x="425" y="3300"/>
                </a:cubicBezTo>
                <a:cubicBezTo>
                  <a:pt x="383" y="3365"/>
                  <a:pt x="321" y="3434"/>
                  <a:pt x="250" y="3500"/>
                </a:cubicBezTo>
                <a:cubicBezTo>
                  <a:pt x="179" y="3566"/>
                  <a:pt x="52" y="3655"/>
                  <a:pt x="0" y="369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418">
            <a:extLst>
              <a:ext uri="{FF2B5EF4-FFF2-40B4-BE49-F238E27FC236}">
                <a16:creationId xmlns:a16="http://schemas.microsoft.com/office/drawing/2014/main" id="{AF2A572E-738F-4A94-C276-23DAB345AE6D}"/>
              </a:ext>
            </a:extLst>
          </xdr:cNvPr>
          <xdr:cNvSpPr>
            <a:spLocks noChangeAspect="1"/>
          </xdr:cNvSpPr>
        </xdr:nvSpPr>
        <xdr:spPr bwMode="auto">
          <a:xfrm rot="16200000">
            <a:off x="4520" y="9295"/>
            <a:ext cx="1291" cy="2271"/>
          </a:xfrm>
          <a:custGeom>
            <a:avLst/>
            <a:gdLst>
              <a:gd name="T0" fmla="*/ 1825 w 1825"/>
              <a:gd name="T1" fmla="*/ 0 h 3210"/>
              <a:gd name="T2" fmla="*/ 1615 w 1825"/>
              <a:gd name="T3" fmla="*/ 175 h 3210"/>
              <a:gd name="T4" fmla="*/ 1435 w 1825"/>
              <a:gd name="T5" fmla="*/ 360 h 3210"/>
              <a:gd name="T6" fmla="*/ 1355 w 1825"/>
              <a:gd name="T7" fmla="*/ 510 h 3210"/>
              <a:gd name="T8" fmla="*/ 1340 w 1825"/>
              <a:gd name="T9" fmla="*/ 730 h 3210"/>
              <a:gd name="T10" fmla="*/ 1380 w 1825"/>
              <a:gd name="T11" fmla="*/ 1105 h 3210"/>
              <a:gd name="T12" fmla="*/ 1390 w 1825"/>
              <a:gd name="T13" fmla="*/ 1445 h 3210"/>
              <a:gd name="T14" fmla="*/ 1360 w 1825"/>
              <a:gd name="T15" fmla="*/ 1730 h 3210"/>
              <a:gd name="T16" fmla="*/ 1310 w 1825"/>
              <a:gd name="T17" fmla="*/ 1950 h 3210"/>
              <a:gd name="T18" fmla="*/ 1130 w 1825"/>
              <a:gd name="T19" fmla="*/ 2320 h 3210"/>
              <a:gd name="T20" fmla="*/ 965 w 1825"/>
              <a:gd name="T21" fmla="*/ 2540 h 3210"/>
              <a:gd name="T22" fmla="*/ 655 w 1825"/>
              <a:gd name="T23" fmla="*/ 2785 h 3210"/>
              <a:gd name="T24" fmla="*/ 445 w 1825"/>
              <a:gd name="T25" fmla="*/ 2880 h 3210"/>
              <a:gd name="T26" fmla="*/ 225 w 1825"/>
              <a:gd name="T27" fmla="*/ 3015 h 3210"/>
              <a:gd name="T28" fmla="*/ 0 w 1825"/>
              <a:gd name="T29" fmla="*/ 3210 h 3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825" h="3210">
                <a:moveTo>
                  <a:pt x="1825" y="0"/>
                </a:moveTo>
                <a:cubicBezTo>
                  <a:pt x="1752" y="57"/>
                  <a:pt x="1680" y="115"/>
                  <a:pt x="1615" y="175"/>
                </a:cubicBezTo>
                <a:cubicBezTo>
                  <a:pt x="1550" y="235"/>
                  <a:pt x="1478" y="304"/>
                  <a:pt x="1435" y="360"/>
                </a:cubicBezTo>
                <a:cubicBezTo>
                  <a:pt x="1392" y="416"/>
                  <a:pt x="1371" y="448"/>
                  <a:pt x="1355" y="510"/>
                </a:cubicBezTo>
                <a:cubicBezTo>
                  <a:pt x="1339" y="572"/>
                  <a:pt x="1336" y="631"/>
                  <a:pt x="1340" y="730"/>
                </a:cubicBezTo>
                <a:cubicBezTo>
                  <a:pt x="1344" y="829"/>
                  <a:pt x="1372" y="986"/>
                  <a:pt x="1380" y="1105"/>
                </a:cubicBezTo>
                <a:cubicBezTo>
                  <a:pt x="1388" y="1224"/>
                  <a:pt x="1393" y="1341"/>
                  <a:pt x="1390" y="1445"/>
                </a:cubicBezTo>
                <a:cubicBezTo>
                  <a:pt x="1387" y="1549"/>
                  <a:pt x="1373" y="1646"/>
                  <a:pt x="1360" y="1730"/>
                </a:cubicBezTo>
                <a:cubicBezTo>
                  <a:pt x="1347" y="1814"/>
                  <a:pt x="1348" y="1852"/>
                  <a:pt x="1310" y="1950"/>
                </a:cubicBezTo>
                <a:cubicBezTo>
                  <a:pt x="1272" y="2048"/>
                  <a:pt x="1187" y="2222"/>
                  <a:pt x="1130" y="2320"/>
                </a:cubicBezTo>
                <a:cubicBezTo>
                  <a:pt x="1073" y="2418"/>
                  <a:pt x="1044" y="2463"/>
                  <a:pt x="965" y="2540"/>
                </a:cubicBezTo>
                <a:cubicBezTo>
                  <a:pt x="886" y="2617"/>
                  <a:pt x="742" y="2728"/>
                  <a:pt x="655" y="2785"/>
                </a:cubicBezTo>
                <a:cubicBezTo>
                  <a:pt x="568" y="2842"/>
                  <a:pt x="517" y="2842"/>
                  <a:pt x="445" y="2880"/>
                </a:cubicBezTo>
                <a:cubicBezTo>
                  <a:pt x="373" y="2918"/>
                  <a:pt x="299" y="2960"/>
                  <a:pt x="225" y="3015"/>
                </a:cubicBezTo>
                <a:cubicBezTo>
                  <a:pt x="151" y="3070"/>
                  <a:pt x="47" y="3170"/>
                  <a:pt x="0" y="321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419">
            <a:extLst>
              <a:ext uri="{FF2B5EF4-FFF2-40B4-BE49-F238E27FC236}">
                <a16:creationId xmlns:a16="http://schemas.microsoft.com/office/drawing/2014/main" id="{8710B8C8-A192-6B0F-86C9-0FC832F767DF}"/>
              </a:ext>
            </a:extLst>
          </xdr:cNvPr>
          <xdr:cNvSpPr>
            <a:spLocks noChangeAspect="1"/>
          </xdr:cNvSpPr>
        </xdr:nvSpPr>
        <xdr:spPr bwMode="auto">
          <a:xfrm rot="16200000">
            <a:off x="4980" y="3778"/>
            <a:ext cx="3833" cy="10574"/>
          </a:xfrm>
          <a:custGeom>
            <a:avLst/>
            <a:gdLst>
              <a:gd name="T0" fmla="*/ 5400 w 5419"/>
              <a:gd name="T1" fmla="*/ 110 h 14950"/>
              <a:gd name="T2" fmla="*/ 5290 w 5419"/>
              <a:gd name="T3" fmla="*/ 465 h 14950"/>
              <a:gd name="T4" fmla="*/ 5385 w 5419"/>
              <a:gd name="T5" fmla="*/ 930 h 14950"/>
              <a:gd name="T6" fmla="*/ 5220 w 5419"/>
              <a:gd name="T7" fmla="*/ 1315 h 14950"/>
              <a:gd name="T8" fmla="*/ 5160 w 5419"/>
              <a:gd name="T9" fmla="*/ 1975 h 14950"/>
              <a:gd name="T10" fmla="*/ 5170 w 5419"/>
              <a:gd name="T11" fmla="*/ 2285 h 14950"/>
              <a:gd name="T12" fmla="*/ 5110 w 5419"/>
              <a:gd name="T13" fmla="*/ 2490 h 14950"/>
              <a:gd name="T14" fmla="*/ 5010 w 5419"/>
              <a:gd name="T15" fmla="*/ 2895 h 14950"/>
              <a:gd name="T16" fmla="*/ 4830 w 5419"/>
              <a:gd name="T17" fmla="*/ 3370 h 14950"/>
              <a:gd name="T18" fmla="*/ 4550 w 5419"/>
              <a:gd name="T19" fmla="*/ 4195 h 14950"/>
              <a:gd name="T20" fmla="*/ 4370 w 5419"/>
              <a:gd name="T21" fmla="*/ 4755 h 14950"/>
              <a:gd name="T22" fmla="*/ 4210 w 5419"/>
              <a:gd name="T23" fmla="*/ 5465 h 14950"/>
              <a:gd name="T24" fmla="*/ 4020 w 5419"/>
              <a:gd name="T25" fmla="*/ 5980 h 14950"/>
              <a:gd name="T26" fmla="*/ 3570 w 5419"/>
              <a:gd name="T27" fmla="*/ 6550 h 14950"/>
              <a:gd name="T28" fmla="*/ 3110 w 5419"/>
              <a:gd name="T29" fmla="*/ 7150 h 14950"/>
              <a:gd name="T30" fmla="*/ 2570 w 5419"/>
              <a:gd name="T31" fmla="*/ 7585 h 14950"/>
              <a:gd name="T32" fmla="*/ 2310 w 5419"/>
              <a:gd name="T33" fmla="*/ 7935 h 14950"/>
              <a:gd name="T34" fmla="*/ 2135 w 5419"/>
              <a:gd name="T35" fmla="*/ 8340 h 14950"/>
              <a:gd name="T36" fmla="*/ 1920 w 5419"/>
              <a:gd name="T37" fmla="*/ 8825 h 14950"/>
              <a:gd name="T38" fmla="*/ 1845 w 5419"/>
              <a:gd name="T39" fmla="*/ 9020 h 14950"/>
              <a:gd name="T40" fmla="*/ 1805 w 5419"/>
              <a:gd name="T41" fmla="*/ 9315 h 14950"/>
              <a:gd name="T42" fmla="*/ 1610 w 5419"/>
              <a:gd name="T43" fmla="*/ 9800 h 14950"/>
              <a:gd name="T44" fmla="*/ 1390 w 5419"/>
              <a:gd name="T45" fmla="*/ 10245 h 14950"/>
              <a:gd name="T46" fmla="*/ 1260 w 5419"/>
              <a:gd name="T47" fmla="*/ 10550 h 14950"/>
              <a:gd name="T48" fmla="*/ 1155 w 5419"/>
              <a:gd name="T49" fmla="*/ 10850 h 14950"/>
              <a:gd name="T50" fmla="*/ 975 w 5419"/>
              <a:gd name="T51" fmla="*/ 11145 h 14950"/>
              <a:gd name="T52" fmla="*/ 835 w 5419"/>
              <a:gd name="T53" fmla="*/ 11715 h 14950"/>
              <a:gd name="T54" fmla="*/ 725 w 5419"/>
              <a:gd name="T55" fmla="*/ 12210 h 14950"/>
              <a:gd name="T56" fmla="*/ 725 w 5419"/>
              <a:gd name="T57" fmla="*/ 12570 h 14950"/>
              <a:gd name="T58" fmla="*/ 635 w 5419"/>
              <a:gd name="T59" fmla="*/ 13040 h 14950"/>
              <a:gd name="T60" fmla="*/ 710 w 5419"/>
              <a:gd name="T61" fmla="*/ 13315 h 14950"/>
              <a:gd name="T62" fmla="*/ 655 w 5419"/>
              <a:gd name="T63" fmla="*/ 13485 h 14950"/>
              <a:gd name="T64" fmla="*/ 510 w 5419"/>
              <a:gd name="T65" fmla="*/ 13780 h 14950"/>
              <a:gd name="T66" fmla="*/ 430 w 5419"/>
              <a:gd name="T67" fmla="*/ 14105 h 14950"/>
              <a:gd name="T68" fmla="*/ 355 w 5419"/>
              <a:gd name="T69" fmla="*/ 14230 h 14950"/>
              <a:gd name="T70" fmla="*/ 220 w 5419"/>
              <a:gd name="T71" fmla="*/ 14450 h 14950"/>
              <a:gd name="T72" fmla="*/ 145 w 5419"/>
              <a:gd name="T73" fmla="*/ 14675 h 14950"/>
              <a:gd name="T74" fmla="*/ 0 w 5419"/>
              <a:gd name="T75" fmla="*/ 14950 h 14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5419" h="14950">
                <a:moveTo>
                  <a:pt x="5415" y="0"/>
                </a:moveTo>
                <a:cubicBezTo>
                  <a:pt x="5417" y="30"/>
                  <a:pt x="5419" y="60"/>
                  <a:pt x="5400" y="110"/>
                </a:cubicBezTo>
                <a:cubicBezTo>
                  <a:pt x="5381" y="160"/>
                  <a:pt x="5318" y="241"/>
                  <a:pt x="5300" y="300"/>
                </a:cubicBezTo>
                <a:cubicBezTo>
                  <a:pt x="5282" y="359"/>
                  <a:pt x="5281" y="388"/>
                  <a:pt x="5290" y="465"/>
                </a:cubicBezTo>
                <a:cubicBezTo>
                  <a:pt x="5299" y="542"/>
                  <a:pt x="5339" y="683"/>
                  <a:pt x="5355" y="760"/>
                </a:cubicBezTo>
                <a:cubicBezTo>
                  <a:pt x="5371" y="837"/>
                  <a:pt x="5389" y="872"/>
                  <a:pt x="5385" y="930"/>
                </a:cubicBezTo>
                <a:cubicBezTo>
                  <a:pt x="5381" y="988"/>
                  <a:pt x="5357" y="1046"/>
                  <a:pt x="5330" y="1110"/>
                </a:cubicBezTo>
                <a:cubicBezTo>
                  <a:pt x="5303" y="1174"/>
                  <a:pt x="5249" y="1238"/>
                  <a:pt x="5220" y="1315"/>
                </a:cubicBezTo>
                <a:cubicBezTo>
                  <a:pt x="5191" y="1392"/>
                  <a:pt x="5165" y="1465"/>
                  <a:pt x="5155" y="1575"/>
                </a:cubicBezTo>
                <a:cubicBezTo>
                  <a:pt x="5145" y="1685"/>
                  <a:pt x="5158" y="1870"/>
                  <a:pt x="5160" y="1975"/>
                </a:cubicBezTo>
                <a:cubicBezTo>
                  <a:pt x="5162" y="2080"/>
                  <a:pt x="5168" y="2153"/>
                  <a:pt x="5170" y="2205"/>
                </a:cubicBezTo>
                <a:cubicBezTo>
                  <a:pt x="5172" y="2257"/>
                  <a:pt x="5171" y="2255"/>
                  <a:pt x="5170" y="2285"/>
                </a:cubicBezTo>
                <a:cubicBezTo>
                  <a:pt x="5169" y="2315"/>
                  <a:pt x="5175" y="2351"/>
                  <a:pt x="5165" y="2385"/>
                </a:cubicBezTo>
                <a:cubicBezTo>
                  <a:pt x="5155" y="2419"/>
                  <a:pt x="5129" y="2439"/>
                  <a:pt x="5110" y="2490"/>
                </a:cubicBezTo>
                <a:cubicBezTo>
                  <a:pt x="5091" y="2541"/>
                  <a:pt x="5067" y="2623"/>
                  <a:pt x="5050" y="2690"/>
                </a:cubicBezTo>
                <a:cubicBezTo>
                  <a:pt x="5033" y="2757"/>
                  <a:pt x="5024" y="2833"/>
                  <a:pt x="5010" y="2895"/>
                </a:cubicBezTo>
                <a:cubicBezTo>
                  <a:pt x="4996" y="2957"/>
                  <a:pt x="4995" y="2981"/>
                  <a:pt x="4965" y="3060"/>
                </a:cubicBezTo>
                <a:cubicBezTo>
                  <a:pt x="4935" y="3139"/>
                  <a:pt x="4873" y="3258"/>
                  <a:pt x="4830" y="3370"/>
                </a:cubicBezTo>
                <a:cubicBezTo>
                  <a:pt x="4787" y="3482"/>
                  <a:pt x="4752" y="3593"/>
                  <a:pt x="4705" y="3730"/>
                </a:cubicBezTo>
                <a:cubicBezTo>
                  <a:pt x="4658" y="3867"/>
                  <a:pt x="4594" y="4069"/>
                  <a:pt x="4550" y="4195"/>
                </a:cubicBezTo>
                <a:cubicBezTo>
                  <a:pt x="4506" y="4321"/>
                  <a:pt x="4470" y="4392"/>
                  <a:pt x="4440" y="4485"/>
                </a:cubicBezTo>
                <a:cubicBezTo>
                  <a:pt x="4410" y="4578"/>
                  <a:pt x="4393" y="4641"/>
                  <a:pt x="4370" y="4755"/>
                </a:cubicBezTo>
                <a:cubicBezTo>
                  <a:pt x="4347" y="4869"/>
                  <a:pt x="4327" y="5052"/>
                  <a:pt x="4300" y="5170"/>
                </a:cubicBezTo>
                <a:cubicBezTo>
                  <a:pt x="4273" y="5288"/>
                  <a:pt x="4243" y="5375"/>
                  <a:pt x="4210" y="5465"/>
                </a:cubicBezTo>
                <a:cubicBezTo>
                  <a:pt x="4177" y="5555"/>
                  <a:pt x="4132" y="5624"/>
                  <a:pt x="4100" y="5710"/>
                </a:cubicBezTo>
                <a:cubicBezTo>
                  <a:pt x="4068" y="5796"/>
                  <a:pt x="4061" y="5884"/>
                  <a:pt x="4020" y="5980"/>
                </a:cubicBezTo>
                <a:cubicBezTo>
                  <a:pt x="3979" y="6076"/>
                  <a:pt x="3930" y="6190"/>
                  <a:pt x="3855" y="6285"/>
                </a:cubicBezTo>
                <a:cubicBezTo>
                  <a:pt x="3780" y="6380"/>
                  <a:pt x="3652" y="6462"/>
                  <a:pt x="3570" y="6550"/>
                </a:cubicBezTo>
                <a:cubicBezTo>
                  <a:pt x="3488" y="6638"/>
                  <a:pt x="3442" y="6715"/>
                  <a:pt x="3365" y="6815"/>
                </a:cubicBezTo>
                <a:cubicBezTo>
                  <a:pt x="3288" y="6915"/>
                  <a:pt x="3216" y="7047"/>
                  <a:pt x="3110" y="7150"/>
                </a:cubicBezTo>
                <a:cubicBezTo>
                  <a:pt x="3004" y="7253"/>
                  <a:pt x="2820" y="7358"/>
                  <a:pt x="2730" y="7430"/>
                </a:cubicBezTo>
                <a:cubicBezTo>
                  <a:pt x="2640" y="7502"/>
                  <a:pt x="2632" y="7525"/>
                  <a:pt x="2570" y="7585"/>
                </a:cubicBezTo>
                <a:cubicBezTo>
                  <a:pt x="2508" y="7645"/>
                  <a:pt x="2398" y="7732"/>
                  <a:pt x="2355" y="7790"/>
                </a:cubicBezTo>
                <a:cubicBezTo>
                  <a:pt x="2312" y="7848"/>
                  <a:pt x="2326" y="7892"/>
                  <a:pt x="2310" y="7935"/>
                </a:cubicBezTo>
                <a:cubicBezTo>
                  <a:pt x="2294" y="7978"/>
                  <a:pt x="2289" y="7983"/>
                  <a:pt x="2260" y="8050"/>
                </a:cubicBezTo>
                <a:cubicBezTo>
                  <a:pt x="2231" y="8117"/>
                  <a:pt x="2167" y="8254"/>
                  <a:pt x="2135" y="8340"/>
                </a:cubicBezTo>
                <a:cubicBezTo>
                  <a:pt x="2103" y="8426"/>
                  <a:pt x="2106" y="8484"/>
                  <a:pt x="2070" y="8565"/>
                </a:cubicBezTo>
                <a:cubicBezTo>
                  <a:pt x="2034" y="8646"/>
                  <a:pt x="1954" y="8762"/>
                  <a:pt x="1920" y="8825"/>
                </a:cubicBezTo>
                <a:cubicBezTo>
                  <a:pt x="1886" y="8888"/>
                  <a:pt x="1877" y="8908"/>
                  <a:pt x="1865" y="8940"/>
                </a:cubicBezTo>
                <a:cubicBezTo>
                  <a:pt x="1853" y="8972"/>
                  <a:pt x="1855" y="8993"/>
                  <a:pt x="1845" y="9020"/>
                </a:cubicBezTo>
                <a:cubicBezTo>
                  <a:pt x="1835" y="9047"/>
                  <a:pt x="1812" y="9051"/>
                  <a:pt x="1805" y="9100"/>
                </a:cubicBezTo>
                <a:cubicBezTo>
                  <a:pt x="1798" y="9149"/>
                  <a:pt x="1813" y="9248"/>
                  <a:pt x="1805" y="9315"/>
                </a:cubicBezTo>
                <a:cubicBezTo>
                  <a:pt x="1797" y="9382"/>
                  <a:pt x="1787" y="9419"/>
                  <a:pt x="1755" y="9500"/>
                </a:cubicBezTo>
                <a:cubicBezTo>
                  <a:pt x="1723" y="9581"/>
                  <a:pt x="1659" y="9701"/>
                  <a:pt x="1610" y="9800"/>
                </a:cubicBezTo>
                <a:cubicBezTo>
                  <a:pt x="1561" y="9899"/>
                  <a:pt x="1497" y="10021"/>
                  <a:pt x="1460" y="10095"/>
                </a:cubicBezTo>
                <a:cubicBezTo>
                  <a:pt x="1423" y="10169"/>
                  <a:pt x="1412" y="10192"/>
                  <a:pt x="1390" y="10245"/>
                </a:cubicBezTo>
                <a:cubicBezTo>
                  <a:pt x="1368" y="10298"/>
                  <a:pt x="1347" y="10364"/>
                  <a:pt x="1325" y="10415"/>
                </a:cubicBezTo>
                <a:cubicBezTo>
                  <a:pt x="1303" y="10466"/>
                  <a:pt x="1277" y="10504"/>
                  <a:pt x="1260" y="10550"/>
                </a:cubicBezTo>
                <a:cubicBezTo>
                  <a:pt x="1243" y="10596"/>
                  <a:pt x="1242" y="10640"/>
                  <a:pt x="1225" y="10690"/>
                </a:cubicBezTo>
                <a:cubicBezTo>
                  <a:pt x="1208" y="10740"/>
                  <a:pt x="1184" y="10797"/>
                  <a:pt x="1155" y="10850"/>
                </a:cubicBezTo>
                <a:cubicBezTo>
                  <a:pt x="1126" y="10903"/>
                  <a:pt x="1080" y="10961"/>
                  <a:pt x="1050" y="11010"/>
                </a:cubicBezTo>
                <a:cubicBezTo>
                  <a:pt x="1020" y="11059"/>
                  <a:pt x="1008" y="11079"/>
                  <a:pt x="975" y="11145"/>
                </a:cubicBezTo>
                <a:cubicBezTo>
                  <a:pt x="942" y="11211"/>
                  <a:pt x="873" y="11310"/>
                  <a:pt x="850" y="11405"/>
                </a:cubicBezTo>
                <a:cubicBezTo>
                  <a:pt x="827" y="11500"/>
                  <a:pt x="848" y="11607"/>
                  <a:pt x="835" y="11715"/>
                </a:cubicBezTo>
                <a:cubicBezTo>
                  <a:pt x="822" y="11823"/>
                  <a:pt x="793" y="11973"/>
                  <a:pt x="775" y="12055"/>
                </a:cubicBezTo>
                <a:cubicBezTo>
                  <a:pt x="757" y="12137"/>
                  <a:pt x="732" y="12149"/>
                  <a:pt x="725" y="12210"/>
                </a:cubicBezTo>
                <a:cubicBezTo>
                  <a:pt x="718" y="12271"/>
                  <a:pt x="730" y="12360"/>
                  <a:pt x="730" y="12420"/>
                </a:cubicBezTo>
                <a:cubicBezTo>
                  <a:pt x="730" y="12480"/>
                  <a:pt x="731" y="12516"/>
                  <a:pt x="725" y="12570"/>
                </a:cubicBezTo>
                <a:cubicBezTo>
                  <a:pt x="719" y="12624"/>
                  <a:pt x="710" y="12667"/>
                  <a:pt x="695" y="12745"/>
                </a:cubicBezTo>
                <a:cubicBezTo>
                  <a:pt x="680" y="12823"/>
                  <a:pt x="644" y="12966"/>
                  <a:pt x="635" y="13040"/>
                </a:cubicBezTo>
                <a:cubicBezTo>
                  <a:pt x="626" y="13114"/>
                  <a:pt x="628" y="13144"/>
                  <a:pt x="640" y="13190"/>
                </a:cubicBezTo>
                <a:cubicBezTo>
                  <a:pt x="652" y="13236"/>
                  <a:pt x="699" y="13278"/>
                  <a:pt x="710" y="13315"/>
                </a:cubicBezTo>
                <a:cubicBezTo>
                  <a:pt x="721" y="13352"/>
                  <a:pt x="714" y="13382"/>
                  <a:pt x="705" y="13410"/>
                </a:cubicBezTo>
                <a:cubicBezTo>
                  <a:pt x="696" y="13438"/>
                  <a:pt x="678" y="13447"/>
                  <a:pt x="655" y="13485"/>
                </a:cubicBezTo>
                <a:cubicBezTo>
                  <a:pt x="632" y="13523"/>
                  <a:pt x="594" y="13591"/>
                  <a:pt x="570" y="13640"/>
                </a:cubicBezTo>
                <a:cubicBezTo>
                  <a:pt x="546" y="13689"/>
                  <a:pt x="525" y="13739"/>
                  <a:pt x="510" y="13780"/>
                </a:cubicBezTo>
                <a:cubicBezTo>
                  <a:pt x="495" y="13821"/>
                  <a:pt x="493" y="13831"/>
                  <a:pt x="480" y="13885"/>
                </a:cubicBezTo>
                <a:cubicBezTo>
                  <a:pt x="467" y="13939"/>
                  <a:pt x="446" y="14059"/>
                  <a:pt x="430" y="14105"/>
                </a:cubicBezTo>
                <a:cubicBezTo>
                  <a:pt x="414" y="14151"/>
                  <a:pt x="397" y="14139"/>
                  <a:pt x="385" y="14160"/>
                </a:cubicBezTo>
                <a:cubicBezTo>
                  <a:pt x="373" y="14181"/>
                  <a:pt x="368" y="14212"/>
                  <a:pt x="355" y="14230"/>
                </a:cubicBezTo>
                <a:cubicBezTo>
                  <a:pt x="342" y="14248"/>
                  <a:pt x="327" y="14233"/>
                  <a:pt x="305" y="14270"/>
                </a:cubicBezTo>
                <a:cubicBezTo>
                  <a:pt x="283" y="14307"/>
                  <a:pt x="237" y="14399"/>
                  <a:pt x="220" y="14450"/>
                </a:cubicBezTo>
                <a:cubicBezTo>
                  <a:pt x="203" y="14501"/>
                  <a:pt x="213" y="14537"/>
                  <a:pt x="200" y="14575"/>
                </a:cubicBezTo>
                <a:cubicBezTo>
                  <a:pt x="187" y="14613"/>
                  <a:pt x="167" y="14633"/>
                  <a:pt x="145" y="14675"/>
                </a:cubicBezTo>
                <a:cubicBezTo>
                  <a:pt x="123" y="14717"/>
                  <a:pt x="89" y="14784"/>
                  <a:pt x="65" y="14830"/>
                </a:cubicBezTo>
                <a:cubicBezTo>
                  <a:pt x="41" y="14876"/>
                  <a:pt x="14" y="14925"/>
                  <a:pt x="0" y="14950"/>
                </a:cubicBez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420">
            <a:extLst>
              <a:ext uri="{FF2B5EF4-FFF2-40B4-BE49-F238E27FC236}">
                <a16:creationId xmlns:a16="http://schemas.microsoft.com/office/drawing/2014/main" id="{F7449F5A-DC0B-E6BC-D9F8-7DC3565B3E92}"/>
              </a:ext>
            </a:extLst>
          </xdr:cNvPr>
          <xdr:cNvSpPr>
            <a:spLocks noChangeAspect="1"/>
          </xdr:cNvSpPr>
        </xdr:nvSpPr>
        <xdr:spPr bwMode="auto">
          <a:xfrm rot="16200000">
            <a:off x="3113" y="6526"/>
            <a:ext cx="951" cy="646"/>
          </a:xfrm>
          <a:custGeom>
            <a:avLst/>
            <a:gdLst>
              <a:gd name="T0" fmla="*/ 0 w 1345"/>
              <a:gd name="T1" fmla="*/ 20 h 913"/>
              <a:gd name="T2" fmla="*/ 55 w 1345"/>
              <a:gd name="T3" fmla="*/ 95 h 913"/>
              <a:gd name="T4" fmla="*/ 130 w 1345"/>
              <a:gd name="T5" fmla="*/ 285 h 913"/>
              <a:gd name="T6" fmla="*/ 165 w 1345"/>
              <a:gd name="T7" fmla="*/ 555 h 913"/>
              <a:gd name="T8" fmla="*/ 265 w 1345"/>
              <a:gd name="T9" fmla="*/ 795 h 913"/>
              <a:gd name="T10" fmla="*/ 425 w 1345"/>
              <a:gd name="T11" fmla="*/ 895 h 913"/>
              <a:gd name="T12" fmla="*/ 640 w 1345"/>
              <a:gd name="T13" fmla="*/ 900 h 913"/>
              <a:gd name="T14" fmla="*/ 825 w 1345"/>
              <a:gd name="T15" fmla="*/ 870 h 913"/>
              <a:gd name="T16" fmla="*/ 985 w 1345"/>
              <a:gd name="T17" fmla="*/ 745 h 913"/>
              <a:gd name="T18" fmla="*/ 1130 w 1345"/>
              <a:gd name="T19" fmla="*/ 510 h 913"/>
              <a:gd name="T20" fmla="*/ 1200 w 1345"/>
              <a:gd name="T21" fmla="*/ 310 h 913"/>
              <a:gd name="T22" fmla="*/ 1260 w 1345"/>
              <a:gd name="T23" fmla="*/ 125 h 913"/>
              <a:gd name="T24" fmla="*/ 1345 w 1345"/>
              <a:gd name="T25" fmla="*/ 0 h 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45" h="913">
                <a:moveTo>
                  <a:pt x="0" y="20"/>
                </a:moveTo>
                <a:cubicBezTo>
                  <a:pt x="16" y="35"/>
                  <a:pt x="33" y="51"/>
                  <a:pt x="55" y="95"/>
                </a:cubicBezTo>
                <a:cubicBezTo>
                  <a:pt x="77" y="139"/>
                  <a:pt x="112" y="208"/>
                  <a:pt x="130" y="285"/>
                </a:cubicBezTo>
                <a:cubicBezTo>
                  <a:pt x="148" y="362"/>
                  <a:pt x="142" y="470"/>
                  <a:pt x="165" y="555"/>
                </a:cubicBezTo>
                <a:cubicBezTo>
                  <a:pt x="188" y="640"/>
                  <a:pt x="222" y="738"/>
                  <a:pt x="265" y="795"/>
                </a:cubicBezTo>
                <a:cubicBezTo>
                  <a:pt x="308" y="852"/>
                  <a:pt x="362" y="877"/>
                  <a:pt x="425" y="895"/>
                </a:cubicBezTo>
                <a:cubicBezTo>
                  <a:pt x="488" y="913"/>
                  <a:pt x="573" y="904"/>
                  <a:pt x="640" y="900"/>
                </a:cubicBezTo>
                <a:cubicBezTo>
                  <a:pt x="707" y="896"/>
                  <a:pt x="768" y="896"/>
                  <a:pt x="825" y="870"/>
                </a:cubicBezTo>
                <a:cubicBezTo>
                  <a:pt x="882" y="844"/>
                  <a:pt x="934" y="805"/>
                  <a:pt x="985" y="745"/>
                </a:cubicBezTo>
                <a:cubicBezTo>
                  <a:pt x="1036" y="685"/>
                  <a:pt x="1094" y="582"/>
                  <a:pt x="1130" y="510"/>
                </a:cubicBezTo>
                <a:cubicBezTo>
                  <a:pt x="1166" y="438"/>
                  <a:pt x="1178" y="374"/>
                  <a:pt x="1200" y="310"/>
                </a:cubicBezTo>
                <a:cubicBezTo>
                  <a:pt x="1222" y="246"/>
                  <a:pt x="1236" y="177"/>
                  <a:pt x="1260" y="125"/>
                </a:cubicBezTo>
                <a:cubicBezTo>
                  <a:pt x="1284" y="73"/>
                  <a:pt x="1314" y="36"/>
                  <a:pt x="134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421">
            <a:extLst>
              <a:ext uri="{FF2B5EF4-FFF2-40B4-BE49-F238E27FC236}">
                <a16:creationId xmlns:a16="http://schemas.microsoft.com/office/drawing/2014/main" id="{AFD518D9-BE84-35C4-5342-442E11149140}"/>
              </a:ext>
            </a:extLst>
          </xdr:cNvPr>
          <xdr:cNvSpPr>
            <a:spLocks noChangeAspect="1"/>
          </xdr:cNvSpPr>
        </xdr:nvSpPr>
        <xdr:spPr bwMode="auto">
          <a:xfrm rot="16200000">
            <a:off x="3139" y="6666"/>
            <a:ext cx="743" cy="348"/>
          </a:xfrm>
          <a:custGeom>
            <a:avLst/>
            <a:gdLst>
              <a:gd name="T0" fmla="*/ 0 w 1050"/>
              <a:gd name="T1" fmla="*/ 410 h 492"/>
              <a:gd name="T2" fmla="*/ 120 w 1050"/>
              <a:gd name="T3" fmla="*/ 455 h 492"/>
              <a:gd name="T4" fmla="*/ 235 w 1050"/>
              <a:gd name="T5" fmla="*/ 490 h 492"/>
              <a:gd name="T6" fmla="*/ 395 w 1050"/>
              <a:gd name="T7" fmla="*/ 470 h 492"/>
              <a:gd name="T8" fmla="*/ 540 w 1050"/>
              <a:gd name="T9" fmla="*/ 420 h 492"/>
              <a:gd name="T10" fmla="*/ 680 w 1050"/>
              <a:gd name="T11" fmla="*/ 440 h 492"/>
              <a:gd name="T12" fmla="*/ 730 w 1050"/>
              <a:gd name="T13" fmla="*/ 350 h 492"/>
              <a:gd name="T14" fmla="*/ 860 w 1050"/>
              <a:gd name="T15" fmla="*/ 185 h 492"/>
              <a:gd name="T16" fmla="*/ 1050 w 1050"/>
              <a:gd name="T17" fmla="*/ 0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050" h="492">
                <a:moveTo>
                  <a:pt x="0" y="410"/>
                </a:moveTo>
                <a:cubicBezTo>
                  <a:pt x="40" y="426"/>
                  <a:pt x="81" y="442"/>
                  <a:pt x="120" y="455"/>
                </a:cubicBezTo>
                <a:cubicBezTo>
                  <a:pt x="159" y="468"/>
                  <a:pt x="189" y="488"/>
                  <a:pt x="235" y="490"/>
                </a:cubicBezTo>
                <a:cubicBezTo>
                  <a:pt x="281" y="492"/>
                  <a:pt x="344" y="482"/>
                  <a:pt x="395" y="470"/>
                </a:cubicBezTo>
                <a:cubicBezTo>
                  <a:pt x="446" y="458"/>
                  <a:pt x="493" y="425"/>
                  <a:pt x="540" y="420"/>
                </a:cubicBezTo>
                <a:cubicBezTo>
                  <a:pt x="587" y="415"/>
                  <a:pt x="648" y="452"/>
                  <a:pt x="680" y="440"/>
                </a:cubicBezTo>
                <a:cubicBezTo>
                  <a:pt x="712" y="428"/>
                  <a:pt x="700" y="392"/>
                  <a:pt x="730" y="350"/>
                </a:cubicBezTo>
                <a:cubicBezTo>
                  <a:pt x="760" y="308"/>
                  <a:pt x="807" y="243"/>
                  <a:pt x="860" y="185"/>
                </a:cubicBezTo>
                <a:cubicBezTo>
                  <a:pt x="913" y="127"/>
                  <a:pt x="1019" y="31"/>
                  <a:pt x="105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422">
            <a:extLst>
              <a:ext uri="{FF2B5EF4-FFF2-40B4-BE49-F238E27FC236}">
                <a16:creationId xmlns:a16="http://schemas.microsoft.com/office/drawing/2014/main" id="{427577CF-27F6-ED1D-6D7E-7FE74998F5D4}"/>
              </a:ext>
            </a:extLst>
          </xdr:cNvPr>
          <xdr:cNvSpPr>
            <a:spLocks noChangeAspect="1"/>
          </xdr:cNvSpPr>
        </xdr:nvSpPr>
        <xdr:spPr bwMode="auto">
          <a:xfrm rot="16200000">
            <a:off x="3120" y="6890"/>
            <a:ext cx="417" cy="274"/>
          </a:xfrm>
          <a:custGeom>
            <a:avLst/>
            <a:gdLst>
              <a:gd name="T0" fmla="*/ 0 w 590"/>
              <a:gd name="T1" fmla="*/ 365 h 387"/>
              <a:gd name="T2" fmla="*/ 60 w 590"/>
              <a:gd name="T3" fmla="*/ 385 h 387"/>
              <a:gd name="T4" fmla="*/ 170 w 590"/>
              <a:gd name="T5" fmla="*/ 355 h 387"/>
              <a:gd name="T6" fmla="*/ 260 w 590"/>
              <a:gd name="T7" fmla="*/ 275 h 387"/>
              <a:gd name="T8" fmla="*/ 320 w 590"/>
              <a:gd name="T9" fmla="*/ 215 h 387"/>
              <a:gd name="T10" fmla="*/ 395 w 590"/>
              <a:gd name="T11" fmla="*/ 155 h 387"/>
              <a:gd name="T12" fmla="*/ 460 w 590"/>
              <a:gd name="T13" fmla="*/ 115 h 387"/>
              <a:gd name="T14" fmla="*/ 510 w 590"/>
              <a:gd name="T15" fmla="*/ 40 h 387"/>
              <a:gd name="T16" fmla="*/ 590 w 590"/>
              <a:gd name="T17" fmla="*/ 0 h 3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0" h="387">
                <a:moveTo>
                  <a:pt x="0" y="365"/>
                </a:moveTo>
                <a:cubicBezTo>
                  <a:pt x="16" y="376"/>
                  <a:pt x="32" y="387"/>
                  <a:pt x="60" y="385"/>
                </a:cubicBezTo>
                <a:cubicBezTo>
                  <a:pt x="88" y="383"/>
                  <a:pt x="137" y="373"/>
                  <a:pt x="170" y="355"/>
                </a:cubicBezTo>
                <a:cubicBezTo>
                  <a:pt x="203" y="337"/>
                  <a:pt x="235" y="298"/>
                  <a:pt x="260" y="275"/>
                </a:cubicBezTo>
                <a:cubicBezTo>
                  <a:pt x="285" y="252"/>
                  <a:pt x="298" y="235"/>
                  <a:pt x="320" y="215"/>
                </a:cubicBezTo>
                <a:cubicBezTo>
                  <a:pt x="342" y="195"/>
                  <a:pt x="372" y="172"/>
                  <a:pt x="395" y="155"/>
                </a:cubicBezTo>
                <a:cubicBezTo>
                  <a:pt x="418" y="138"/>
                  <a:pt x="441" y="134"/>
                  <a:pt x="460" y="115"/>
                </a:cubicBezTo>
                <a:cubicBezTo>
                  <a:pt x="479" y="96"/>
                  <a:pt x="488" y="59"/>
                  <a:pt x="510" y="40"/>
                </a:cubicBezTo>
                <a:cubicBezTo>
                  <a:pt x="532" y="21"/>
                  <a:pt x="561" y="10"/>
                  <a:pt x="59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Freeform 423">
            <a:extLst>
              <a:ext uri="{FF2B5EF4-FFF2-40B4-BE49-F238E27FC236}">
                <a16:creationId xmlns:a16="http://schemas.microsoft.com/office/drawing/2014/main" id="{33C460F1-F117-CC7C-8CD8-88D050E68AD3}"/>
              </a:ext>
            </a:extLst>
          </xdr:cNvPr>
          <xdr:cNvSpPr>
            <a:spLocks noChangeAspect="1"/>
          </xdr:cNvSpPr>
        </xdr:nvSpPr>
        <xdr:spPr bwMode="auto">
          <a:xfrm rot="16200000">
            <a:off x="3104" y="6733"/>
            <a:ext cx="445" cy="122"/>
          </a:xfrm>
          <a:custGeom>
            <a:avLst/>
            <a:gdLst>
              <a:gd name="T0" fmla="*/ 0 w 630"/>
              <a:gd name="T1" fmla="*/ 125 h 172"/>
              <a:gd name="T2" fmla="*/ 150 w 630"/>
              <a:gd name="T3" fmla="*/ 150 h 172"/>
              <a:gd name="T4" fmla="*/ 260 w 630"/>
              <a:gd name="T5" fmla="*/ 170 h 172"/>
              <a:gd name="T6" fmla="*/ 355 w 630"/>
              <a:gd name="T7" fmla="*/ 160 h 172"/>
              <a:gd name="T8" fmla="*/ 450 w 630"/>
              <a:gd name="T9" fmla="*/ 100 h 172"/>
              <a:gd name="T10" fmla="*/ 630 w 630"/>
              <a:gd name="T11" fmla="*/ 0 h 172"/>
            </a:gdLst>
            <a:ahLst/>
            <a:cxnLst>
              <a:cxn ang="0">
                <a:pos x="T0" y="T1"/>
              </a:cxn>
              <a:cxn ang="0">
                <a:pos x="T2" y="T3"/>
              </a:cxn>
              <a:cxn ang="0">
                <a:pos x="T4" y="T5"/>
              </a:cxn>
              <a:cxn ang="0">
                <a:pos x="T6" y="T7"/>
              </a:cxn>
              <a:cxn ang="0">
                <a:pos x="T8" y="T9"/>
              </a:cxn>
              <a:cxn ang="0">
                <a:pos x="T10" y="T11"/>
              </a:cxn>
            </a:cxnLst>
            <a:rect l="0" t="0" r="r" b="b"/>
            <a:pathLst>
              <a:path w="630" h="172">
                <a:moveTo>
                  <a:pt x="0" y="125"/>
                </a:moveTo>
                <a:cubicBezTo>
                  <a:pt x="53" y="133"/>
                  <a:pt x="107" y="142"/>
                  <a:pt x="150" y="150"/>
                </a:cubicBezTo>
                <a:cubicBezTo>
                  <a:pt x="193" y="158"/>
                  <a:pt x="226" y="168"/>
                  <a:pt x="260" y="170"/>
                </a:cubicBezTo>
                <a:cubicBezTo>
                  <a:pt x="294" y="172"/>
                  <a:pt x="323" y="172"/>
                  <a:pt x="355" y="160"/>
                </a:cubicBezTo>
                <a:cubicBezTo>
                  <a:pt x="387" y="148"/>
                  <a:pt x="404" y="127"/>
                  <a:pt x="450" y="100"/>
                </a:cubicBezTo>
                <a:cubicBezTo>
                  <a:pt x="496" y="73"/>
                  <a:pt x="563" y="36"/>
                  <a:pt x="63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Freeform 424">
            <a:extLst>
              <a:ext uri="{FF2B5EF4-FFF2-40B4-BE49-F238E27FC236}">
                <a16:creationId xmlns:a16="http://schemas.microsoft.com/office/drawing/2014/main" id="{9DDBFB16-5539-4083-A496-359564511F1E}"/>
              </a:ext>
            </a:extLst>
          </xdr:cNvPr>
          <xdr:cNvSpPr>
            <a:spLocks noChangeAspect="1"/>
          </xdr:cNvSpPr>
        </xdr:nvSpPr>
        <xdr:spPr bwMode="auto">
          <a:xfrm rot="16200000">
            <a:off x="3102" y="6714"/>
            <a:ext cx="633" cy="256"/>
          </a:xfrm>
          <a:custGeom>
            <a:avLst/>
            <a:gdLst>
              <a:gd name="T0" fmla="*/ 0 w 895"/>
              <a:gd name="T1" fmla="*/ 235 h 362"/>
              <a:gd name="T2" fmla="*/ 95 w 895"/>
              <a:gd name="T3" fmla="*/ 325 h 362"/>
              <a:gd name="T4" fmla="*/ 215 w 895"/>
              <a:gd name="T5" fmla="*/ 360 h 362"/>
              <a:gd name="T6" fmla="*/ 385 w 895"/>
              <a:gd name="T7" fmla="*/ 315 h 362"/>
              <a:gd name="T8" fmla="*/ 490 w 895"/>
              <a:gd name="T9" fmla="*/ 280 h 362"/>
              <a:gd name="T10" fmla="*/ 615 w 895"/>
              <a:gd name="T11" fmla="*/ 255 h 362"/>
              <a:gd name="T12" fmla="*/ 730 w 895"/>
              <a:gd name="T13" fmla="*/ 155 h 362"/>
              <a:gd name="T14" fmla="*/ 795 w 895"/>
              <a:gd name="T15" fmla="*/ 80 h 362"/>
              <a:gd name="T16" fmla="*/ 835 w 895"/>
              <a:gd name="T17" fmla="*/ 35 h 362"/>
              <a:gd name="T18" fmla="*/ 895 w 895"/>
              <a:gd name="T19" fmla="*/ 0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95" h="362">
                <a:moveTo>
                  <a:pt x="0" y="235"/>
                </a:moveTo>
                <a:cubicBezTo>
                  <a:pt x="29" y="269"/>
                  <a:pt x="59" y="304"/>
                  <a:pt x="95" y="325"/>
                </a:cubicBezTo>
                <a:cubicBezTo>
                  <a:pt x="131" y="346"/>
                  <a:pt x="167" y="362"/>
                  <a:pt x="215" y="360"/>
                </a:cubicBezTo>
                <a:cubicBezTo>
                  <a:pt x="263" y="358"/>
                  <a:pt x="339" y="328"/>
                  <a:pt x="385" y="315"/>
                </a:cubicBezTo>
                <a:cubicBezTo>
                  <a:pt x="431" y="302"/>
                  <a:pt x="452" y="290"/>
                  <a:pt x="490" y="280"/>
                </a:cubicBezTo>
                <a:cubicBezTo>
                  <a:pt x="528" y="270"/>
                  <a:pt x="575" y="276"/>
                  <a:pt x="615" y="255"/>
                </a:cubicBezTo>
                <a:cubicBezTo>
                  <a:pt x="655" y="234"/>
                  <a:pt x="700" y="184"/>
                  <a:pt x="730" y="155"/>
                </a:cubicBezTo>
                <a:cubicBezTo>
                  <a:pt x="760" y="126"/>
                  <a:pt x="777" y="100"/>
                  <a:pt x="795" y="80"/>
                </a:cubicBezTo>
                <a:cubicBezTo>
                  <a:pt x="813" y="60"/>
                  <a:pt x="818" y="48"/>
                  <a:pt x="835" y="35"/>
                </a:cubicBezTo>
                <a:cubicBezTo>
                  <a:pt x="852" y="22"/>
                  <a:pt x="883" y="7"/>
                  <a:pt x="89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Freeform 425">
            <a:extLst>
              <a:ext uri="{FF2B5EF4-FFF2-40B4-BE49-F238E27FC236}">
                <a16:creationId xmlns:a16="http://schemas.microsoft.com/office/drawing/2014/main" id="{D25AFD38-C08D-46AA-2557-5AD2CE06CDC2}"/>
              </a:ext>
            </a:extLst>
          </xdr:cNvPr>
          <xdr:cNvSpPr>
            <a:spLocks noChangeAspect="1"/>
          </xdr:cNvSpPr>
        </xdr:nvSpPr>
        <xdr:spPr bwMode="auto">
          <a:xfrm rot="16200000">
            <a:off x="3172" y="6570"/>
            <a:ext cx="1421" cy="645"/>
          </a:xfrm>
          <a:custGeom>
            <a:avLst/>
            <a:gdLst>
              <a:gd name="T0" fmla="*/ 0 w 2010"/>
              <a:gd name="T1" fmla="*/ 750 h 912"/>
              <a:gd name="T2" fmla="*/ 195 w 2010"/>
              <a:gd name="T3" fmla="*/ 770 h 912"/>
              <a:gd name="T4" fmla="*/ 415 w 2010"/>
              <a:gd name="T5" fmla="*/ 800 h 912"/>
              <a:gd name="T6" fmla="*/ 680 w 2010"/>
              <a:gd name="T7" fmla="*/ 895 h 912"/>
              <a:gd name="T8" fmla="*/ 820 w 2010"/>
              <a:gd name="T9" fmla="*/ 905 h 912"/>
              <a:gd name="T10" fmla="*/ 955 w 2010"/>
              <a:gd name="T11" fmla="*/ 860 h 912"/>
              <a:gd name="T12" fmla="*/ 1130 w 2010"/>
              <a:gd name="T13" fmla="*/ 795 h 912"/>
              <a:gd name="T14" fmla="*/ 1260 w 2010"/>
              <a:gd name="T15" fmla="*/ 745 h 912"/>
              <a:gd name="T16" fmla="*/ 1335 w 2010"/>
              <a:gd name="T17" fmla="*/ 690 h 912"/>
              <a:gd name="T18" fmla="*/ 1465 w 2010"/>
              <a:gd name="T19" fmla="*/ 665 h 912"/>
              <a:gd name="T20" fmla="*/ 1645 w 2010"/>
              <a:gd name="T21" fmla="*/ 625 h 912"/>
              <a:gd name="T22" fmla="*/ 1845 w 2010"/>
              <a:gd name="T23" fmla="*/ 565 h 912"/>
              <a:gd name="T24" fmla="*/ 1910 w 2010"/>
              <a:gd name="T25" fmla="*/ 480 h 912"/>
              <a:gd name="T26" fmla="*/ 1920 w 2010"/>
              <a:gd name="T27" fmla="*/ 345 h 912"/>
              <a:gd name="T28" fmla="*/ 1915 w 2010"/>
              <a:gd name="T29" fmla="*/ 205 h 912"/>
              <a:gd name="T30" fmla="*/ 1955 w 2010"/>
              <a:gd name="T31" fmla="*/ 80 h 912"/>
              <a:gd name="T32" fmla="*/ 2010 w 2010"/>
              <a:gd name="T33" fmla="*/ 0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10" h="912">
                <a:moveTo>
                  <a:pt x="0" y="750"/>
                </a:moveTo>
                <a:cubicBezTo>
                  <a:pt x="63" y="756"/>
                  <a:pt x="126" y="762"/>
                  <a:pt x="195" y="770"/>
                </a:cubicBezTo>
                <a:cubicBezTo>
                  <a:pt x="264" y="778"/>
                  <a:pt x="334" y="779"/>
                  <a:pt x="415" y="800"/>
                </a:cubicBezTo>
                <a:cubicBezTo>
                  <a:pt x="496" y="821"/>
                  <a:pt x="613" y="878"/>
                  <a:pt x="680" y="895"/>
                </a:cubicBezTo>
                <a:cubicBezTo>
                  <a:pt x="747" y="912"/>
                  <a:pt x="774" y="911"/>
                  <a:pt x="820" y="905"/>
                </a:cubicBezTo>
                <a:cubicBezTo>
                  <a:pt x="866" y="899"/>
                  <a:pt x="903" y="878"/>
                  <a:pt x="955" y="860"/>
                </a:cubicBezTo>
                <a:cubicBezTo>
                  <a:pt x="1007" y="842"/>
                  <a:pt x="1079" y="814"/>
                  <a:pt x="1130" y="795"/>
                </a:cubicBezTo>
                <a:cubicBezTo>
                  <a:pt x="1181" y="776"/>
                  <a:pt x="1226" y="762"/>
                  <a:pt x="1260" y="745"/>
                </a:cubicBezTo>
                <a:cubicBezTo>
                  <a:pt x="1294" y="728"/>
                  <a:pt x="1301" y="703"/>
                  <a:pt x="1335" y="690"/>
                </a:cubicBezTo>
                <a:cubicBezTo>
                  <a:pt x="1369" y="677"/>
                  <a:pt x="1413" y="676"/>
                  <a:pt x="1465" y="665"/>
                </a:cubicBezTo>
                <a:cubicBezTo>
                  <a:pt x="1517" y="654"/>
                  <a:pt x="1582" y="642"/>
                  <a:pt x="1645" y="625"/>
                </a:cubicBezTo>
                <a:cubicBezTo>
                  <a:pt x="1708" y="608"/>
                  <a:pt x="1801" y="589"/>
                  <a:pt x="1845" y="565"/>
                </a:cubicBezTo>
                <a:cubicBezTo>
                  <a:pt x="1889" y="541"/>
                  <a:pt x="1897" y="517"/>
                  <a:pt x="1910" y="480"/>
                </a:cubicBezTo>
                <a:cubicBezTo>
                  <a:pt x="1923" y="443"/>
                  <a:pt x="1919" y="391"/>
                  <a:pt x="1920" y="345"/>
                </a:cubicBezTo>
                <a:cubicBezTo>
                  <a:pt x="1921" y="299"/>
                  <a:pt x="1909" y="249"/>
                  <a:pt x="1915" y="205"/>
                </a:cubicBezTo>
                <a:cubicBezTo>
                  <a:pt x="1921" y="161"/>
                  <a:pt x="1939" y="114"/>
                  <a:pt x="1955" y="80"/>
                </a:cubicBezTo>
                <a:cubicBezTo>
                  <a:pt x="1971" y="46"/>
                  <a:pt x="1990" y="23"/>
                  <a:pt x="201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426">
            <a:extLst>
              <a:ext uri="{FF2B5EF4-FFF2-40B4-BE49-F238E27FC236}">
                <a16:creationId xmlns:a16="http://schemas.microsoft.com/office/drawing/2014/main" id="{69BC6858-CAB4-C4CB-81D8-4C98DE18FF80}"/>
              </a:ext>
            </a:extLst>
          </xdr:cNvPr>
          <xdr:cNvSpPr>
            <a:spLocks noChangeAspect="1"/>
          </xdr:cNvSpPr>
        </xdr:nvSpPr>
        <xdr:spPr bwMode="auto">
          <a:xfrm rot="16200000">
            <a:off x="3864" y="6688"/>
            <a:ext cx="216" cy="138"/>
          </a:xfrm>
          <a:custGeom>
            <a:avLst/>
            <a:gdLst>
              <a:gd name="T0" fmla="*/ 305 w 305"/>
              <a:gd name="T1" fmla="*/ 195 h 195"/>
              <a:gd name="T2" fmla="*/ 155 w 305"/>
              <a:gd name="T3" fmla="*/ 125 h 195"/>
              <a:gd name="T4" fmla="*/ 0 w 305"/>
              <a:gd name="T5" fmla="*/ 0 h 195"/>
            </a:gdLst>
            <a:ahLst/>
            <a:cxnLst>
              <a:cxn ang="0">
                <a:pos x="T0" y="T1"/>
              </a:cxn>
              <a:cxn ang="0">
                <a:pos x="T2" y="T3"/>
              </a:cxn>
              <a:cxn ang="0">
                <a:pos x="T4" y="T5"/>
              </a:cxn>
            </a:cxnLst>
            <a:rect l="0" t="0" r="r" b="b"/>
            <a:pathLst>
              <a:path w="305" h="195">
                <a:moveTo>
                  <a:pt x="305" y="195"/>
                </a:moveTo>
                <a:cubicBezTo>
                  <a:pt x="255" y="176"/>
                  <a:pt x="206" y="158"/>
                  <a:pt x="155" y="125"/>
                </a:cubicBezTo>
                <a:cubicBezTo>
                  <a:pt x="104" y="92"/>
                  <a:pt x="52" y="46"/>
                  <a:pt x="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Freeform 427">
            <a:extLst>
              <a:ext uri="{FF2B5EF4-FFF2-40B4-BE49-F238E27FC236}">
                <a16:creationId xmlns:a16="http://schemas.microsoft.com/office/drawing/2014/main" id="{AAA726F7-F810-3AB7-0102-BBB2A6E816AF}"/>
              </a:ext>
            </a:extLst>
          </xdr:cNvPr>
          <xdr:cNvSpPr>
            <a:spLocks noChangeAspect="1"/>
          </xdr:cNvSpPr>
        </xdr:nvSpPr>
        <xdr:spPr bwMode="auto">
          <a:xfrm rot="16200000">
            <a:off x="3523" y="5873"/>
            <a:ext cx="371" cy="396"/>
          </a:xfrm>
          <a:custGeom>
            <a:avLst/>
            <a:gdLst>
              <a:gd name="T0" fmla="*/ 0 w 525"/>
              <a:gd name="T1" fmla="*/ 560 h 560"/>
              <a:gd name="T2" fmla="*/ 85 w 525"/>
              <a:gd name="T3" fmla="*/ 535 h 560"/>
              <a:gd name="T4" fmla="*/ 180 w 525"/>
              <a:gd name="T5" fmla="*/ 460 h 560"/>
              <a:gd name="T6" fmla="*/ 270 w 525"/>
              <a:gd name="T7" fmla="*/ 330 h 560"/>
              <a:gd name="T8" fmla="*/ 390 w 525"/>
              <a:gd name="T9" fmla="*/ 205 h 560"/>
              <a:gd name="T10" fmla="*/ 455 w 525"/>
              <a:gd name="T11" fmla="*/ 90 h 560"/>
              <a:gd name="T12" fmla="*/ 525 w 525"/>
              <a:gd name="T13" fmla="*/ 0 h 560"/>
            </a:gdLst>
            <a:ahLst/>
            <a:cxnLst>
              <a:cxn ang="0">
                <a:pos x="T0" y="T1"/>
              </a:cxn>
              <a:cxn ang="0">
                <a:pos x="T2" y="T3"/>
              </a:cxn>
              <a:cxn ang="0">
                <a:pos x="T4" y="T5"/>
              </a:cxn>
              <a:cxn ang="0">
                <a:pos x="T6" y="T7"/>
              </a:cxn>
              <a:cxn ang="0">
                <a:pos x="T8" y="T9"/>
              </a:cxn>
              <a:cxn ang="0">
                <a:pos x="T10" y="T11"/>
              </a:cxn>
              <a:cxn ang="0">
                <a:pos x="T12" y="T13"/>
              </a:cxn>
            </a:cxnLst>
            <a:rect l="0" t="0" r="r" b="b"/>
            <a:pathLst>
              <a:path w="525" h="560">
                <a:moveTo>
                  <a:pt x="0" y="560"/>
                </a:moveTo>
                <a:cubicBezTo>
                  <a:pt x="27" y="556"/>
                  <a:pt x="55" y="552"/>
                  <a:pt x="85" y="535"/>
                </a:cubicBezTo>
                <a:cubicBezTo>
                  <a:pt x="115" y="518"/>
                  <a:pt x="149" y="494"/>
                  <a:pt x="180" y="460"/>
                </a:cubicBezTo>
                <a:cubicBezTo>
                  <a:pt x="211" y="426"/>
                  <a:pt x="235" y="372"/>
                  <a:pt x="270" y="330"/>
                </a:cubicBezTo>
                <a:cubicBezTo>
                  <a:pt x="305" y="288"/>
                  <a:pt x="359" y="245"/>
                  <a:pt x="390" y="205"/>
                </a:cubicBezTo>
                <a:cubicBezTo>
                  <a:pt x="421" y="165"/>
                  <a:pt x="433" y="124"/>
                  <a:pt x="455" y="90"/>
                </a:cubicBezTo>
                <a:cubicBezTo>
                  <a:pt x="477" y="56"/>
                  <a:pt x="501" y="28"/>
                  <a:pt x="52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428">
            <a:extLst>
              <a:ext uri="{FF2B5EF4-FFF2-40B4-BE49-F238E27FC236}">
                <a16:creationId xmlns:a16="http://schemas.microsoft.com/office/drawing/2014/main" id="{9A25D1CF-7EE1-794D-B395-5F3413AAADD0}"/>
              </a:ext>
            </a:extLst>
          </xdr:cNvPr>
          <xdr:cNvSpPr>
            <a:spLocks noChangeAspect="1"/>
          </xdr:cNvSpPr>
        </xdr:nvSpPr>
        <xdr:spPr bwMode="auto">
          <a:xfrm rot="16200000">
            <a:off x="3692" y="6150"/>
            <a:ext cx="1404" cy="379"/>
          </a:xfrm>
          <a:custGeom>
            <a:avLst/>
            <a:gdLst>
              <a:gd name="T0" fmla="*/ 0 w 1985"/>
              <a:gd name="T1" fmla="*/ 0 h 536"/>
              <a:gd name="T2" fmla="*/ 100 w 1985"/>
              <a:gd name="T3" fmla="*/ 35 h 536"/>
              <a:gd name="T4" fmla="*/ 195 w 1985"/>
              <a:gd name="T5" fmla="*/ 80 h 536"/>
              <a:gd name="T6" fmla="*/ 285 w 1985"/>
              <a:gd name="T7" fmla="*/ 95 h 536"/>
              <a:gd name="T8" fmla="*/ 395 w 1985"/>
              <a:gd name="T9" fmla="*/ 145 h 536"/>
              <a:gd name="T10" fmla="*/ 590 w 1985"/>
              <a:gd name="T11" fmla="*/ 165 h 536"/>
              <a:gd name="T12" fmla="*/ 770 w 1985"/>
              <a:gd name="T13" fmla="*/ 200 h 536"/>
              <a:gd name="T14" fmla="*/ 930 w 1985"/>
              <a:gd name="T15" fmla="*/ 170 h 536"/>
              <a:gd name="T16" fmla="*/ 1110 w 1985"/>
              <a:gd name="T17" fmla="*/ 175 h 536"/>
              <a:gd name="T18" fmla="*/ 1285 w 1985"/>
              <a:gd name="T19" fmla="*/ 230 h 536"/>
              <a:gd name="T20" fmla="*/ 1480 w 1985"/>
              <a:gd name="T21" fmla="*/ 360 h 536"/>
              <a:gd name="T22" fmla="*/ 1620 w 1985"/>
              <a:gd name="T23" fmla="*/ 425 h 536"/>
              <a:gd name="T24" fmla="*/ 1765 w 1985"/>
              <a:gd name="T25" fmla="*/ 520 h 536"/>
              <a:gd name="T26" fmla="*/ 1985 w 1985"/>
              <a:gd name="T27" fmla="*/ 520 h 5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985" h="536">
                <a:moveTo>
                  <a:pt x="0" y="0"/>
                </a:moveTo>
                <a:cubicBezTo>
                  <a:pt x="34" y="11"/>
                  <a:pt x="68" y="22"/>
                  <a:pt x="100" y="35"/>
                </a:cubicBezTo>
                <a:cubicBezTo>
                  <a:pt x="132" y="48"/>
                  <a:pt x="164" y="70"/>
                  <a:pt x="195" y="80"/>
                </a:cubicBezTo>
                <a:cubicBezTo>
                  <a:pt x="226" y="90"/>
                  <a:pt x="252" y="84"/>
                  <a:pt x="285" y="95"/>
                </a:cubicBezTo>
                <a:cubicBezTo>
                  <a:pt x="318" y="106"/>
                  <a:pt x="344" y="133"/>
                  <a:pt x="395" y="145"/>
                </a:cubicBezTo>
                <a:cubicBezTo>
                  <a:pt x="446" y="157"/>
                  <a:pt x="528" y="156"/>
                  <a:pt x="590" y="165"/>
                </a:cubicBezTo>
                <a:cubicBezTo>
                  <a:pt x="652" y="174"/>
                  <a:pt x="713" y="199"/>
                  <a:pt x="770" y="200"/>
                </a:cubicBezTo>
                <a:cubicBezTo>
                  <a:pt x="827" y="201"/>
                  <a:pt x="873" y="174"/>
                  <a:pt x="930" y="170"/>
                </a:cubicBezTo>
                <a:cubicBezTo>
                  <a:pt x="987" y="166"/>
                  <a:pt x="1051" y="165"/>
                  <a:pt x="1110" y="175"/>
                </a:cubicBezTo>
                <a:cubicBezTo>
                  <a:pt x="1169" y="185"/>
                  <a:pt x="1223" y="199"/>
                  <a:pt x="1285" y="230"/>
                </a:cubicBezTo>
                <a:cubicBezTo>
                  <a:pt x="1347" y="261"/>
                  <a:pt x="1424" y="328"/>
                  <a:pt x="1480" y="360"/>
                </a:cubicBezTo>
                <a:cubicBezTo>
                  <a:pt x="1536" y="392"/>
                  <a:pt x="1573" y="398"/>
                  <a:pt x="1620" y="425"/>
                </a:cubicBezTo>
                <a:cubicBezTo>
                  <a:pt x="1667" y="452"/>
                  <a:pt x="1704" y="504"/>
                  <a:pt x="1765" y="520"/>
                </a:cubicBezTo>
                <a:cubicBezTo>
                  <a:pt x="1826" y="536"/>
                  <a:pt x="1948" y="521"/>
                  <a:pt x="1985" y="52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Freeform 429">
            <a:extLst>
              <a:ext uri="{FF2B5EF4-FFF2-40B4-BE49-F238E27FC236}">
                <a16:creationId xmlns:a16="http://schemas.microsoft.com/office/drawing/2014/main" id="{B7AC0B80-D7EC-B628-D00B-BCC242F7BD4E}"/>
              </a:ext>
            </a:extLst>
          </xdr:cNvPr>
          <xdr:cNvSpPr>
            <a:spLocks noChangeAspect="1"/>
          </xdr:cNvSpPr>
        </xdr:nvSpPr>
        <xdr:spPr bwMode="auto">
          <a:xfrm rot="16200000">
            <a:off x="4126" y="5301"/>
            <a:ext cx="2677" cy="6263"/>
          </a:xfrm>
          <a:custGeom>
            <a:avLst/>
            <a:gdLst>
              <a:gd name="T0" fmla="*/ 0 w 3785"/>
              <a:gd name="T1" fmla="*/ 8855 h 8855"/>
              <a:gd name="T2" fmla="*/ 70 w 3785"/>
              <a:gd name="T3" fmla="*/ 8670 h 8855"/>
              <a:gd name="T4" fmla="*/ 180 w 3785"/>
              <a:gd name="T5" fmla="*/ 8315 h 8855"/>
              <a:gd name="T6" fmla="*/ 295 w 3785"/>
              <a:gd name="T7" fmla="*/ 7960 h 8855"/>
              <a:gd name="T8" fmla="*/ 500 w 3785"/>
              <a:gd name="T9" fmla="*/ 7430 h 8855"/>
              <a:gd name="T10" fmla="*/ 780 w 3785"/>
              <a:gd name="T11" fmla="*/ 6915 h 8855"/>
              <a:gd name="T12" fmla="*/ 970 w 3785"/>
              <a:gd name="T13" fmla="*/ 6670 h 8855"/>
              <a:gd name="T14" fmla="*/ 1300 w 3785"/>
              <a:gd name="T15" fmla="*/ 6430 h 8855"/>
              <a:gd name="T16" fmla="*/ 1690 w 3785"/>
              <a:gd name="T17" fmla="*/ 6315 h 8855"/>
              <a:gd name="T18" fmla="*/ 2060 w 3785"/>
              <a:gd name="T19" fmla="*/ 6255 h 8855"/>
              <a:gd name="T20" fmla="*/ 2500 w 3785"/>
              <a:gd name="T21" fmla="*/ 6150 h 8855"/>
              <a:gd name="T22" fmla="*/ 2855 w 3785"/>
              <a:gd name="T23" fmla="*/ 6045 h 8855"/>
              <a:gd name="T24" fmla="*/ 3045 w 3785"/>
              <a:gd name="T25" fmla="*/ 5910 h 8855"/>
              <a:gd name="T26" fmla="*/ 3230 w 3785"/>
              <a:gd name="T27" fmla="*/ 5730 h 8855"/>
              <a:gd name="T28" fmla="*/ 3480 w 3785"/>
              <a:gd name="T29" fmla="*/ 5410 h 8855"/>
              <a:gd name="T30" fmla="*/ 3640 w 3785"/>
              <a:gd name="T31" fmla="*/ 4975 h 8855"/>
              <a:gd name="T32" fmla="*/ 3695 w 3785"/>
              <a:gd name="T33" fmla="*/ 4540 h 8855"/>
              <a:gd name="T34" fmla="*/ 3600 w 3785"/>
              <a:gd name="T35" fmla="*/ 4260 h 8855"/>
              <a:gd name="T36" fmla="*/ 3300 w 3785"/>
              <a:gd name="T37" fmla="*/ 3875 h 8855"/>
              <a:gd name="T38" fmla="*/ 3150 w 3785"/>
              <a:gd name="T39" fmla="*/ 3640 h 8855"/>
              <a:gd name="T40" fmla="*/ 3060 w 3785"/>
              <a:gd name="T41" fmla="*/ 3340 h 8855"/>
              <a:gd name="T42" fmla="*/ 3135 w 3785"/>
              <a:gd name="T43" fmla="*/ 3000 h 8855"/>
              <a:gd name="T44" fmla="*/ 3255 w 3785"/>
              <a:gd name="T45" fmla="*/ 2690 h 8855"/>
              <a:gd name="T46" fmla="*/ 3355 w 3785"/>
              <a:gd name="T47" fmla="*/ 2370 h 8855"/>
              <a:gd name="T48" fmla="*/ 3440 w 3785"/>
              <a:gd name="T49" fmla="*/ 2035 h 8855"/>
              <a:gd name="T50" fmla="*/ 3465 w 3785"/>
              <a:gd name="T51" fmla="*/ 1795 h 8855"/>
              <a:gd name="T52" fmla="*/ 3510 w 3785"/>
              <a:gd name="T53" fmla="*/ 1545 h 8855"/>
              <a:gd name="T54" fmla="*/ 3590 w 3785"/>
              <a:gd name="T55" fmla="*/ 1025 h 8855"/>
              <a:gd name="T56" fmla="*/ 3625 w 3785"/>
              <a:gd name="T57" fmla="*/ 805 h 8855"/>
              <a:gd name="T58" fmla="*/ 3660 w 3785"/>
              <a:gd name="T59" fmla="*/ 555 h 8855"/>
              <a:gd name="T60" fmla="*/ 3730 w 3785"/>
              <a:gd name="T61" fmla="*/ 240 h 8855"/>
              <a:gd name="T62" fmla="*/ 3785 w 3785"/>
              <a:gd name="T63" fmla="*/ 0 h 88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785" h="8855">
                <a:moveTo>
                  <a:pt x="0" y="8855"/>
                </a:moveTo>
                <a:cubicBezTo>
                  <a:pt x="12" y="8824"/>
                  <a:pt x="40" y="8760"/>
                  <a:pt x="70" y="8670"/>
                </a:cubicBezTo>
                <a:cubicBezTo>
                  <a:pt x="100" y="8580"/>
                  <a:pt x="143" y="8433"/>
                  <a:pt x="180" y="8315"/>
                </a:cubicBezTo>
                <a:cubicBezTo>
                  <a:pt x="217" y="8197"/>
                  <a:pt x="242" y="8107"/>
                  <a:pt x="295" y="7960"/>
                </a:cubicBezTo>
                <a:cubicBezTo>
                  <a:pt x="348" y="7813"/>
                  <a:pt x="419" y="7604"/>
                  <a:pt x="500" y="7430"/>
                </a:cubicBezTo>
                <a:cubicBezTo>
                  <a:pt x="581" y="7256"/>
                  <a:pt x="702" y="7042"/>
                  <a:pt x="780" y="6915"/>
                </a:cubicBezTo>
                <a:cubicBezTo>
                  <a:pt x="858" y="6788"/>
                  <a:pt x="883" y="6751"/>
                  <a:pt x="970" y="6670"/>
                </a:cubicBezTo>
                <a:cubicBezTo>
                  <a:pt x="1057" y="6589"/>
                  <a:pt x="1180" y="6489"/>
                  <a:pt x="1300" y="6430"/>
                </a:cubicBezTo>
                <a:cubicBezTo>
                  <a:pt x="1420" y="6371"/>
                  <a:pt x="1563" y="6344"/>
                  <a:pt x="1690" y="6315"/>
                </a:cubicBezTo>
                <a:cubicBezTo>
                  <a:pt x="1817" y="6286"/>
                  <a:pt x="1925" y="6282"/>
                  <a:pt x="2060" y="6255"/>
                </a:cubicBezTo>
                <a:cubicBezTo>
                  <a:pt x="2195" y="6228"/>
                  <a:pt x="2367" y="6185"/>
                  <a:pt x="2500" y="6150"/>
                </a:cubicBezTo>
                <a:cubicBezTo>
                  <a:pt x="2633" y="6115"/>
                  <a:pt x="2764" y="6085"/>
                  <a:pt x="2855" y="6045"/>
                </a:cubicBezTo>
                <a:cubicBezTo>
                  <a:pt x="2946" y="6005"/>
                  <a:pt x="2982" y="5963"/>
                  <a:pt x="3045" y="5910"/>
                </a:cubicBezTo>
                <a:cubicBezTo>
                  <a:pt x="3108" y="5857"/>
                  <a:pt x="3158" y="5813"/>
                  <a:pt x="3230" y="5730"/>
                </a:cubicBezTo>
                <a:cubicBezTo>
                  <a:pt x="3302" y="5647"/>
                  <a:pt x="3412" y="5536"/>
                  <a:pt x="3480" y="5410"/>
                </a:cubicBezTo>
                <a:cubicBezTo>
                  <a:pt x="3548" y="5284"/>
                  <a:pt x="3604" y="5120"/>
                  <a:pt x="3640" y="4975"/>
                </a:cubicBezTo>
                <a:cubicBezTo>
                  <a:pt x="3676" y="4830"/>
                  <a:pt x="3702" y="4659"/>
                  <a:pt x="3695" y="4540"/>
                </a:cubicBezTo>
                <a:cubicBezTo>
                  <a:pt x="3688" y="4421"/>
                  <a:pt x="3666" y="4371"/>
                  <a:pt x="3600" y="4260"/>
                </a:cubicBezTo>
                <a:cubicBezTo>
                  <a:pt x="3534" y="4149"/>
                  <a:pt x="3375" y="3978"/>
                  <a:pt x="3300" y="3875"/>
                </a:cubicBezTo>
                <a:cubicBezTo>
                  <a:pt x="3225" y="3772"/>
                  <a:pt x="3190" y="3729"/>
                  <a:pt x="3150" y="3640"/>
                </a:cubicBezTo>
                <a:cubicBezTo>
                  <a:pt x="3110" y="3551"/>
                  <a:pt x="3062" y="3447"/>
                  <a:pt x="3060" y="3340"/>
                </a:cubicBezTo>
                <a:cubicBezTo>
                  <a:pt x="3058" y="3233"/>
                  <a:pt x="3103" y="3108"/>
                  <a:pt x="3135" y="3000"/>
                </a:cubicBezTo>
                <a:cubicBezTo>
                  <a:pt x="3167" y="2892"/>
                  <a:pt x="3218" y="2795"/>
                  <a:pt x="3255" y="2690"/>
                </a:cubicBezTo>
                <a:cubicBezTo>
                  <a:pt x="3292" y="2585"/>
                  <a:pt x="3324" y="2479"/>
                  <a:pt x="3355" y="2370"/>
                </a:cubicBezTo>
                <a:cubicBezTo>
                  <a:pt x="3386" y="2261"/>
                  <a:pt x="3422" y="2131"/>
                  <a:pt x="3440" y="2035"/>
                </a:cubicBezTo>
                <a:cubicBezTo>
                  <a:pt x="3458" y="1939"/>
                  <a:pt x="3453" y="1877"/>
                  <a:pt x="3465" y="1795"/>
                </a:cubicBezTo>
                <a:cubicBezTo>
                  <a:pt x="3477" y="1713"/>
                  <a:pt x="3489" y="1673"/>
                  <a:pt x="3510" y="1545"/>
                </a:cubicBezTo>
                <a:cubicBezTo>
                  <a:pt x="3531" y="1417"/>
                  <a:pt x="3571" y="1148"/>
                  <a:pt x="3590" y="1025"/>
                </a:cubicBezTo>
                <a:cubicBezTo>
                  <a:pt x="3609" y="902"/>
                  <a:pt x="3613" y="883"/>
                  <a:pt x="3625" y="805"/>
                </a:cubicBezTo>
                <a:cubicBezTo>
                  <a:pt x="3637" y="727"/>
                  <a:pt x="3642" y="649"/>
                  <a:pt x="3660" y="555"/>
                </a:cubicBezTo>
                <a:cubicBezTo>
                  <a:pt x="3678" y="461"/>
                  <a:pt x="3709" y="332"/>
                  <a:pt x="3730" y="240"/>
                </a:cubicBezTo>
                <a:cubicBezTo>
                  <a:pt x="3751" y="148"/>
                  <a:pt x="3768" y="74"/>
                  <a:pt x="378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30">
            <a:extLst>
              <a:ext uri="{FF2B5EF4-FFF2-40B4-BE49-F238E27FC236}">
                <a16:creationId xmlns:a16="http://schemas.microsoft.com/office/drawing/2014/main" id="{F48A4AEE-1B35-F63E-5A51-980B7CFDDA57}"/>
              </a:ext>
            </a:extLst>
          </xdr:cNvPr>
          <xdr:cNvSpPr>
            <a:spLocks noChangeAspect="1"/>
          </xdr:cNvSpPr>
        </xdr:nvSpPr>
        <xdr:spPr bwMode="auto">
          <a:xfrm rot="16200000">
            <a:off x="7851" y="8974"/>
            <a:ext cx="397" cy="1100"/>
          </a:xfrm>
          <a:custGeom>
            <a:avLst/>
            <a:gdLst>
              <a:gd name="T0" fmla="*/ 0 w 560"/>
              <a:gd name="T1" fmla="*/ 1555 h 1555"/>
              <a:gd name="T2" fmla="*/ 150 w 560"/>
              <a:gd name="T3" fmla="*/ 1080 h 1555"/>
              <a:gd name="T4" fmla="*/ 295 w 560"/>
              <a:gd name="T5" fmla="*/ 630 h 1555"/>
              <a:gd name="T6" fmla="*/ 415 w 560"/>
              <a:gd name="T7" fmla="*/ 320 h 1555"/>
              <a:gd name="T8" fmla="*/ 560 w 560"/>
              <a:gd name="T9" fmla="*/ 0 h 1555"/>
            </a:gdLst>
            <a:ahLst/>
            <a:cxnLst>
              <a:cxn ang="0">
                <a:pos x="T0" y="T1"/>
              </a:cxn>
              <a:cxn ang="0">
                <a:pos x="T2" y="T3"/>
              </a:cxn>
              <a:cxn ang="0">
                <a:pos x="T4" y="T5"/>
              </a:cxn>
              <a:cxn ang="0">
                <a:pos x="T6" y="T7"/>
              </a:cxn>
              <a:cxn ang="0">
                <a:pos x="T8" y="T9"/>
              </a:cxn>
            </a:cxnLst>
            <a:rect l="0" t="0" r="r" b="b"/>
            <a:pathLst>
              <a:path w="560" h="1555">
                <a:moveTo>
                  <a:pt x="0" y="1555"/>
                </a:moveTo>
                <a:cubicBezTo>
                  <a:pt x="50" y="1394"/>
                  <a:pt x="101" y="1234"/>
                  <a:pt x="150" y="1080"/>
                </a:cubicBezTo>
                <a:cubicBezTo>
                  <a:pt x="199" y="926"/>
                  <a:pt x="251" y="757"/>
                  <a:pt x="295" y="630"/>
                </a:cubicBezTo>
                <a:cubicBezTo>
                  <a:pt x="339" y="503"/>
                  <a:pt x="371" y="425"/>
                  <a:pt x="415" y="320"/>
                </a:cubicBezTo>
                <a:cubicBezTo>
                  <a:pt x="459" y="215"/>
                  <a:pt x="530" y="67"/>
                  <a:pt x="56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Freeform 431">
            <a:extLst>
              <a:ext uri="{FF2B5EF4-FFF2-40B4-BE49-F238E27FC236}">
                <a16:creationId xmlns:a16="http://schemas.microsoft.com/office/drawing/2014/main" id="{91578DF3-20B3-B819-408E-55B262796AA0}"/>
              </a:ext>
            </a:extLst>
          </xdr:cNvPr>
          <xdr:cNvSpPr>
            <a:spLocks noChangeAspect="1"/>
          </xdr:cNvSpPr>
        </xdr:nvSpPr>
        <xdr:spPr bwMode="auto">
          <a:xfrm rot="16200000">
            <a:off x="5418" y="7252"/>
            <a:ext cx="2221" cy="1934"/>
          </a:xfrm>
          <a:custGeom>
            <a:avLst/>
            <a:gdLst>
              <a:gd name="T0" fmla="*/ 0 w 3140"/>
              <a:gd name="T1" fmla="*/ 2735 h 2735"/>
              <a:gd name="T2" fmla="*/ 50 w 3140"/>
              <a:gd name="T3" fmla="*/ 2665 h 2735"/>
              <a:gd name="T4" fmla="*/ 225 w 3140"/>
              <a:gd name="T5" fmla="*/ 2345 h 2735"/>
              <a:gd name="T6" fmla="*/ 425 w 3140"/>
              <a:gd name="T7" fmla="*/ 2110 h 2735"/>
              <a:gd name="T8" fmla="*/ 670 w 3140"/>
              <a:gd name="T9" fmla="*/ 1940 h 2735"/>
              <a:gd name="T10" fmla="*/ 1005 w 3140"/>
              <a:gd name="T11" fmla="*/ 1825 h 2735"/>
              <a:gd name="T12" fmla="*/ 1290 w 3140"/>
              <a:gd name="T13" fmla="*/ 1780 h 2735"/>
              <a:gd name="T14" fmla="*/ 1660 w 3140"/>
              <a:gd name="T15" fmla="*/ 1705 h 2735"/>
              <a:gd name="T16" fmla="*/ 1990 w 3140"/>
              <a:gd name="T17" fmla="*/ 1615 h 2735"/>
              <a:gd name="T18" fmla="*/ 2245 w 3140"/>
              <a:gd name="T19" fmla="*/ 1540 h 2735"/>
              <a:gd name="T20" fmla="*/ 2465 w 3140"/>
              <a:gd name="T21" fmla="*/ 1400 h 2735"/>
              <a:gd name="T22" fmla="*/ 2685 w 3140"/>
              <a:gd name="T23" fmla="*/ 1175 h 2735"/>
              <a:gd name="T24" fmla="*/ 2910 w 3140"/>
              <a:gd name="T25" fmla="*/ 890 h 2735"/>
              <a:gd name="T26" fmla="*/ 3045 w 3140"/>
              <a:gd name="T27" fmla="*/ 550 h 2735"/>
              <a:gd name="T28" fmla="*/ 3115 w 3140"/>
              <a:gd name="T29" fmla="*/ 255 h 2735"/>
              <a:gd name="T30" fmla="*/ 3140 w 3140"/>
              <a:gd name="T31" fmla="*/ 0 h 27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3140" h="2735">
                <a:moveTo>
                  <a:pt x="0" y="2735"/>
                </a:moveTo>
                <a:cubicBezTo>
                  <a:pt x="9" y="2722"/>
                  <a:pt x="13" y="2730"/>
                  <a:pt x="50" y="2665"/>
                </a:cubicBezTo>
                <a:cubicBezTo>
                  <a:pt x="87" y="2600"/>
                  <a:pt x="163" y="2437"/>
                  <a:pt x="225" y="2345"/>
                </a:cubicBezTo>
                <a:cubicBezTo>
                  <a:pt x="287" y="2253"/>
                  <a:pt x="351" y="2177"/>
                  <a:pt x="425" y="2110"/>
                </a:cubicBezTo>
                <a:cubicBezTo>
                  <a:pt x="499" y="2043"/>
                  <a:pt x="573" y="1988"/>
                  <a:pt x="670" y="1940"/>
                </a:cubicBezTo>
                <a:cubicBezTo>
                  <a:pt x="767" y="1892"/>
                  <a:pt x="902" y="1852"/>
                  <a:pt x="1005" y="1825"/>
                </a:cubicBezTo>
                <a:cubicBezTo>
                  <a:pt x="1108" y="1798"/>
                  <a:pt x="1181" y="1800"/>
                  <a:pt x="1290" y="1780"/>
                </a:cubicBezTo>
                <a:cubicBezTo>
                  <a:pt x="1399" y="1760"/>
                  <a:pt x="1543" y="1732"/>
                  <a:pt x="1660" y="1705"/>
                </a:cubicBezTo>
                <a:cubicBezTo>
                  <a:pt x="1777" y="1678"/>
                  <a:pt x="1893" y="1642"/>
                  <a:pt x="1990" y="1615"/>
                </a:cubicBezTo>
                <a:cubicBezTo>
                  <a:pt x="2087" y="1588"/>
                  <a:pt x="2166" y="1576"/>
                  <a:pt x="2245" y="1540"/>
                </a:cubicBezTo>
                <a:cubicBezTo>
                  <a:pt x="2324" y="1504"/>
                  <a:pt x="2392" y="1461"/>
                  <a:pt x="2465" y="1400"/>
                </a:cubicBezTo>
                <a:cubicBezTo>
                  <a:pt x="2538" y="1339"/>
                  <a:pt x="2611" y="1260"/>
                  <a:pt x="2685" y="1175"/>
                </a:cubicBezTo>
                <a:cubicBezTo>
                  <a:pt x="2759" y="1090"/>
                  <a:pt x="2850" y="994"/>
                  <a:pt x="2910" y="890"/>
                </a:cubicBezTo>
                <a:cubicBezTo>
                  <a:pt x="2970" y="786"/>
                  <a:pt x="3011" y="656"/>
                  <a:pt x="3045" y="550"/>
                </a:cubicBezTo>
                <a:cubicBezTo>
                  <a:pt x="3079" y="444"/>
                  <a:pt x="3099" y="347"/>
                  <a:pt x="3115" y="255"/>
                </a:cubicBezTo>
                <a:cubicBezTo>
                  <a:pt x="3131" y="163"/>
                  <a:pt x="3135" y="53"/>
                  <a:pt x="31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432">
            <a:extLst>
              <a:ext uri="{FF2B5EF4-FFF2-40B4-BE49-F238E27FC236}">
                <a16:creationId xmlns:a16="http://schemas.microsoft.com/office/drawing/2014/main" id="{A03BD33A-1F44-498C-39CB-697CE3AD559D}"/>
              </a:ext>
            </a:extLst>
          </xdr:cNvPr>
          <xdr:cNvSpPr>
            <a:spLocks noChangeAspect="1"/>
          </xdr:cNvSpPr>
        </xdr:nvSpPr>
        <xdr:spPr bwMode="auto">
          <a:xfrm rot="16200000">
            <a:off x="4576" y="5110"/>
            <a:ext cx="2942" cy="1175"/>
          </a:xfrm>
          <a:custGeom>
            <a:avLst/>
            <a:gdLst>
              <a:gd name="T0" fmla="*/ 0 w 4160"/>
              <a:gd name="T1" fmla="*/ 0 h 1661"/>
              <a:gd name="T2" fmla="*/ 150 w 4160"/>
              <a:gd name="T3" fmla="*/ 250 h 1661"/>
              <a:gd name="T4" fmla="*/ 385 w 4160"/>
              <a:gd name="T5" fmla="*/ 545 h 1661"/>
              <a:gd name="T6" fmla="*/ 655 w 4160"/>
              <a:gd name="T7" fmla="*/ 725 h 1661"/>
              <a:gd name="T8" fmla="*/ 850 w 4160"/>
              <a:gd name="T9" fmla="*/ 855 h 1661"/>
              <a:gd name="T10" fmla="*/ 1160 w 4160"/>
              <a:gd name="T11" fmla="*/ 995 h 1661"/>
              <a:gd name="T12" fmla="*/ 1410 w 4160"/>
              <a:gd name="T13" fmla="*/ 1170 h 1661"/>
              <a:gd name="T14" fmla="*/ 1785 w 4160"/>
              <a:gd name="T15" fmla="*/ 1420 h 1661"/>
              <a:gd name="T16" fmla="*/ 2100 w 4160"/>
              <a:gd name="T17" fmla="*/ 1600 h 1661"/>
              <a:gd name="T18" fmla="*/ 2350 w 4160"/>
              <a:gd name="T19" fmla="*/ 1655 h 1661"/>
              <a:gd name="T20" fmla="*/ 2695 w 4160"/>
              <a:gd name="T21" fmla="*/ 1635 h 1661"/>
              <a:gd name="T22" fmla="*/ 3050 w 4160"/>
              <a:gd name="T23" fmla="*/ 1590 h 1661"/>
              <a:gd name="T24" fmla="*/ 3310 w 4160"/>
              <a:gd name="T25" fmla="*/ 1555 h 1661"/>
              <a:gd name="T26" fmla="*/ 3505 w 4160"/>
              <a:gd name="T27" fmla="*/ 1450 h 1661"/>
              <a:gd name="T28" fmla="*/ 3700 w 4160"/>
              <a:gd name="T29" fmla="*/ 1290 h 1661"/>
              <a:gd name="T30" fmla="*/ 3880 w 4160"/>
              <a:gd name="T31" fmla="*/ 1210 h 1661"/>
              <a:gd name="T32" fmla="*/ 4045 w 4160"/>
              <a:gd name="T33" fmla="*/ 1185 h 1661"/>
              <a:gd name="T34" fmla="*/ 4160 w 4160"/>
              <a:gd name="T35" fmla="*/ 1185 h 16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160" h="1661">
                <a:moveTo>
                  <a:pt x="0" y="0"/>
                </a:moveTo>
                <a:cubicBezTo>
                  <a:pt x="43" y="79"/>
                  <a:pt x="86" y="159"/>
                  <a:pt x="150" y="250"/>
                </a:cubicBezTo>
                <a:cubicBezTo>
                  <a:pt x="214" y="341"/>
                  <a:pt x="301" y="466"/>
                  <a:pt x="385" y="545"/>
                </a:cubicBezTo>
                <a:cubicBezTo>
                  <a:pt x="469" y="624"/>
                  <a:pt x="578" y="673"/>
                  <a:pt x="655" y="725"/>
                </a:cubicBezTo>
                <a:cubicBezTo>
                  <a:pt x="732" y="777"/>
                  <a:pt x="766" y="810"/>
                  <a:pt x="850" y="855"/>
                </a:cubicBezTo>
                <a:cubicBezTo>
                  <a:pt x="934" y="900"/>
                  <a:pt x="1067" y="943"/>
                  <a:pt x="1160" y="995"/>
                </a:cubicBezTo>
                <a:cubicBezTo>
                  <a:pt x="1253" y="1047"/>
                  <a:pt x="1306" y="1099"/>
                  <a:pt x="1410" y="1170"/>
                </a:cubicBezTo>
                <a:cubicBezTo>
                  <a:pt x="1514" y="1241"/>
                  <a:pt x="1670" y="1348"/>
                  <a:pt x="1785" y="1420"/>
                </a:cubicBezTo>
                <a:cubicBezTo>
                  <a:pt x="1900" y="1492"/>
                  <a:pt x="2006" y="1561"/>
                  <a:pt x="2100" y="1600"/>
                </a:cubicBezTo>
                <a:cubicBezTo>
                  <a:pt x="2194" y="1639"/>
                  <a:pt x="2251" y="1649"/>
                  <a:pt x="2350" y="1655"/>
                </a:cubicBezTo>
                <a:cubicBezTo>
                  <a:pt x="2449" y="1661"/>
                  <a:pt x="2578" y="1646"/>
                  <a:pt x="2695" y="1635"/>
                </a:cubicBezTo>
                <a:cubicBezTo>
                  <a:pt x="2812" y="1624"/>
                  <a:pt x="2948" y="1603"/>
                  <a:pt x="3050" y="1590"/>
                </a:cubicBezTo>
                <a:cubicBezTo>
                  <a:pt x="3152" y="1577"/>
                  <a:pt x="3234" y="1578"/>
                  <a:pt x="3310" y="1555"/>
                </a:cubicBezTo>
                <a:cubicBezTo>
                  <a:pt x="3386" y="1532"/>
                  <a:pt x="3440" y="1494"/>
                  <a:pt x="3505" y="1450"/>
                </a:cubicBezTo>
                <a:cubicBezTo>
                  <a:pt x="3570" y="1406"/>
                  <a:pt x="3637" y="1330"/>
                  <a:pt x="3700" y="1290"/>
                </a:cubicBezTo>
                <a:cubicBezTo>
                  <a:pt x="3763" y="1250"/>
                  <a:pt x="3822" y="1227"/>
                  <a:pt x="3880" y="1210"/>
                </a:cubicBezTo>
                <a:cubicBezTo>
                  <a:pt x="3938" y="1193"/>
                  <a:pt x="3998" y="1189"/>
                  <a:pt x="4045" y="1185"/>
                </a:cubicBezTo>
                <a:cubicBezTo>
                  <a:pt x="4092" y="1181"/>
                  <a:pt x="4126" y="1183"/>
                  <a:pt x="4160" y="11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Freeform 433">
            <a:extLst>
              <a:ext uri="{FF2B5EF4-FFF2-40B4-BE49-F238E27FC236}">
                <a16:creationId xmlns:a16="http://schemas.microsoft.com/office/drawing/2014/main" id="{2978C3DB-0811-0B97-28B8-614501F6FEE8}"/>
              </a:ext>
            </a:extLst>
          </xdr:cNvPr>
          <xdr:cNvSpPr>
            <a:spLocks noChangeAspect="1"/>
          </xdr:cNvSpPr>
        </xdr:nvSpPr>
        <xdr:spPr bwMode="auto">
          <a:xfrm rot="16200000">
            <a:off x="4004" y="4979"/>
            <a:ext cx="3310" cy="1842"/>
          </a:xfrm>
          <a:custGeom>
            <a:avLst/>
            <a:gdLst>
              <a:gd name="T0" fmla="*/ 0 w 4680"/>
              <a:gd name="T1" fmla="*/ 0 h 2605"/>
              <a:gd name="T2" fmla="*/ 75 w 4680"/>
              <a:gd name="T3" fmla="*/ 215 h 2605"/>
              <a:gd name="T4" fmla="*/ 260 w 4680"/>
              <a:gd name="T5" fmla="*/ 495 h 2605"/>
              <a:gd name="T6" fmla="*/ 440 w 4680"/>
              <a:gd name="T7" fmla="*/ 705 h 2605"/>
              <a:gd name="T8" fmla="*/ 530 w 4680"/>
              <a:gd name="T9" fmla="*/ 840 h 2605"/>
              <a:gd name="T10" fmla="*/ 640 w 4680"/>
              <a:gd name="T11" fmla="*/ 1040 h 2605"/>
              <a:gd name="T12" fmla="*/ 765 w 4680"/>
              <a:gd name="T13" fmla="*/ 1235 h 2605"/>
              <a:gd name="T14" fmla="*/ 900 w 4680"/>
              <a:gd name="T15" fmla="*/ 1425 h 2605"/>
              <a:gd name="T16" fmla="*/ 1120 w 4680"/>
              <a:gd name="T17" fmla="*/ 1620 h 2605"/>
              <a:gd name="T18" fmla="*/ 1320 w 4680"/>
              <a:gd name="T19" fmla="*/ 1750 h 2605"/>
              <a:gd name="T20" fmla="*/ 1425 w 4680"/>
              <a:gd name="T21" fmla="*/ 1815 h 2605"/>
              <a:gd name="T22" fmla="*/ 1730 w 4680"/>
              <a:gd name="T23" fmla="*/ 1955 h 2605"/>
              <a:gd name="T24" fmla="*/ 1910 w 4680"/>
              <a:gd name="T25" fmla="*/ 2060 h 2605"/>
              <a:gd name="T26" fmla="*/ 2260 w 4680"/>
              <a:gd name="T27" fmla="*/ 2320 h 2605"/>
              <a:gd name="T28" fmla="*/ 2520 w 4680"/>
              <a:gd name="T29" fmla="*/ 2480 h 2605"/>
              <a:gd name="T30" fmla="*/ 2735 w 4680"/>
              <a:gd name="T31" fmla="*/ 2585 h 2605"/>
              <a:gd name="T32" fmla="*/ 2950 w 4680"/>
              <a:gd name="T33" fmla="*/ 2595 h 2605"/>
              <a:gd name="T34" fmla="*/ 3170 w 4680"/>
              <a:gd name="T35" fmla="*/ 2600 h 2605"/>
              <a:gd name="T36" fmla="*/ 3475 w 4680"/>
              <a:gd name="T37" fmla="*/ 2565 h 2605"/>
              <a:gd name="T38" fmla="*/ 3775 w 4680"/>
              <a:gd name="T39" fmla="*/ 2515 h 2605"/>
              <a:gd name="T40" fmla="*/ 3950 w 4680"/>
              <a:gd name="T41" fmla="*/ 2460 h 2605"/>
              <a:gd name="T42" fmla="*/ 4130 w 4680"/>
              <a:gd name="T43" fmla="*/ 2315 h 2605"/>
              <a:gd name="T44" fmla="*/ 4285 w 4680"/>
              <a:gd name="T45" fmla="*/ 2205 h 2605"/>
              <a:gd name="T46" fmla="*/ 4490 w 4680"/>
              <a:gd name="T47" fmla="*/ 2155 h 2605"/>
              <a:gd name="T48" fmla="*/ 4680 w 4680"/>
              <a:gd name="T49" fmla="*/ 2135 h 26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680" h="2605">
                <a:moveTo>
                  <a:pt x="0" y="0"/>
                </a:moveTo>
                <a:cubicBezTo>
                  <a:pt x="16" y="66"/>
                  <a:pt x="32" y="133"/>
                  <a:pt x="75" y="215"/>
                </a:cubicBezTo>
                <a:cubicBezTo>
                  <a:pt x="118" y="297"/>
                  <a:pt x="199" y="413"/>
                  <a:pt x="260" y="495"/>
                </a:cubicBezTo>
                <a:cubicBezTo>
                  <a:pt x="321" y="577"/>
                  <a:pt x="395" y="648"/>
                  <a:pt x="440" y="705"/>
                </a:cubicBezTo>
                <a:cubicBezTo>
                  <a:pt x="485" y="762"/>
                  <a:pt x="497" y="784"/>
                  <a:pt x="530" y="840"/>
                </a:cubicBezTo>
                <a:cubicBezTo>
                  <a:pt x="563" y="896"/>
                  <a:pt x="601" y="974"/>
                  <a:pt x="640" y="1040"/>
                </a:cubicBezTo>
                <a:cubicBezTo>
                  <a:pt x="679" y="1106"/>
                  <a:pt x="722" y="1171"/>
                  <a:pt x="765" y="1235"/>
                </a:cubicBezTo>
                <a:cubicBezTo>
                  <a:pt x="808" y="1299"/>
                  <a:pt x="841" y="1361"/>
                  <a:pt x="900" y="1425"/>
                </a:cubicBezTo>
                <a:cubicBezTo>
                  <a:pt x="959" y="1489"/>
                  <a:pt x="1050" y="1566"/>
                  <a:pt x="1120" y="1620"/>
                </a:cubicBezTo>
                <a:cubicBezTo>
                  <a:pt x="1190" y="1674"/>
                  <a:pt x="1269" y="1717"/>
                  <a:pt x="1320" y="1750"/>
                </a:cubicBezTo>
                <a:cubicBezTo>
                  <a:pt x="1371" y="1783"/>
                  <a:pt x="1357" y="1781"/>
                  <a:pt x="1425" y="1815"/>
                </a:cubicBezTo>
                <a:cubicBezTo>
                  <a:pt x="1493" y="1849"/>
                  <a:pt x="1649" y="1914"/>
                  <a:pt x="1730" y="1955"/>
                </a:cubicBezTo>
                <a:cubicBezTo>
                  <a:pt x="1811" y="1996"/>
                  <a:pt x="1822" y="1999"/>
                  <a:pt x="1910" y="2060"/>
                </a:cubicBezTo>
                <a:cubicBezTo>
                  <a:pt x="1998" y="2121"/>
                  <a:pt x="2158" y="2250"/>
                  <a:pt x="2260" y="2320"/>
                </a:cubicBezTo>
                <a:cubicBezTo>
                  <a:pt x="2362" y="2390"/>
                  <a:pt x="2441" y="2436"/>
                  <a:pt x="2520" y="2480"/>
                </a:cubicBezTo>
                <a:cubicBezTo>
                  <a:pt x="2599" y="2524"/>
                  <a:pt x="2663" y="2566"/>
                  <a:pt x="2735" y="2585"/>
                </a:cubicBezTo>
                <a:cubicBezTo>
                  <a:pt x="2807" y="2604"/>
                  <a:pt x="2878" y="2593"/>
                  <a:pt x="2950" y="2595"/>
                </a:cubicBezTo>
                <a:cubicBezTo>
                  <a:pt x="3022" y="2597"/>
                  <a:pt x="3083" y="2605"/>
                  <a:pt x="3170" y="2600"/>
                </a:cubicBezTo>
                <a:cubicBezTo>
                  <a:pt x="3257" y="2595"/>
                  <a:pt x="3374" y="2579"/>
                  <a:pt x="3475" y="2565"/>
                </a:cubicBezTo>
                <a:cubicBezTo>
                  <a:pt x="3576" y="2551"/>
                  <a:pt x="3696" y="2532"/>
                  <a:pt x="3775" y="2515"/>
                </a:cubicBezTo>
                <a:cubicBezTo>
                  <a:pt x="3854" y="2498"/>
                  <a:pt x="3891" y="2493"/>
                  <a:pt x="3950" y="2460"/>
                </a:cubicBezTo>
                <a:cubicBezTo>
                  <a:pt x="4009" y="2427"/>
                  <a:pt x="4074" y="2357"/>
                  <a:pt x="4130" y="2315"/>
                </a:cubicBezTo>
                <a:cubicBezTo>
                  <a:pt x="4186" y="2273"/>
                  <a:pt x="4225" y="2232"/>
                  <a:pt x="4285" y="2205"/>
                </a:cubicBezTo>
                <a:cubicBezTo>
                  <a:pt x="4345" y="2178"/>
                  <a:pt x="4424" y="2167"/>
                  <a:pt x="4490" y="2155"/>
                </a:cubicBezTo>
                <a:cubicBezTo>
                  <a:pt x="4556" y="2143"/>
                  <a:pt x="4618" y="2139"/>
                  <a:pt x="4680" y="2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434">
            <a:extLst>
              <a:ext uri="{FF2B5EF4-FFF2-40B4-BE49-F238E27FC236}">
                <a16:creationId xmlns:a16="http://schemas.microsoft.com/office/drawing/2014/main" id="{D286AE2B-9AA3-A4AC-F442-A505DB5E7A53}"/>
              </a:ext>
            </a:extLst>
          </xdr:cNvPr>
          <xdr:cNvSpPr>
            <a:spLocks noChangeAspect="1"/>
          </xdr:cNvSpPr>
        </xdr:nvSpPr>
        <xdr:spPr bwMode="auto">
          <a:xfrm rot="16200000">
            <a:off x="3772" y="6635"/>
            <a:ext cx="350" cy="1496"/>
          </a:xfrm>
          <a:custGeom>
            <a:avLst/>
            <a:gdLst>
              <a:gd name="T0" fmla="*/ 0 w 495"/>
              <a:gd name="T1" fmla="*/ 2115 h 2115"/>
              <a:gd name="T2" fmla="*/ 25 w 495"/>
              <a:gd name="T3" fmla="*/ 1955 h 2115"/>
              <a:gd name="T4" fmla="*/ 145 w 495"/>
              <a:gd name="T5" fmla="*/ 1595 h 2115"/>
              <a:gd name="T6" fmla="*/ 270 w 495"/>
              <a:gd name="T7" fmla="*/ 1255 h 2115"/>
              <a:gd name="T8" fmla="*/ 355 w 495"/>
              <a:gd name="T9" fmla="*/ 915 h 2115"/>
              <a:gd name="T10" fmla="*/ 410 w 495"/>
              <a:gd name="T11" fmla="*/ 620 h 2115"/>
              <a:gd name="T12" fmla="*/ 445 w 495"/>
              <a:gd name="T13" fmla="*/ 320 h 2115"/>
              <a:gd name="T14" fmla="*/ 495 w 495"/>
              <a:gd name="T15" fmla="*/ 0 h 211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95" h="2115">
                <a:moveTo>
                  <a:pt x="0" y="2115"/>
                </a:moveTo>
                <a:cubicBezTo>
                  <a:pt x="0" y="2078"/>
                  <a:pt x="1" y="2042"/>
                  <a:pt x="25" y="1955"/>
                </a:cubicBezTo>
                <a:cubicBezTo>
                  <a:pt x="49" y="1868"/>
                  <a:pt x="104" y="1711"/>
                  <a:pt x="145" y="1595"/>
                </a:cubicBezTo>
                <a:cubicBezTo>
                  <a:pt x="186" y="1479"/>
                  <a:pt x="235" y="1368"/>
                  <a:pt x="270" y="1255"/>
                </a:cubicBezTo>
                <a:cubicBezTo>
                  <a:pt x="305" y="1142"/>
                  <a:pt x="332" y="1021"/>
                  <a:pt x="355" y="915"/>
                </a:cubicBezTo>
                <a:cubicBezTo>
                  <a:pt x="378" y="809"/>
                  <a:pt x="395" y="719"/>
                  <a:pt x="410" y="620"/>
                </a:cubicBezTo>
                <a:cubicBezTo>
                  <a:pt x="425" y="521"/>
                  <a:pt x="431" y="423"/>
                  <a:pt x="445" y="320"/>
                </a:cubicBezTo>
                <a:cubicBezTo>
                  <a:pt x="459" y="217"/>
                  <a:pt x="477" y="108"/>
                  <a:pt x="49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35">
            <a:extLst>
              <a:ext uri="{FF2B5EF4-FFF2-40B4-BE49-F238E27FC236}">
                <a16:creationId xmlns:a16="http://schemas.microsoft.com/office/drawing/2014/main" id="{EAD635AF-EE87-E411-17E0-12357892297E}"/>
              </a:ext>
            </a:extLst>
          </xdr:cNvPr>
          <xdr:cNvSpPr>
            <a:spLocks noChangeAspect="1"/>
          </xdr:cNvSpPr>
        </xdr:nvSpPr>
        <xdr:spPr bwMode="auto">
          <a:xfrm rot="16200000">
            <a:off x="2662" y="6720"/>
            <a:ext cx="156" cy="799"/>
          </a:xfrm>
          <a:custGeom>
            <a:avLst/>
            <a:gdLst>
              <a:gd name="T0" fmla="*/ 0 w 220"/>
              <a:gd name="T1" fmla="*/ 1130 h 1130"/>
              <a:gd name="T2" fmla="*/ 35 w 220"/>
              <a:gd name="T3" fmla="*/ 920 h 1130"/>
              <a:gd name="T4" fmla="*/ 60 w 220"/>
              <a:gd name="T5" fmla="*/ 770 h 1130"/>
              <a:gd name="T6" fmla="*/ 90 w 220"/>
              <a:gd name="T7" fmla="*/ 550 h 1130"/>
              <a:gd name="T8" fmla="*/ 145 w 220"/>
              <a:gd name="T9" fmla="*/ 285 h 1130"/>
              <a:gd name="T10" fmla="*/ 220 w 220"/>
              <a:gd name="T11" fmla="*/ 0 h 1130"/>
            </a:gdLst>
            <a:ahLst/>
            <a:cxnLst>
              <a:cxn ang="0">
                <a:pos x="T0" y="T1"/>
              </a:cxn>
              <a:cxn ang="0">
                <a:pos x="T2" y="T3"/>
              </a:cxn>
              <a:cxn ang="0">
                <a:pos x="T4" y="T5"/>
              </a:cxn>
              <a:cxn ang="0">
                <a:pos x="T6" y="T7"/>
              </a:cxn>
              <a:cxn ang="0">
                <a:pos x="T8" y="T9"/>
              </a:cxn>
              <a:cxn ang="0">
                <a:pos x="T10" y="T11"/>
              </a:cxn>
            </a:cxnLst>
            <a:rect l="0" t="0" r="r" b="b"/>
            <a:pathLst>
              <a:path w="220" h="1130">
                <a:moveTo>
                  <a:pt x="0" y="1130"/>
                </a:moveTo>
                <a:cubicBezTo>
                  <a:pt x="12" y="1055"/>
                  <a:pt x="25" y="980"/>
                  <a:pt x="35" y="920"/>
                </a:cubicBezTo>
                <a:cubicBezTo>
                  <a:pt x="45" y="860"/>
                  <a:pt x="51" y="832"/>
                  <a:pt x="60" y="770"/>
                </a:cubicBezTo>
                <a:cubicBezTo>
                  <a:pt x="69" y="708"/>
                  <a:pt x="76" y="631"/>
                  <a:pt x="90" y="550"/>
                </a:cubicBezTo>
                <a:cubicBezTo>
                  <a:pt x="104" y="469"/>
                  <a:pt x="123" y="377"/>
                  <a:pt x="145" y="285"/>
                </a:cubicBezTo>
                <a:cubicBezTo>
                  <a:pt x="167" y="193"/>
                  <a:pt x="193" y="96"/>
                  <a:pt x="22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Oval 436">
            <a:extLst>
              <a:ext uri="{FF2B5EF4-FFF2-40B4-BE49-F238E27FC236}">
                <a16:creationId xmlns:a16="http://schemas.microsoft.com/office/drawing/2014/main" id="{F27B9A2D-55AA-9CE8-1ECE-87AF5D61C202}"/>
              </a:ext>
            </a:extLst>
          </xdr:cNvPr>
          <xdr:cNvSpPr>
            <a:spLocks noChangeAspect="1" noChangeArrowheads="1"/>
          </xdr:cNvSpPr>
        </xdr:nvSpPr>
        <xdr:spPr bwMode="auto">
          <a:xfrm rot="16200000">
            <a:off x="7387" y="9263"/>
            <a:ext cx="133" cy="133"/>
          </a:xfrm>
          <a:prstGeom prst="ellipse">
            <a:avLst/>
          </a:prstGeom>
          <a:solidFill>
            <a:srgbClr val="FFFFFF"/>
          </a:solidFill>
          <a:ln w="6350">
            <a:solidFill>
              <a:srgbClr val="000000"/>
            </a:solidFill>
            <a:round/>
            <a:headEnd/>
            <a:tailEnd/>
          </a:ln>
        </xdr:spPr>
      </xdr:sp>
      <xdr:sp macro="" textlink="">
        <xdr:nvSpPr>
          <xdr:cNvPr id="26" name="Oval 437">
            <a:extLst>
              <a:ext uri="{FF2B5EF4-FFF2-40B4-BE49-F238E27FC236}">
                <a16:creationId xmlns:a16="http://schemas.microsoft.com/office/drawing/2014/main" id="{3F825101-648F-5D5D-FF0E-638EF4F1D987}"/>
              </a:ext>
            </a:extLst>
          </xdr:cNvPr>
          <xdr:cNvSpPr>
            <a:spLocks noChangeAspect="1" noChangeArrowheads="1"/>
          </xdr:cNvSpPr>
        </xdr:nvSpPr>
        <xdr:spPr bwMode="auto">
          <a:xfrm rot="16200000">
            <a:off x="6495" y="7552"/>
            <a:ext cx="133" cy="133"/>
          </a:xfrm>
          <a:prstGeom prst="ellipse">
            <a:avLst/>
          </a:prstGeom>
          <a:solidFill>
            <a:srgbClr val="FFFFFF"/>
          </a:solidFill>
          <a:ln w="6350">
            <a:solidFill>
              <a:srgbClr val="000000"/>
            </a:solidFill>
            <a:round/>
            <a:headEnd/>
            <a:tailEnd/>
          </a:ln>
        </xdr:spPr>
      </xdr:sp>
      <xdr:sp macro="" textlink="">
        <xdr:nvSpPr>
          <xdr:cNvPr id="27" name="Freeform 438">
            <a:extLst>
              <a:ext uri="{FF2B5EF4-FFF2-40B4-BE49-F238E27FC236}">
                <a16:creationId xmlns:a16="http://schemas.microsoft.com/office/drawing/2014/main" id="{9B8FE3EC-EE5A-3450-A3B6-93B7187EC0EC}"/>
              </a:ext>
            </a:extLst>
          </xdr:cNvPr>
          <xdr:cNvSpPr>
            <a:spLocks noChangeAspect="1"/>
          </xdr:cNvSpPr>
        </xdr:nvSpPr>
        <xdr:spPr bwMode="auto">
          <a:xfrm rot="16200000">
            <a:off x="5715" y="4080"/>
            <a:ext cx="371" cy="714"/>
          </a:xfrm>
          <a:custGeom>
            <a:avLst/>
            <a:gdLst>
              <a:gd name="T0" fmla="*/ 525 w 525"/>
              <a:gd name="T1" fmla="*/ 1010 h 1010"/>
              <a:gd name="T2" fmla="*/ 505 w 525"/>
              <a:gd name="T3" fmla="*/ 875 h 1010"/>
              <a:gd name="T4" fmla="*/ 510 w 525"/>
              <a:gd name="T5" fmla="*/ 700 h 1010"/>
              <a:gd name="T6" fmla="*/ 425 w 525"/>
              <a:gd name="T7" fmla="*/ 495 h 1010"/>
              <a:gd name="T8" fmla="*/ 330 w 525"/>
              <a:gd name="T9" fmla="*/ 370 h 1010"/>
              <a:gd name="T10" fmla="*/ 140 w 525"/>
              <a:gd name="T11" fmla="*/ 250 h 1010"/>
              <a:gd name="T12" fmla="*/ 35 w 525"/>
              <a:gd name="T13" fmla="*/ 155 h 1010"/>
              <a:gd name="T14" fmla="*/ 0 w 525"/>
              <a:gd name="T15" fmla="*/ 0 h 101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25" h="1010">
                <a:moveTo>
                  <a:pt x="525" y="1010"/>
                </a:moveTo>
                <a:cubicBezTo>
                  <a:pt x="516" y="968"/>
                  <a:pt x="508" y="927"/>
                  <a:pt x="505" y="875"/>
                </a:cubicBezTo>
                <a:cubicBezTo>
                  <a:pt x="502" y="823"/>
                  <a:pt x="523" y="763"/>
                  <a:pt x="510" y="700"/>
                </a:cubicBezTo>
                <a:cubicBezTo>
                  <a:pt x="497" y="637"/>
                  <a:pt x="455" y="550"/>
                  <a:pt x="425" y="495"/>
                </a:cubicBezTo>
                <a:cubicBezTo>
                  <a:pt x="395" y="440"/>
                  <a:pt x="377" y="411"/>
                  <a:pt x="330" y="370"/>
                </a:cubicBezTo>
                <a:cubicBezTo>
                  <a:pt x="283" y="329"/>
                  <a:pt x="189" y="286"/>
                  <a:pt x="140" y="250"/>
                </a:cubicBezTo>
                <a:cubicBezTo>
                  <a:pt x="91" y="214"/>
                  <a:pt x="58" y="197"/>
                  <a:pt x="35" y="155"/>
                </a:cubicBezTo>
                <a:cubicBezTo>
                  <a:pt x="12" y="113"/>
                  <a:pt x="6" y="56"/>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39">
            <a:extLst>
              <a:ext uri="{FF2B5EF4-FFF2-40B4-BE49-F238E27FC236}">
                <a16:creationId xmlns:a16="http://schemas.microsoft.com/office/drawing/2014/main" id="{5B50ACDB-80FA-28B7-B00C-F6CCD876DC77}"/>
              </a:ext>
            </a:extLst>
          </xdr:cNvPr>
          <xdr:cNvSpPr>
            <a:spLocks noChangeAspect="1"/>
          </xdr:cNvSpPr>
        </xdr:nvSpPr>
        <xdr:spPr bwMode="auto">
          <a:xfrm rot="16200000">
            <a:off x="5713" y="4055"/>
            <a:ext cx="364" cy="679"/>
          </a:xfrm>
          <a:custGeom>
            <a:avLst/>
            <a:gdLst>
              <a:gd name="T0" fmla="*/ 515 w 515"/>
              <a:gd name="T1" fmla="*/ 960 h 960"/>
              <a:gd name="T2" fmla="*/ 495 w 515"/>
              <a:gd name="T3" fmla="*/ 805 h 960"/>
              <a:gd name="T4" fmla="*/ 500 w 515"/>
              <a:gd name="T5" fmla="*/ 675 h 960"/>
              <a:gd name="T6" fmla="*/ 430 w 515"/>
              <a:gd name="T7" fmla="*/ 470 h 960"/>
              <a:gd name="T8" fmla="*/ 295 w 515"/>
              <a:gd name="T9" fmla="*/ 305 h 960"/>
              <a:gd name="T10" fmla="*/ 140 w 515"/>
              <a:gd name="T11" fmla="*/ 200 h 960"/>
              <a:gd name="T12" fmla="*/ 45 w 515"/>
              <a:gd name="T13" fmla="*/ 130 h 960"/>
              <a:gd name="T14" fmla="*/ 0 w 515"/>
              <a:gd name="T15" fmla="*/ 0 h 96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5" h="960">
                <a:moveTo>
                  <a:pt x="515" y="960"/>
                </a:moveTo>
                <a:cubicBezTo>
                  <a:pt x="506" y="906"/>
                  <a:pt x="497" y="852"/>
                  <a:pt x="495" y="805"/>
                </a:cubicBezTo>
                <a:cubicBezTo>
                  <a:pt x="493" y="758"/>
                  <a:pt x="511" y="731"/>
                  <a:pt x="500" y="675"/>
                </a:cubicBezTo>
                <a:cubicBezTo>
                  <a:pt x="489" y="619"/>
                  <a:pt x="464" y="532"/>
                  <a:pt x="430" y="470"/>
                </a:cubicBezTo>
                <a:cubicBezTo>
                  <a:pt x="396" y="408"/>
                  <a:pt x="343" y="350"/>
                  <a:pt x="295" y="305"/>
                </a:cubicBezTo>
                <a:cubicBezTo>
                  <a:pt x="247" y="260"/>
                  <a:pt x="182" y="229"/>
                  <a:pt x="140" y="200"/>
                </a:cubicBezTo>
                <a:cubicBezTo>
                  <a:pt x="98" y="171"/>
                  <a:pt x="68" y="163"/>
                  <a:pt x="45" y="130"/>
                </a:cubicBezTo>
                <a:cubicBezTo>
                  <a:pt x="22" y="97"/>
                  <a:pt x="11" y="4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440">
            <a:extLst>
              <a:ext uri="{FF2B5EF4-FFF2-40B4-BE49-F238E27FC236}">
                <a16:creationId xmlns:a16="http://schemas.microsoft.com/office/drawing/2014/main" id="{8D33CE04-5BA2-EA84-93BA-9489AF72507D}"/>
              </a:ext>
            </a:extLst>
          </xdr:cNvPr>
          <xdr:cNvSpPr>
            <a:spLocks noChangeAspect="1"/>
          </xdr:cNvSpPr>
        </xdr:nvSpPr>
        <xdr:spPr bwMode="auto">
          <a:xfrm rot="16200000">
            <a:off x="4082" y="3217"/>
            <a:ext cx="1156" cy="1655"/>
          </a:xfrm>
          <a:custGeom>
            <a:avLst/>
            <a:gdLst>
              <a:gd name="T0" fmla="*/ 0 w 1635"/>
              <a:gd name="T1" fmla="*/ 2340 h 2340"/>
              <a:gd name="T2" fmla="*/ 70 w 1635"/>
              <a:gd name="T3" fmla="*/ 2135 h 2340"/>
              <a:gd name="T4" fmla="*/ 105 w 1635"/>
              <a:gd name="T5" fmla="*/ 1925 h 2340"/>
              <a:gd name="T6" fmla="*/ 65 w 1635"/>
              <a:gd name="T7" fmla="*/ 1690 h 2340"/>
              <a:gd name="T8" fmla="*/ 80 w 1635"/>
              <a:gd name="T9" fmla="*/ 1440 h 2340"/>
              <a:gd name="T10" fmla="*/ 75 w 1635"/>
              <a:gd name="T11" fmla="*/ 1180 h 2340"/>
              <a:gd name="T12" fmla="*/ 130 w 1635"/>
              <a:gd name="T13" fmla="*/ 955 h 2340"/>
              <a:gd name="T14" fmla="*/ 240 w 1635"/>
              <a:gd name="T15" fmla="*/ 785 h 2340"/>
              <a:gd name="T16" fmla="*/ 405 w 1635"/>
              <a:gd name="T17" fmla="*/ 665 h 2340"/>
              <a:gd name="T18" fmla="*/ 645 w 1635"/>
              <a:gd name="T19" fmla="*/ 560 h 2340"/>
              <a:gd name="T20" fmla="*/ 950 w 1635"/>
              <a:gd name="T21" fmla="*/ 510 h 2340"/>
              <a:gd name="T22" fmla="*/ 1215 w 1635"/>
              <a:gd name="T23" fmla="*/ 460 h 2340"/>
              <a:gd name="T24" fmla="*/ 1410 w 1635"/>
              <a:gd name="T25" fmla="*/ 375 h 2340"/>
              <a:gd name="T26" fmla="*/ 1550 w 1635"/>
              <a:gd name="T27" fmla="*/ 235 h 2340"/>
              <a:gd name="T28" fmla="*/ 1635 w 1635"/>
              <a:gd name="T29" fmla="*/ 0 h 2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35" h="2340">
                <a:moveTo>
                  <a:pt x="0" y="2340"/>
                </a:moveTo>
                <a:cubicBezTo>
                  <a:pt x="26" y="2272"/>
                  <a:pt x="53" y="2204"/>
                  <a:pt x="70" y="2135"/>
                </a:cubicBezTo>
                <a:cubicBezTo>
                  <a:pt x="87" y="2066"/>
                  <a:pt x="106" y="1999"/>
                  <a:pt x="105" y="1925"/>
                </a:cubicBezTo>
                <a:cubicBezTo>
                  <a:pt x="104" y="1851"/>
                  <a:pt x="69" y="1771"/>
                  <a:pt x="65" y="1690"/>
                </a:cubicBezTo>
                <a:cubicBezTo>
                  <a:pt x="61" y="1609"/>
                  <a:pt x="78" y="1525"/>
                  <a:pt x="80" y="1440"/>
                </a:cubicBezTo>
                <a:cubicBezTo>
                  <a:pt x="82" y="1355"/>
                  <a:pt x="67" y="1261"/>
                  <a:pt x="75" y="1180"/>
                </a:cubicBezTo>
                <a:cubicBezTo>
                  <a:pt x="83" y="1099"/>
                  <a:pt x="102" y="1021"/>
                  <a:pt x="130" y="955"/>
                </a:cubicBezTo>
                <a:cubicBezTo>
                  <a:pt x="158" y="889"/>
                  <a:pt x="194" y="833"/>
                  <a:pt x="240" y="785"/>
                </a:cubicBezTo>
                <a:cubicBezTo>
                  <a:pt x="286" y="737"/>
                  <a:pt x="338" y="703"/>
                  <a:pt x="405" y="665"/>
                </a:cubicBezTo>
                <a:cubicBezTo>
                  <a:pt x="472" y="627"/>
                  <a:pt x="554" y="586"/>
                  <a:pt x="645" y="560"/>
                </a:cubicBezTo>
                <a:cubicBezTo>
                  <a:pt x="736" y="534"/>
                  <a:pt x="855" y="527"/>
                  <a:pt x="950" y="510"/>
                </a:cubicBezTo>
                <a:cubicBezTo>
                  <a:pt x="1045" y="493"/>
                  <a:pt x="1138" y="483"/>
                  <a:pt x="1215" y="460"/>
                </a:cubicBezTo>
                <a:cubicBezTo>
                  <a:pt x="1292" y="437"/>
                  <a:pt x="1354" y="413"/>
                  <a:pt x="1410" y="375"/>
                </a:cubicBezTo>
                <a:cubicBezTo>
                  <a:pt x="1466" y="337"/>
                  <a:pt x="1513" y="297"/>
                  <a:pt x="1550" y="235"/>
                </a:cubicBezTo>
                <a:cubicBezTo>
                  <a:pt x="1587" y="173"/>
                  <a:pt x="1611" y="86"/>
                  <a:pt x="16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Freeform 441">
            <a:extLst>
              <a:ext uri="{FF2B5EF4-FFF2-40B4-BE49-F238E27FC236}">
                <a16:creationId xmlns:a16="http://schemas.microsoft.com/office/drawing/2014/main" id="{5A952F68-72D8-6881-0E86-C31715875EC6}"/>
              </a:ext>
            </a:extLst>
          </xdr:cNvPr>
          <xdr:cNvSpPr>
            <a:spLocks noChangeAspect="1"/>
          </xdr:cNvSpPr>
        </xdr:nvSpPr>
        <xdr:spPr bwMode="auto">
          <a:xfrm rot="16200000">
            <a:off x="4085" y="3175"/>
            <a:ext cx="1160" cy="1644"/>
          </a:xfrm>
          <a:custGeom>
            <a:avLst/>
            <a:gdLst>
              <a:gd name="T0" fmla="*/ 0 w 1640"/>
              <a:gd name="T1" fmla="*/ 2325 h 2325"/>
              <a:gd name="T2" fmla="*/ 60 w 1640"/>
              <a:gd name="T3" fmla="*/ 2145 h 2325"/>
              <a:gd name="T4" fmla="*/ 100 w 1640"/>
              <a:gd name="T5" fmla="*/ 1950 h 2325"/>
              <a:gd name="T6" fmla="*/ 65 w 1640"/>
              <a:gd name="T7" fmla="*/ 1715 h 2325"/>
              <a:gd name="T8" fmla="*/ 75 w 1640"/>
              <a:gd name="T9" fmla="*/ 1440 h 2325"/>
              <a:gd name="T10" fmla="*/ 75 w 1640"/>
              <a:gd name="T11" fmla="*/ 1195 h 2325"/>
              <a:gd name="T12" fmla="*/ 90 w 1640"/>
              <a:gd name="T13" fmla="*/ 1040 h 2325"/>
              <a:gd name="T14" fmla="*/ 175 w 1640"/>
              <a:gd name="T15" fmla="*/ 875 h 2325"/>
              <a:gd name="T16" fmla="*/ 275 w 1640"/>
              <a:gd name="T17" fmla="*/ 765 h 2325"/>
              <a:gd name="T18" fmla="*/ 410 w 1640"/>
              <a:gd name="T19" fmla="*/ 680 h 2325"/>
              <a:gd name="T20" fmla="*/ 590 w 1640"/>
              <a:gd name="T21" fmla="*/ 615 h 2325"/>
              <a:gd name="T22" fmla="*/ 800 w 1640"/>
              <a:gd name="T23" fmla="*/ 570 h 2325"/>
              <a:gd name="T24" fmla="*/ 1035 w 1640"/>
              <a:gd name="T25" fmla="*/ 540 h 2325"/>
              <a:gd name="T26" fmla="*/ 1275 w 1640"/>
              <a:gd name="T27" fmla="*/ 465 h 2325"/>
              <a:gd name="T28" fmla="*/ 1440 w 1640"/>
              <a:gd name="T29" fmla="*/ 380 h 2325"/>
              <a:gd name="T30" fmla="*/ 1550 w 1640"/>
              <a:gd name="T31" fmla="*/ 240 h 2325"/>
              <a:gd name="T32" fmla="*/ 1640 w 1640"/>
              <a:gd name="T33" fmla="*/ 0 h 2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40" h="2325">
                <a:moveTo>
                  <a:pt x="0" y="2325"/>
                </a:moveTo>
                <a:cubicBezTo>
                  <a:pt x="21" y="2266"/>
                  <a:pt x="43" y="2207"/>
                  <a:pt x="60" y="2145"/>
                </a:cubicBezTo>
                <a:cubicBezTo>
                  <a:pt x="77" y="2083"/>
                  <a:pt x="99" y="2022"/>
                  <a:pt x="100" y="1950"/>
                </a:cubicBezTo>
                <a:cubicBezTo>
                  <a:pt x="101" y="1878"/>
                  <a:pt x="69" y="1800"/>
                  <a:pt x="65" y="1715"/>
                </a:cubicBezTo>
                <a:cubicBezTo>
                  <a:pt x="61" y="1630"/>
                  <a:pt x="73" y="1527"/>
                  <a:pt x="75" y="1440"/>
                </a:cubicBezTo>
                <a:cubicBezTo>
                  <a:pt x="77" y="1353"/>
                  <a:pt x="73" y="1262"/>
                  <a:pt x="75" y="1195"/>
                </a:cubicBezTo>
                <a:cubicBezTo>
                  <a:pt x="77" y="1128"/>
                  <a:pt x="73" y="1093"/>
                  <a:pt x="90" y="1040"/>
                </a:cubicBezTo>
                <a:cubicBezTo>
                  <a:pt x="107" y="987"/>
                  <a:pt x="144" y="921"/>
                  <a:pt x="175" y="875"/>
                </a:cubicBezTo>
                <a:cubicBezTo>
                  <a:pt x="206" y="829"/>
                  <a:pt x="236" y="797"/>
                  <a:pt x="275" y="765"/>
                </a:cubicBezTo>
                <a:cubicBezTo>
                  <a:pt x="314" y="733"/>
                  <a:pt x="358" y="705"/>
                  <a:pt x="410" y="680"/>
                </a:cubicBezTo>
                <a:cubicBezTo>
                  <a:pt x="462" y="655"/>
                  <a:pt x="525" y="633"/>
                  <a:pt x="590" y="615"/>
                </a:cubicBezTo>
                <a:cubicBezTo>
                  <a:pt x="655" y="597"/>
                  <a:pt x="726" y="582"/>
                  <a:pt x="800" y="570"/>
                </a:cubicBezTo>
                <a:cubicBezTo>
                  <a:pt x="874" y="558"/>
                  <a:pt x="956" y="557"/>
                  <a:pt x="1035" y="540"/>
                </a:cubicBezTo>
                <a:cubicBezTo>
                  <a:pt x="1114" y="523"/>
                  <a:pt x="1208" y="492"/>
                  <a:pt x="1275" y="465"/>
                </a:cubicBezTo>
                <a:cubicBezTo>
                  <a:pt x="1342" y="438"/>
                  <a:pt x="1394" y="417"/>
                  <a:pt x="1440" y="380"/>
                </a:cubicBezTo>
                <a:cubicBezTo>
                  <a:pt x="1486" y="343"/>
                  <a:pt x="1517" y="303"/>
                  <a:pt x="1550" y="240"/>
                </a:cubicBezTo>
                <a:cubicBezTo>
                  <a:pt x="1583" y="177"/>
                  <a:pt x="1611" y="88"/>
                  <a:pt x="16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442">
            <a:extLst>
              <a:ext uri="{FF2B5EF4-FFF2-40B4-BE49-F238E27FC236}">
                <a16:creationId xmlns:a16="http://schemas.microsoft.com/office/drawing/2014/main" id="{B0AB3630-8C9E-1ECD-E7DF-B361E2B54D5B}"/>
              </a:ext>
            </a:extLst>
          </xdr:cNvPr>
          <xdr:cNvSpPr>
            <a:spLocks noChangeAspect="1"/>
          </xdr:cNvSpPr>
        </xdr:nvSpPr>
        <xdr:spPr bwMode="auto">
          <a:xfrm rot="16200000">
            <a:off x="6832" y="3127"/>
            <a:ext cx="576" cy="1637"/>
          </a:xfrm>
          <a:custGeom>
            <a:avLst/>
            <a:gdLst>
              <a:gd name="T0" fmla="*/ 815 w 815"/>
              <a:gd name="T1" fmla="*/ 2315 h 2315"/>
              <a:gd name="T2" fmla="*/ 795 w 815"/>
              <a:gd name="T3" fmla="*/ 2105 h 2315"/>
              <a:gd name="T4" fmla="*/ 730 w 815"/>
              <a:gd name="T5" fmla="*/ 1740 h 2315"/>
              <a:gd name="T6" fmla="*/ 580 w 815"/>
              <a:gd name="T7" fmla="*/ 1410 h 2315"/>
              <a:gd name="T8" fmla="*/ 460 w 815"/>
              <a:gd name="T9" fmla="*/ 1170 h 2315"/>
              <a:gd name="T10" fmla="*/ 380 w 815"/>
              <a:gd name="T11" fmla="*/ 930 h 2315"/>
              <a:gd name="T12" fmla="*/ 300 w 815"/>
              <a:gd name="T13" fmla="*/ 725 h 2315"/>
              <a:gd name="T14" fmla="*/ 170 w 815"/>
              <a:gd name="T15" fmla="*/ 420 h 2315"/>
              <a:gd name="T16" fmla="*/ 70 w 815"/>
              <a:gd name="T17" fmla="*/ 180 h 2315"/>
              <a:gd name="T18" fmla="*/ 0 w 815"/>
              <a:gd name="T19"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15" h="2315">
                <a:moveTo>
                  <a:pt x="815" y="2315"/>
                </a:moveTo>
                <a:cubicBezTo>
                  <a:pt x="812" y="2258"/>
                  <a:pt x="809" y="2201"/>
                  <a:pt x="795" y="2105"/>
                </a:cubicBezTo>
                <a:cubicBezTo>
                  <a:pt x="781" y="2009"/>
                  <a:pt x="766" y="1856"/>
                  <a:pt x="730" y="1740"/>
                </a:cubicBezTo>
                <a:cubicBezTo>
                  <a:pt x="694" y="1624"/>
                  <a:pt x="625" y="1505"/>
                  <a:pt x="580" y="1410"/>
                </a:cubicBezTo>
                <a:cubicBezTo>
                  <a:pt x="535" y="1315"/>
                  <a:pt x="493" y="1250"/>
                  <a:pt x="460" y="1170"/>
                </a:cubicBezTo>
                <a:cubicBezTo>
                  <a:pt x="427" y="1090"/>
                  <a:pt x="407" y="1004"/>
                  <a:pt x="380" y="930"/>
                </a:cubicBezTo>
                <a:cubicBezTo>
                  <a:pt x="353" y="856"/>
                  <a:pt x="335" y="810"/>
                  <a:pt x="300" y="725"/>
                </a:cubicBezTo>
                <a:cubicBezTo>
                  <a:pt x="265" y="640"/>
                  <a:pt x="208" y="511"/>
                  <a:pt x="170" y="420"/>
                </a:cubicBezTo>
                <a:cubicBezTo>
                  <a:pt x="132" y="329"/>
                  <a:pt x="98" y="250"/>
                  <a:pt x="70" y="180"/>
                </a:cubicBezTo>
                <a:cubicBezTo>
                  <a:pt x="42" y="110"/>
                  <a:pt x="21" y="5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Freeform 443">
            <a:extLst>
              <a:ext uri="{FF2B5EF4-FFF2-40B4-BE49-F238E27FC236}">
                <a16:creationId xmlns:a16="http://schemas.microsoft.com/office/drawing/2014/main" id="{C7A91498-61EA-AEFD-BC4D-DD27B968D45E}"/>
              </a:ext>
            </a:extLst>
          </xdr:cNvPr>
          <xdr:cNvSpPr>
            <a:spLocks noChangeAspect="1"/>
          </xdr:cNvSpPr>
        </xdr:nvSpPr>
        <xdr:spPr bwMode="auto">
          <a:xfrm rot="16200000">
            <a:off x="6821" y="3081"/>
            <a:ext cx="580" cy="1648"/>
          </a:xfrm>
          <a:custGeom>
            <a:avLst/>
            <a:gdLst>
              <a:gd name="T0" fmla="*/ 820 w 820"/>
              <a:gd name="T1" fmla="*/ 2330 h 2330"/>
              <a:gd name="T2" fmla="*/ 795 w 820"/>
              <a:gd name="T3" fmla="*/ 2065 h 2330"/>
              <a:gd name="T4" fmla="*/ 755 w 820"/>
              <a:gd name="T5" fmla="*/ 1820 h 2330"/>
              <a:gd name="T6" fmla="*/ 680 w 820"/>
              <a:gd name="T7" fmla="*/ 1605 h 2330"/>
              <a:gd name="T8" fmla="*/ 560 w 820"/>
              <a:gd name="T9" fmla="*/ 1355 h 2330"/>
              <a:gd name="T10" fmla="*/ 450 w 820"/>
              <a:gd name="T11" fmla="*/ 1145 h 2330"/>
              <a:gd name="T12" fmla="*/ 370 w 820"/>
              <a:gd name="T13" fmla="*/ 905 h 2330"/>
              <a:gd name="T14" fmla="*/ 240 w 820"/>
              <a:gd name="T15" fmla="*/ 590 h 2330"/>
              <a:gd name="T16" fmla="*/ 110 w 820"/>
              <a:gd name="T17" fmla="*/ 285 h 2330"/>
              <a:gd name="T18" fmla="*/ 0 w 820"/>
              <a:gd name="T19" fmla="*/ 0 h 2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20" h="2330">
                <a:moveTo>
                  <a:pt x="820" y="2330"/>
                </a:moveTo>
                <a:cubicBezTo>
                  <a:pt x="813" y="2240"/>
                  <a:pt x="806" y="2150"/>
                  <a:pt x="795" y="2065"/>
                </a:cubicBezTo>
                <a:cubicBezTo>
                  <a:pt x="784" y="1980"/>
                  <a:pt x="774" y="1897"/>
                  <a:pt x="755" y="1820"/>
                </a:cubicBezTo>
                <a:cubicBezTo>
                  <a:pt x="736" y="1743"/>
                  <a:pt x="712" y="1682"/>
                  <a:pt x="680" y="1605"/>
                </a:cubicBezTo>
                <a:cubicBezTo>
                  <a:pt x="648" y="1528"/>
                  <a:pt x="598" y="1432"/>
                  <a:pt x="560" y="1355"/>
                </a:cubicBezTo>
                <a:cubicBezTo>
                  <a:pt x="522" y="1278"/>
                  <a:pt x="482" y="1220"/>
                  <a:pt x="450" y="1145"/>
                </a:cubicBezTo>
                <a:cubicBezTo>
                  <a:pt x="418" y="1070"/>
                  <a:pt x="405" y="997"/>
                  <a:pt x="370" y="905"/>
                </a:cubicBezTo>
                <a:cubicBezTo>
                  <a:pt x="335" y="813"/>
                  <a:pt x="283" y="693"/>
                  <a:pt x="240" y="590"/>
                </a:cubicBezTo>
                <a:cubicBezTo>
                  <a:pt x="197" y="487"/>
                  <a:pt x="150" y="383"/>
                  <a:pt x="110" y="285"/>
                </a:cubicBezTo>
                <a:cubicBezTo>
                  <a:pt x="70" y="187"/>
                  <a:pt x="35" y="93"/>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444">
            <a:extLst>
              <a:ext uri="{FF2B5EF4-FFF2-40B4-BE49-F238E27FC236}">
                <a16:creationId xmlns:a16="http://schemas.microsoft.com/office/drawing/2014/main" id="{93812193-C2BE-418D-D4BC-D8B1015D3586}"/>
              </a:ext>
            </a:extLst>
          </xdr:cNvPr>
          <xdr:cNvSpPr>
            <a:spLocks noChangeAspect="1"/>
          </xdr:cNvSpPr>
        </xdr:nvSpPr>
        <xdr:spPr bwMode="auto">
          <a:xfrm rot="16200000">
            <a:off x="5244" y="2475"/>
            <a:ext cx="2550" cy="515"/>
          </a:xfrm>
          <a:custGeom>
            <a:avLst/>
            <a:gdLst>
              <a:gd name="T0" fmla="*/ 0 w 3605"/>
              <a:gd name="T1" fmla="*/ 682 h 729"/>
              <a:gd name="T2" fmla="*/ 160 w 3605"/>
              <a:gd name="T3" fmla="*/ 717 h 729"/>
              <a:gd name="T4" fmla="*/ 340 w 3605"/>
              <a:gd name="T5" fmla="*/ 717 h 729"/>
              <a:gd name="T6" fmla="*/ 470 w 3605"/>
              <a:gd name="T7" fmla="*/ 642 h 729"/>
              <a:gd name="T8" fmla="*/ 585 w 3605"/>
              <a:gd name="T9" fmla="*/ 457 h 729"/>
              <a:gd name="T10" fmla="*/ 705 w 3605"/>
              <a:gd name="T11" fmla="*/ 257 h 729"/>
              <a:gd name="T12" fmla="*/ 890 w 3605"/>
              <a:gd name="T13" fmla="*/ 92 h 729"/>
              <a:gd name="T14" fmla="*/ 1190 w 3605"/>
              <a:gd name="T15" fmla="*/ 12 h 729"/>
              <a:gd name="T16" fmla="*/ 1490 w 3605"/>
              <a:gd name="T17" fmla="*/ 22 h 729"/>
              <a:gd name="T18" fmla="*/ 1830 w 3605"/>
              <a:gd name="T19" fmla="*/ 122 h 729"/>
              <a:gd name="T20" fmla="*/ 2035 w 3605"/>
              <a:gd name="T21" fmla="*/ 147 h 729"/>
              <a:gd name="T22" fmla="*/ 2330 w 3605"/>
              <a:gd name="T23" fmla="*/ 82 h 729"/>
              <a:gd name="T24" fmla="*/ 2510 w 3605"/>
              <a:gd name="T25" fmla="*/ 117 h 729"/>
              <a:gd name="T26" fmla="*/ 2690 w 3605"/>
              <a:gd name="T27" fmla="*/ 257 h 729"/>
              <a:gd name="T28" fmla="*/ 2925 w 3605"/>
              <a:gd name="T29" fmla="*/ 437 h 729"/>
              <a:gd name="T30" fmla="*/ 3170 w 3605"/>
              <a:gd name="T31" fmla="*/ 522 h 729"/>
              <a:gd name="T32" fmla="*/ 3380 w 3605"/>
              <a:gd name="T33" fmla="*/ 522 h 729"/>
              <a:gd name="T34" fmla="*/ 3605 w 3605"/>
              <a:gd name="T35" fmla="*/ 522 h 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605" h="729">
                <a:moveTo>
                  <a:pt x="0" y="682"/>
                </a:moveTo>
                <a:cubicBezTo>
                  <a:pt x="51" y="696"/>
                  <a:pt x="103" y="711"/>
                  <a:pt x="160" y="717"/>
                </a:cubicBezTo>
                <a:cubicBezTo>
                  <a:pt x="217" y="723"/>
                  <a:pt x="288" y="729"/>
                  <a:pt x="340" y="717"/>
                </a:cubicBezTo>
                <a:cubicBezTo>
                  <a:pt x="392" y="705"/>
                  <a:pt x="429" y="685"/>
                  <a:pt x="470" y="642"/>
                </a:cubicBezTo>
                <a:cubicBezTo>
                  <a:pt x="511" y="599"/>
                  <a:pt x="546" y="521"/>
                  <a:pt x="585" y="457"/>
                </a:cubicBezTo>
                <a:cubicBezTo>
                  <a:pt x="624" y="393"/>
                  <a:pt x="654" y="318"/>
                  <a:pt x="705" y="257"/>
                </a:cubicBezTo>
                <a:cubicBezTo>
                  <a:pt x="756" y="196"/>
                  <a:pt x="809" y="133"/>
                  <a:pt x="890" y="92"/>
                </a:cubicBezTo>
                <a:cubicBezTo>
                  <a:pt x="971" y="51"/>
                  <a:pt x="1090" y="24"/>
                  <a:pt x="1190" y="12"/>
                </a:cubicBezTo>
                <a:cubicBezTo>
                  <a:pt x="1290" y="0"/>
                  <a:pt x="1383" y="4"/>
                  <a:pt x="1490" y="22"/>
                </a:cubicBezTo>
                <a:cubicBezTo>
                  <a:pt x="1597" y="40"/>
                  <a:pt x="1739" y="101"/>
                  <a:pt x="1830" y="122"/>
                </a:cubicBezTo>
                <a:cubicBezTo>
                  <a:pt x="1921" y="143"/>
                  <a:pt x="1952" y="154"/>
                  <a:pt x="2035" y="147"/>
                </a:cubicBezTo>
                <a:cubicBezTo>
                  <a:pt x="2118" y="140"/>
                  <a:pt x="2251" y="87"/>
                  <a:pt x="2330" y="82"/>
                </a:cubicBezTo>
                <a:cubicBezTo>
                  <a:pt x="2409" y="77"/>
                  <a:pt x="2450" y="88"/>
                  <a:pt x="2510" y="117"/>
                </a:cubicBezTo>
                <a:cubicBezTo>
                  <a:pt x="2570" y="146"/>
                  <a:pt x="2621" y="204"/>
                  <a:pt x="2690" y="257"/>
                </a:cubicBezTo>
                <a:cubicBezTo>
                  <a:pt x="2759" y="310"/>
                  <a:pt x="2845" y="393"/>
                  <a:pt x="2925" y="437"/>
                </a:cubicBezTo>
                <a:cubicBezTo>
                  <a:pt x="3005" y="481"/>
                  <a:pt x="3094" y="508"/>
                  <a:pt x="3170" y="522"/>
                </a:cubicBezTo>
                <a:cubicBezTo>
                  <a:pt x="3246" y="536"/>
                  <a:pt x="3308" y="522"/>
                  <a:pt x="3380" y="522"/>
                </a:cubicBezTo>
                <a:cubicBezTo>
                  <a:pt x="3452" y="522"/>
                  <a:pt x="3528" y="522"/>
                  <a:pt x="3605" y="52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Freeform 445">
            <a:extLst>
              <a:ext uri="{FF2B5EF4-FFF2-40B4-BE49-F238E27FC236}">
                <a16:creationId xmlns:a16="http://schemas.microsoft.com/office/drawing/2014/main" id="{86F69590-6FC4-FEAD-824A-22FC6E879CD7}"/>
              </a:ext>
            </a:extLst>
          </xdr:cNvPr>
          <xdr:cNvSpPr>
            <a:spLocks noChangeAspect="1"/>
          </xdr:cNvSpPr>
        </xdr:nvSpPr>
        <xdr:spPr bwMode="auto">
          <a:xfrm rot="16200000">
            <a:off x="5186" y="2484"/>
            <a:ext cx="2575" cy="513"/>
          </a:xfrm>
          <a:custGeom>
            <a:avLst/>
            <a:gdLst>
              <a:gd name="T0" fmla="*/ 0 w 3640"/>
              <a:gd name="T1" fmla="*/ 669 h 726"/>
              <a:gd name="T2" fmla="*/ 165 w 3640"/>
              <a:gd name="T3" fmla="*/ 709 h 726"/>
              <a:gd name="T4" fmla="*/ 325 w 3640"/>
              <a:gd name="T5" fmla="*/ 719 h 726"/>
              <a:gd name="T6" fmla="*/ 450 w 3640"/>
              <a:gd name="T7" fmla="*/ 664 h 726"/>
              <a:gd name="T8" fmla="*/ 560 w 3640"/>
              <a:gd name="T9" fmla="*/ 489 h 726"/>
              <a:gd name="T10" fmla="*/ 655 w 3640"/>
              <a:gd name="T11" fmla="*/ 314 h 726"/>
              <a:gd name="T12" fmla="*/ 825 w 3640"/>
              <a:gd name="T13" fmla="*/ 134 h 726"/>
              <a:gd name="T14" fmla="*/ 1040 w 3640"/>
              <a:gd name="T15" fmla="*/ 39 h 726"/>
              <a:gd name="T16" fmla="*/ 1265 w 3640"/>
              <a:gd name="T17" fmla="*/ 4 h 726"/>
              <a:gd name="T18" fmla="*/ 1545 w 3640"/>
              <a:gd name="T19" fmla="*/ 14 h 726"/>
              <a:gd name="T20" fmla="*/ 1820 w 3640"/>
              <a:gd name="T21" fmla="*/ 89 h 726"/>
              <a:gd name="T22" fmla="*/ 1990 w 3640"/>
              <a:gd name="T23" fmla="*/ 139 h 726"/>
              <a:gd name="T24" fmla="*/ 2150 w 3640"/>
              <a:gd name="T25" fmla="*/ 124 h 726"/>
              <a:gd name="T26" fmla="*/ 2335 w 3640"/>
              <a:gd name="T27" fmla="*/ 79 h 726"/>
              <a:gd name="T28" fmla="*/ 2510 w 3640"/>
              <a:gd name="T29" fmla="*/ 84 h 726"/>
              <a:gd name="T30" fmla="*/ 2695 w 3640"/>
              <a:gd name="T31" fmla="*/ 199 h 726"/>
              <a:gd name="T32" fmla="*/ 2900 w 3640"/>
              <a:gd name="T33" fmla="*/ 374 h 726"/>
              <a:gd name="T34" fmla="*/ 3095 w 3640"/>
              <a:gd name="T35" fmla="*/ 489 h 726"/>
              <a:gd name="T36" fmla="*/ 3365 w 3640"/>
              <a:gd name="T37" fmla="*/ 529 h 726"/>
              <a:gd name="T38" fmla="*/ 3640 w 3640"/>
              <a:gd name="T39" fmla="*/ 519 h 7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640" h="726">
                <a:moveTo>
                  <a:pt x="0" y="669"/>
                </a:moveTo>
                <a:cubicBezTo>
                  <a:pt x="55" y="685"/>
                  <a:pt x="111" y="701"/>
                  <a:pt x="165" y="709"/>
                </a:cubicBezTo>
                <a:cubicBezTo>
                  <a:pt x="219" y="717"/>
                  <a:pt x="278" y="726"/>
                  <a:pt x="325" y="719"/>
                </a:cubicBezTo>
                <a:cubicBezTo>
                  <a:pt x="372" y="712"/>
                  <a:pt x="411" y="702"/>
                  <a:pt x="450" y="664"/>
                </a:cubicBezTo>
                <a:cubicBezTo>
                  <a:pt x="489" y="626"/>
                  <a:pt x="526" y="547"/>
                  <a:pt x="560" y="489"/>
                </a:cubicBezTo>
                <a:cubicBezTo>
                  <a:pt x="594" y="431"/>
                  <a:pt x="611" y="373"/>
                  <a:pt x="655" y="314"/>
                </a:cubicBezTo>
                <a:cubicBezTo>
                  <a:pt x="699" y="255"/>
                  <a:pt x="761" y="180"/>
                  <a:pt x="825" y="134"/>
                </a:cubicBezTo>
                <a:cubicBezTo>
                  <a:pt x="889" y="88"/>
                  <a:pt x="967" y="61"/>
                  <a:pt x="1040" y="39"/>
                </a:cubicBezTo>
                <a:cubicBezTo>
                  <a:pt x="1113" y="17"/>
                  <a:pt x="1181" y="8"/>
                  <a:pt x="1265" y="4"/>
                </a:cubicBezTo>
                <a:cubicBezTo>
                  <a:pt x="1349" y="0"/>
                  <a:pt x="1453" y="0"/>
                  <a:pt x="1545" y="14"/>
                </a:cubicBezTo>
                <a:cubicBezTo>
                  <a:pt x="1637" y="28"/>
                  <a:pt x="1746" y="68"/>
                  <a:pt x="1820" y="89"/>
                </a:cubicBezTo>
                <a:cubicBezTo>
                  <a:pt x="1894" y="110"/>
                  <a:pt x="1935" y="133"/>
                  <a:pt x="1990" y="139"/>
                </a:cubicBezTo>
                <a:cubicBezTo>
                  <a:pt x="2045" y="145"/>
                  <a:pt x="2093" y="134"/>
                  <a:pt x="2150" y="124"/>
                </a:cubicBezTo>
                <a:cubicBezTo>
                  <a:pt x="2207" y="114"/>
                  <a:pt x="2275" y="86"/>
                  <a:pt x="2335" y="79"/>
                </a:cubicBezTo>
                <a:cubicBezTo>
                  <a:pt x="2395" y="72"/>
                  <a:pt x="2450" y="64"/>
                  <a:pt x="2510" y="84"/>
                </a:cubicBezTo>
                <a:cubicBezTo>
                  <a:pt x="2570" y="104"/>
                  <a:pt x="2630" y="151"/>
                  <a:pt x="2695" y="199"/>
                </a:cubicBezTo>
                <a:cubicBezTo>
                  <a:pt x="2760" y="247"/>
                  <a:pt x="2833" y="326"/>
                  <a:pt x="2900" y="374"/>
                </a:cubicBezTo>
                <a:cubicBezTo>
                  <a:pt x="2967" y="422"/>
                  <a:pt x="3018" y="463"/>
                  <a:pt x="3095" y="489"/>
                </a:cubicBezTo>
                <a:cubicBezTo>
                  <a:pt x="3172" y="515"/>
                  <a:pt x="3274" y="524"/>
                  <a:pt x="3365" y="529"/>
                </a:cubicBezTo>
                <a:cubicBezTo>
                  <a:pt x="3456" y="534"/>
                  <a:pt x="3594" y="520"/>
                  <a:pt x="3640" y="5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Freeform 446">
            <a:extLst>
              <a:ext uri="{FF2B5EF4-FFF2-40B4-BE49-F238E27FC236}">
                <a16:creationId xmlns:a16="http://schemas.microsoft.com/office/drawing/2014/main" id="{D0F2904F-7D96-0438-9A7B-29C5A5B6B416}"/>
              </a:ext>
            </a:extLst>
          </xdr:cNvPr>
          <xdr:cNvSpPr>
            <a:spLocks noChangeAspect="1"/>
          </xdr:cNvSpPr>
        </xdr:nvSpPr>
        <xdr:spPr bwMode="auto">
          <a:xfrm rot="16200000">
            <a:off x="8440" y="3162"/>
            <a:ext cx="46" cy="930"/>
          </a:xfrm>
          <a:custGeom>
            <a:avLst/>
            <a:gdLst>
              <a:gd name="T0" fmla="*/ 35 w 66"/>
              <a:gd name="T1" fmla="*/ 1315 h 1315"/>
              <a:gd name="T2" fmla="*/ 60 w 66"/>
              <a:gd name="T3" fmla="*/ 830 h 1315"/>
              <a:gd name="T4" fmla="*/ 65 w 66"/>
              <a:gd name="T5" fmla="*/ 450 h 1315"/>
              <a:gd name="T6" fmla="*/ 55 w 66"/>
              <a:gd name="T7" fmla="*/ 225 h 1315"/>
              <a:gd name="T8" fmla="*/ 0 w 66"/>
              <a:gd name="T9" fmla="*/ 0 h 1315"/>
            </a:gdLst>
            <a:ahLst/>
            <a:cxnLst>
              <a:cxn ang="0">
                <a:pos x="T0" y="T1"/>
              </a:cxn>
              <a:cxn ang="0">
                <a:pos x="T2" y="T3"/>
              </a:cxn>
              <a:cxn ang="0">
                <a:pos x="T4" y="T5"/>
              </a:cxn>
              <a:cxn ang="0">
                <a:pos x="T6" y="T7"/>
              </a:cxn>
              <a:cxn ang="0">
                <a:pos x="T8" y="T9"/>
              </a:cxn>
            </a:cxnLst>
            <a:rect l="0" t="0" r="r" b="b"/>
            <a:pathLst>
              <a:path w="66" h="1315">
                <a:moveTo>
                  <a:pt x="35" y="1315"/>
                </a:moveTo>
                <a:cubicBezTo>
                  <a:pt x="45" y="1144"/>
                  <a:pt x="55" y="974"/>
                  <a:pt x="60" y="830"/>
                </a:cubicBezTo>
                <a:cubicBezTo>
                  <a:pt x="65" y="686"/>
                  <a:pt x="66" y="551"/>
                  <a:pt x="65" y="450"/>
                </a:cubicBezTo>
                <a:cubicBezTo>
                  <a:pt x="64" y="349"/>
                  <a:pt x="66" y="300"/>
                  <a:pt x="55" y="225"/>
                </a:cubicBezTo>
                <a:cubicBezTo>
                  <a:pt x="44" y="150"/>
                  <a:pt x="22"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Freeform 447">
            <a:extLst>
              <a:ext uri="{FF2B5EF4-FFF2-40B4-BE49-F238E27FC236}">
                <a16:creationId xmlns:a16="http://schemas.microsoft.com/office/drawing/2014/main" id="{BCDEF908-53BA-9A93-622F-C636774F1D55}"/>
              </a:ext>
            </a:extLst>
          </xdr:cNvPr>
          <xdr:cNvSpPr>
            <a:spLocks noChangeAspect="1"/>
          </xdr:cNvSpPr>
        </xdr:nvSpPr>
        <xdr:spPr bwMode="auto">
          <a:xfrm rot="16200000">
            <a:off x="8428" y="3111"/>
            <a:ext cx="50" cy="944"/>
          </a:xfrm>
          <a:custGeom>
            <a:avLst/>
            <a:gdLst>
              <a:gd name="T0" fmla="*/ 35 w 71"/>
              <a:gd name="T1" fmla="*/ 1335 h 1335"/>
              <a:gd name="T2" fmla="*/ 60 w 71"/>
              <a:gd name="T3" fmla="*/ 845 h 1335"/>
              <a:gd name="T4" fmla="*/ 70 w 71"/>
              <a:gd name="T5" fmla="*/ 445 h 1335"/>
              <a:gd name="T6" fmla="*/ 55 w 71"/>
              <a:gd name="T7" fmla="*/ 225 h 1335"/>
              <a:gd name="T8" fmla="*/ 0 w 71"/>
              <a:gd name="T9" fmla="*/ 0 h 1335"/>
            </a:gdLst>
            <a:ahLst/>
            <a:cxnLst>
              <a:cxn ang="0">
                <a:pos x="T0" y="T1"/>
              </a:cxn>
              <a:cxn ang="0">
                <a:pos x="T2" y="T3"/>
              </a:cxn>
              <a:cxn ang="0">
                <a:pos x="T4" y="T5"/>
              </a:cxn>
              <a:cxn ang="0">
                <a:pos x="T6" y="T7"/>
              </a:cxn>
              <a:cxn ang="0">
                <a:pos x="T8" y="T9"/>
              </a:cxn>
            </a:cxnLst>
            <a:rect l="0" t="0" r="r" b="b"/>
            <a:pathLst>
              <a:path w="71" h="1335">
                <a:moveTo>
                  <a:pt x="35" y="1335"/>
                </a:moveTo>
                <a:cubicBezTo>
                  <a:pt x="44" y="1164"/>
                  <a:pt x="54" y="993"/>
                  <a:pt x="60" y="845"/>
                </a:cubicBezTo>
                <a:cubicBezTo>
                  <a:pt x="66" y="697"/>
                  <a:pt x="71" y="548"/>
                  <a:pt x="70" y="445"/>
                </a:cubicBezTo>
                <a:cubicBezTo>
                  <a:pt x="69" y="342"/>
                  <a:pt x="67" y="299"/>
                  <a:pt x="55" y="225"/>
                </a:cubicBezTo>
                <a:cubicBezTo>
                  <a:pt x="43" y="151"/>
                  <a:pt x="21"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Freeform 448">
            <a:extLst>
              <a:ext uri="{FF2B5EF4-FFF2-40B4-BE49-F238E27FC236}">
                <a16:creationId xmlns:a16="http://schemas.microsoft.com/office/drawing/2014/main" id="{A6963C69-F3B2-99B0-4C14-96A2AD0ADFAF}"/>
              </a:ext>
            </a:extLst>
          </xdr:cNvPr>
          <xdr:cNvSpPr>
            <a:spLocks noChangeAspect="1"/>
          </xdr:cNvSpPr>
        </xdr:nvSpPr>
        <xdr:spPr bwMode="auto">
          <a:xfrm rot="16200000">
            <a:off x="9389" y="3236"/>
            <a:ext cx="124" cy="909"/>
          </a:xfrm>
          <a:custGeom>
            <a:avLst/>
            <a:gdLst>
              <a:gd name="T0" fmla="*/ 175 w 175"/>
              <a:gd name="T1" fmla="*/ 0 h 1285"/>
              <a:gd name="T2" fmla="*/ 125 w 175"/>
              <a:gd name="T3" fmla="*/ 440 h 1285"/>
              <a:gd name="T4" fmla="*/ 40 w 175"/>
              <a:gd name="T5" fmla="*/ 925 h 1285"/>
              <a:gd name="T6" fmla="*/ 30 w 175"/>
              <a:gd name="T7" fmla="*/ 1100 h 1285"/>
              <a:gd name="T8" fmla="*/ 0 w 175"/>
              <a:gd name="T9" fmla="*/ 1285 h 1285"/>
            </a:gdLst>
            <a:ahLst/>
            <a:cxnLst>
              <a:cxn ang="0">
                <a:pos x="T0" y="T1"/>
              </a:cxn>
              <a:cxn ang="0">
                <a:pos x="T2" y="T3"/>
              </a:cxn>
              <a:cxn ang="0">
                <a:pos x="T4" y="T5"/>
              </a:cxn>
              <a:cxn ang="0">
                <a:pos x="T6" y="T7"/>
              </a:cxn>
              <a:cxn ang="0">
                <a:pos x="T8" y="T9"/>
              </a:cxn>
            </a:cxnLst>
            <a:rect l="0" t="0" r="r" b="b"/>
            <a:pathLst>
              <a:path w="175" h="1285">
                <a:moveTo>
                  <a:pt x="175" y="0"/>
                </a:moveTo>
                <a:cubicBezTo>
                  <a:pt x="161" y="143"/>
                  <a:pt x="147" y="286"/>
                  <a:pt x="125" y="440"/>
                </a:cubicBezTo>
                <a:cubicBezTo>
                  <a:pt x="103" y="594"/>
                  <a:pt x="56" y="815"/>
                  <a:pt x="40" y="925"/>
                </a:cubicBezTo>
                <a:cubicBezTo>
                  <a:pt x="24" y="1035"/>
                  <a:pt x="37" y="1040"/>
                  <a:pt x="30" y="1100"/>
                </a:cubicBezTo>
                <a:cubicBezTo>
                  <a:pt x="23" y="1160"/>
                  <a:pt x="11" y="1222"/>
                  <a:pt x="0" y="12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Freeform 449">
            <a:extLst>
              <a:ext uri="{FF2B5EF4-FFF2-40B4-BE49-F238E27FC236}">
                <a16:creationId xmlns:a16="http://schemas.microsoft.com/office/drawing/2014/main" id="{96749294-75CC-87BB-0123-4EA6B1703179}"/>
              </a:ext>
            </a:extLst>
          </xdr:cNvPr>
          <xdr:cNvSpPr>
            <a:spLocks noChangeAspect="1"/>
          </xdr:cNvSpPr>
        </xdr:nvSpPr>
        <xdr:spPr bwMode="auto">
          <a:xfrm rot="16200000">
            <a:off x="9388" y="3180"/>
            <a:ext cx="127" cy="940"/>
          </a:xfrm>
          <a:custGeom>
            <a:avLst/>
            <a:gdLst>
              <a:gd name="T0" fmla="*/ 0 w 180"/>
              <a:gd name="T1" fmla="*/ 1330 h 1330"/>
              <a:gd name="T2" fmla="*/ 35 w 180"/>
              <a:gd name="T3" fmla="*/ 1145 h 1330"/>
              <a:gd name="T4" fmla="*/ 55 w 180"/>
              <a:gd name="T5" fmla="*/ 955 h 1330"/>
              <a:gd name="T6" fmla="*/ 110 w 180"/>
              <a:gd name="T7" fmla="*/ 600 h 1330"/>
              <a:gd name="T8" fmla="*/ 150 w 180"/>
              <a:gd name="T9" fmla="*/ 330 h 1330"/>
              <a:gd name="T10" fmla="*/ 180 w 180"/>
              <a:gd name="T11" fmla="*/ 0 h 1330"/>
            </a:gdLst>
            <a:ahLst/>
            <a:cxnLst>
              <a:cxn ang="0">
                <a:pos x="T0" y="T1"/>
              </a:cxn>
              <a:cxn ang="0">
                <a:pos x="T2" y="T3"/>
              </a:cxn>
              <a:cxn ang="0">
                <a:pos x="T4" y="T5"/>
              </a:cxn>
              <a:cxn ang="0">
                <a:pos x="T6" y="T7"/>
              </a:cxn>
              <a:cxn ang="0">
                <a:pos x="T8" y="T9"/>
              </a:cxn>
              <a:cxn ang="0">
                <a:pos x="T10" y="T11"/>
              </a:cxn>
            </a:cxnLst>
            <a:rect l="0" t="0" r="r" b="b"/>
            <a:pathLst>
              <a:path w="180" h="1330">
                <a:moveTo>
                  <a:pt x="0" y="1330"/>
                </a:moveTo>
                <a:cubicBezTo>
                  <a:pt x="13" y="1268"/>
                  <a:pt x="26" y="1207"/>
                  <a:pt x="35" y="1145"/>
                </a:cubicBezTo>
                <a:cubicBezTo>
                  <a:pt x="44" y="1083"/>
                  <a:pt x="43" y="1046"/>
                  <a:pt x="55" y="955"/>
                </a:cubicBezTo>
                <a:cubicBezTo>
                  <a:pt x="67" y="864"/>
                  <a:pt x="94" y="704"/>
                  <a:pt x="110" y="600"/>
                </a:cubicBezTo>
                <a:cubicBezTo>
                  <a:pt x="126" y="496"/>
                  <a:pt x="138" y="430"/>
                  <a:pt x="150" y="330"/>
                </a:cubicBezTo>
                <a:cubicBezTo>
                  <a:pt x="162" y="230"/>
                  <a:pt x="171" y="115"/>
                  <a:pt x="18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450">
            <a:extLst>
              <a:ext uri="{FF2B5EF4-FFF2-40B4-BE49-F238E27FC236}">
                <a16:creationId xmlns:a16="http://schemas.microsoft.com/office/drawing/2014/main" id="{D0A53B16-2935-6009-3266-CDE2490DE45B}"/>
              </a:ext>
            </a:extLst>
          </xdr:cNvPr>
          <xdr:cNvSpPr>
            <a:spLocks noChangeAspect="1"/>
          </xdr:cNvSpPr>
        </xdr:nvSpPr>
        <xdr:spPr bwMode="auto">
          <a:xfrm rot="16200000">
            <a:off x="10360" y="3358"/>
            <a:ext cx="222" cy="1033"/>
          </a:xfrm>
          <a:custGeom>
            <a:avLst/>
            <a:gdLst>
              <a:gd name="T0" fmla="*/ 0 w 315"/>
              <a:gd name="T1" fmla="*/ 1460 h 1460"/>
              <a:gd name="T2" fmla="*/ 110 w 315"/>
              <a:gd name="T3" fmla="*/ 925 h 1460"/>
              <a:gd name="T4" fmla="*/ 225 w 315"/>
              <a:gd name="T5" fmla="*/ 335 h 1460"/>
              <a:gd name="T6" fmla="*/ 315 w 315"/>
              <a:gd name="T7" fmla="*/ 0 h 1460"/>
            </a:gdLst>
            <a:ahLst/>
            <a:cxnLst>
              <a:cxn ang="0">
                <a:pos x="T0" y="T1"/>
              </a:cxn>
              <a:cxn ang="0">
                <a:pos x="T2" y="T3"/>
              </a:cxn>
              <a:cxn ang="0">
                <a:pos x="T4" y="T5"/>
              </a:cxn>
              <a:cxn ang="0">
                <a:pos x="T6" y="T7"/>
              </a:cxn>
            </a:cxnLst>
            <a:rect l="0" t="0" r="r" b="b"/>
            <a:pathLst>
              <a:path w="315" h="1460">
                <a:moveTo>
                  <a:pt x="0" y="1460"/>
                </a:moveTo>
                <a:cubicBezTo>
                  <a:pt x="36" y="1286"/>
                  <a:pt x="73" y="1112"/>
                  <a:pt x="110" y="925"/>
                </a:cubicBezTo>
                <a:cubicBezTo>
                  <a:pt x="147" y="738"/>
                  <a:pt x="191" y="489"/>
                  <a:pt x="225" y="335"/>
                </a:cubicBezTo>
                <a:cubicBezTo>
                  <a:pt x="259" y="181"/>
                  <a:pt x="287" y="90"/>
                  <a:pt x="31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451">
            <a:extLst>
              <a:ext uri="{FF2B5EF4-FFF2-40B4-BE49-F238E27FC236}">
                <a16:creationId xmlns:a16="http://schemas.microsoft.com/office/drawing/2014/main" id="{AB462D8A-CA1B-800A-360A-3C9C477081B1}"/>
              </a:ext>
            </a:extLst>
          </xdr:cNvPr>
          <xdr:cNvSpPr>
            <a:spLocks noChangeAspect="1"/>
          </xdr:cNvSpPr>
        </xdr:nvSpPr>
        <xdr:spPr bwMode="auto">
          <a:xfrm rot="16200000">
            <a:off x="10368" y="3313"/>
            <a:ext cx="219" cy="1033"/>
          </a:xfrm>
          <a:custGeom>
            <a:avLst/>
            <a:gdLst>
              <a:gd name="T0" fmla="*/ 0 w 310"/>
              <a:gd name="T1" fmla="*/ 1460 h 1460"/>
              <a:gd name="T2" fmla="*/ 105 w 310"/>
              <a:gd name="T3" fmla="*/ 950 h 1460"/>
              <a:gd name="T4" fmla="*/ 200 w 310"/>
              <a:gd name="T5" fmla="*/ 485 h 1460"/>
              <a:gd name="T6" fmla="*/ 310 w 310"/>
              <a:gd name="T7" fmla="*/ 0 h 1460"/>
            </a:gdLst>
            <a:ahLst/>
            <a:cxnLst>
              <a:cxn ang="0">
                <a:pos x="T0" y="T1"/>
              </a:cxn>
              <a:cxn ang="0">
                <a:pos x="T2" y="T3"/>
              </a:cxn>
              <a:cxn ang="0">
                <a:pos x="T4" y="T5"/>
              </a:cxn>
              <a:cxn ang="0">
                <a:pos x="T6" y="T7"/>
              </a:cxn>
            </a:cxnLst>
            <a:rect l="0" t="0" r="r" b="b"/>
            <a:pathLst>
              <a:path w="310" h="1460">
                <a:moveTo>
                  <a:pt x="0" y="1460"/>
                </a:moveTo>
                <a:cubicBezTo>
                  <a:pt x="17" y="1375"/>
                  <a:pt x="72" y="1112"/>
                  <a:pt x="105" y="950"/>
                </a:cubicBezTo>
                <a:cubicBezTo>
                  <a:pt x="138" y="788"/>
                  <a:pt x="166" y="643"/>
                  <a:pt x="200" y="485"/>
                </a:cubicBezTo>
                <a:cubicBezTo>
                  <a:pt x="234" y="327"/>
                  <a:pt x="273" y="163"/>
                  <a:pt x="31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452">
            <a:extLst>
              <a:ext uri="{FF2B5EF4-FFF2-40B4-BE49-F238E27FC236}">
                <a16:creationId xmlns:a16="http://schemas.microsoft.com/office/drawing/2014/main" id="{56557DF8-91E5-D622-D467-26DC6A1D68A6}"/>
              </a:ext>
            </a:extLst>
          </xdr:cNvPr>
          <xdr:cNvSpPr>
            <a:spLocks noChangeAspect="1"/>
          </xdr:cNvSpPr>
        </xdr:nvSpPr>
        <xdr:spPr bwMode="auto">
          <a:xfrm rot="16200000">
            <a:off x="9685" y="2907"/>
            <a:ext cx="1705" cy="219"/>
          </a:xfrm>
          <a:custGeom>
            <a:avLst/>
            <a:gdLst>
              <a:gd name="T0" fmla="*/ 0 w 2410"/>
              <a:gd name="T1" fmla="*/ 300 h 310"/>
              <a:gd name="T2" fmla="*/ 130 w 2410"/>
              <a:gd name="T3" fmla="*/ 150 h 310"/>
              <a:gd name="T4" fmla="*/ 350 w 2410"/>
              <a:gd name="T5" fmla="*/ 30 h 310"/>
              <a:gd name="T6" fmla="*/ 580 w 2410"/>
              <a:gd name="T7" fmla="*/ 0 h 310"/>
              <a:gd name="T8" fmla="*/ 795 w 2410"/>
              <a:gd name="T9" fmla="*/ 30 h 310"/>
              <a:gd name="T10" fmla="*/ 1170 w 2410"/>
              <a:gd name="T11" fmla="*/ 115 h 310"/>
              <a:gd name="T12" fmla="*/ 1470 w 2410"/>
              <a:gd name="T13" fmla="*/ 165 h 310"/>
              <a:gd name="T14" fmla="*/ 1910 w 2410"/>
              <a:gd name="T15" fmla="*/ 190 h 310"/>
              <a:gd name="T16" fmla="*/ 2145 w 2410"/>
              <a:gd name="T17" fmla="*/ 220 h 310"/>
              <a:gd name="T18" fmla="*/ 2410 w 2410"/>
              <a:gd name="T19" fmla="*/ 31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10" h="310">
                <a:moveTo>
                  <a:pt x="0" y="300"/>
                </a:moveTo>
                <a:cubicBezTo>
                  <a:pt x="36" y="247"/>
                  <a:pt x="72" y="195"/>
                  <a:pt x="130" y="150"/>
                </a:cubicBezTo>
                <a:cubicBezTo>
                  <a:pt x="188" y="105"/>
                  <a:pt x="275" y="55"/>
                  <a:pt x="350" y="30"/>
                </a:cubicBezTo>
                <a:cubicBezTo>
                  <a:pt x="425" y="5"/>
                  <a:pt x="506" y="0"/>
                  <a:pt x="580" y="0"/>
                </a:cubicBezTo>
                <a:cubicBezTo>
                  <a:pt x="654" y="0"/>
                  <a:pt x="697" y="11"/>
                  <a:pt x="795" y="30"/>
                </a:cubicBezTo>
                <a:cubicBezTo>
                  <a:pt x="893" y="49"/>
                  <a:pt x="1058" y="93"/>
                  <a:pt x="1170" y="115"/>
                </a:cubicBezTo>
                <a:cubicBezTo>
                  <a:pt x="1282" y="137"/>
                  <a:pt x="1347" y="152"/>
                  <a:pt x="1470" y="165"/>
                </a:cubicBezTo>
                <a:cubicBezTo>
                  <a:pt x="1593" y="178"/>
                  <a:pt x="1798" y="181"/>
                  <a:pt x="1910" y="190"/>
                </a:cubicBezTo>
                <a:cubicBezTo>
                  <a:pt x="2022" y="199"/>
                  <a:pt x="2062" y="200"/>
                  <a:pt x="2145" y="220"/>
                </a:cubicBezTo>
                <a:cubicBezTo>
                  <a:pt x="2228" y="240"/>
                  <a:pt x="2319" y="275"/>
                  <a:pt x="2410" y="31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453">
            <a:extLst>
              <a:ext uri="{FF2B5EF4-FFF2-40B4-BE49-F238E27FC236}">
                <a16:creationId xmlns:a16="http://schemas.microsoft.com/office/drawing/2014/main" id="{9CF34BB0-602A-A71D-81E1-BC75C16281A4}"/>
              </a:ext>
            </a:extLst>
          </xdr:cNvPr>
          <xdr:cNvSpPr>
            <a:spLocks noChangeAspect="1"/>
          </xdr:cNvSpPr>
        </xdr:nvSpPr>
        <xdr:spPr bwMode="auto">
          <a:xfrm rot="16200000">
            <a:off x="9648" y="2892"/>
            <a:ext cx="1697" cy="222"/>
          </a:xfrm>
          <a:custGeom>
            <a:avLst/>
            <a:gdLst>
              <a:gd name="T0" fmla="*/ 0 w 2400"/>
              <a:gd name="T1" fmla="*/ 235 h 315"/>
              <a:gd name="T2" fmla="*/ 80 w 2400"/>
              <a:gd name="T3" fmla="*/ 150 h 315"/>
              <a:gd name="T4" fmla="*/ 245 w 2400"/>
              <a:gd name="T5" fmla="*/ 50 h 315"/>
              <a:gd name="T6" fmla="*/ 450 w 2400"/>
              <a:gd name="T7" fmla="*/ 5 h 315"/>
              <a:gd name="T8" fmla="*/ 735 w 2400"/>
              <a:gd name="T9" fmla="*/ 20 h 315"/>
              <a:gd name="T10" fmla="*/ 1085 w 2400"/>
              <a:gd name="T11" fmla="*/ 110 h 315"/>
              <a:gd name="T12" fmla="*/ 1395 w 2400"/>
              <a:gd name="T13" fmla="*/ 160 h 315"/>
              <a:gd name="T14" fmla="*/ 1595 w 2400"/>
              <a:gd name="T15" fmla="*/ 180 h 315"/>
              <a:gd name="T16" fmla="*/ 2025 w 2400"/>
              <a:gd name="T17" fmla="*/ 210 h 315"/>
              <a:gd name="T18" fmla="*/ 2250 w 2400"/>
              <a:gd name="T19" fmla="*/ 255 h 315"/>
              <a:gd name="T20" fmla="*/ 2400 w 2400"/>
              <a:gd name="T21" fmla="*/ 315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00" h="315">
                <a:moveTo>
                  <a:pt x="0" y="235"/>
                </a:moveTo>
                <a:cubicBezTo>
                  <a:pt x="19" y="208"/>
                  <a:pt x="39" y="181"/>
                  <a:pt x="80" y="150"/>
                </a:cubicBezTo>
                <a:cubicBezTo>
                  <a:pt x="121" y="119"/>
                  <a:pt x="183" y="74"/>
                  <a:pt x="245" y="50"/>
                </a:cubicBezTo>
                <a:cubicBezTo>
                  <a:pt x="307" y="26"/>
                  <a:pt x="368" y="10"/>
                  <a:pt x="450" y="5"/>
                </a:cubicBezTo>
                <a:cubicBezTo>
                  <a:pt x="532" y="0"/>
                  <a:pt x="629" y="3"/>
                  <a:pt x="735" y="20"/>
                </a:cubicBezTo>
                <a:cubicBezTo>
                  <a:pt x="841" y="37"/>
                  <a:pt x="975" y="87"/>
                  <a:pt x="1085" y="110"/>
                </a:cubicBezTo>
                <a:cubicBezTo>
                  <a:pt x="1195" y="133"/>
                  <a:pt x="1310" y="148"/>
                  <a:pt x="1395" y="160"/>
                </a:cubicBezTo>
                <a:cubicBezTo>
                  <a:pt x="1480" y="172"/>
                  <a:pt x="1490" y="172"/>
                  <a:pt x="1595" y="180"/>
                </a:cubicBezTo>
                <a:cubicBezTo>
                  <a:pt x="1700" y="188"/>
                  <a:pt x="1916" y="198"/>
                  <a:pt x="2025" y="210"/>
                </a:cubicBezTo>
                <a:cubicBezTo>
                  <a:pt x="2134" y="222"/>
                  <a:pt x="2188" y="238"/>
                  <a:pt x="2250" y="255"/>
                </a:cubicBezTo>
                <a:cubicBezTo>
                  <a:pt x="2312" y="272"/>
                  <a:pt x="2356" y="293"/>
                  <a:pt x="2400" y="3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454">
            <a:extLst>
              <a:ext uri="{FF2B5EF4-FFF2-40B4-BE49-F238E27FC236}">
                <a16:creationId xmlns:a16="http://schemas.microsoft.com/office/drawing/2014/main" id="{985D68AE-C3C6-A0ED-641A-E92B2538988F}"/>
              </a:ext>
            </a:extLst>
          </xdr:cNvPr>
          <xdr:cNvSpPr>
            <a:spLocks noChangeAspect="1"/>
          </xdr:cNvSpPr>
        </xdr:nvSpPr>
        <xdr:spPr bwMode="auto">
          <a:xfrm rot="16200000">
            <a:off x="11369" y="3703"/>
            <a:ext cx="1206" cy="1849"/>
          </a:xfrm>
          <a:custGeom>
            <a:avLst/>
            <a:gdLst>
              <a:gd name="T0" fmla="*/ 0 w 1705"/>
              <a:gd name="T1" fmla="*/ 2615 h 2615"/>
              <a:gd name="T2" fmla="*/ 75 w 1705"/>
              <a:gd name="T3" fmla="*/ 2450 h 2615"/>
              <a:gd name="T4" fmla="*/ 310 w 1705"/>
              <a:gd name="T5" fmla="*/ 2215 h 2615"/>
              <a:gd name="T6" fmla="*/ 700 w 1705"/>
              <a:gd name="T7" fmla="*/ 1945 h 2615"/>
              <a:gd name="T8" fmla="*/ 975 w 1705"/>
              <a:gd name="T9" fmla="*/ 1725 h 2615"/>
              <a:gd name="T10" fmla="*/ 1165 w 1705"/>
              <a:gd name="T11" fmla="*/ 1510 h 2615"/>
              <a:gd name="T12" fmla="*/ 1245 w 1705"/>
              <a:gd name="T13" fmla="*/ 1365 h 2615"/>
              <a:gd name="T14" fmla="*/ 1255 w 1705"/>
              <a:gd name="T15" fmla="*/ 1225 h 2615"/>
              <a:gd name="T16" fmla="*/ 1245 w 1705"/>
              <a:gd name="T17" fmla="*/ 925 h 2615"/>
              <a:gd name="T18" fmla="*/ 1285 w 1705"/>
              <a:gd name="T19" fmla="*/ 595 h 2615"/>
              <a:gd name="T20" fmla="*/ 1410 w 1705"/>
              <a:gd name="T21" fmla="*/ 355 h 2615"/>
              <a:gd name="T22" fmla="*/ 1600 w 1705"/>
              <a:gd name="T23" fmla="*/ 130 h 2615"/>
              <a:gd name="T24" fmla="*/ 1705 w 1705"/>
              <a:gd name="T25" fmla="*/ 0 h 2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05" h="2615">
                <a:moveTo>
                  <a:pt x="0" y="2615"/>
                </a:moveTo>
                <a:cubicBezTo>
                  <a:pt x="11" y="2566"/>
                  <a:pt x="23" y="2517"/>
                  <a:pt x="75" y="2450"/>
                </a:cubicBezTo>
                <a:cubicBezTo>
                  <a:pt x="127" y="2383"/>
                  <a:pt x="206" y="2299"/>
                  <a:pt x="310" y="2215"/>
                </a:cubicBezTo>
                <a:cubicBezTo>
                  <a:pt x="414" y="2131"/>
                  <a:pt x="589" y="2027"/>
                  <a:pt x="700" y="1945"/>
                </a:cubicBezTo>
                <a:cubicBezTo>
                  <a:pt x="811" y="1863"/>
                  <a:pt x="898" y="1797"/>
                  <a:pt x="975" y="1725"/>
                </a:cubicBezTo>
                <a:cubicBezTo>
                  <a:pt x="1052" y="1653"/>
                  <a:pt x="1120" y="1570"/>
                  <a:pt x="1165" y="1510"/>
                </a:cubicBezTo>
                <a:cubicBezTo>
                  <a:pt x="1210" y="1450"/>
                  <a:pt x="1230" y="1412"/>
                  <a:pt x="1245" y="1365"/>
                </a:cubicBezTo>
                <a:cubicBezTo>
                  <a:pt x="1260" y="1318"/>
                  <a:pt x="1255" y="1298"/>
                  <a:pt x="1255" y="1225"/>
                </a:cubicBezTo>
                <a:cubicBezTo>
                  <a:pt x="1255" y="1152"/>
                  <a:pt x="1240" y="1030"/>
                  <a:pt x="1245" y="925"/>
                </a:cubicBezTo>
                <a:cubicBezTo>
                  <a:pt x="1250" y="820"/>
                  <a:pt x="1258" y="690"/>
                  <a:pt x="1285" y="595"/>
                </a:cubicBezTo>
                <a:cubicBezTo>
                  <a:pt x="1312" y="500"/>
                  <a:pt x="1358" y="433"/>
                  <a:pt x="1410" y="355"/>
                </a:cubicBezTo>
                <a:cubicBezTo>
                  <a:pt x="1462" y="277"/>
                  <a:pt x="1551" y="189"/>
                  <a:pt x="1600" y="130"/>
                </a:cubicBezTo>
                <a:cubicBezTo>
                  <a:pt x="1649" y="71"/>
                  <a:pt x="1677" y="35"/>
                  <a:pt x="17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Freeform 455">
            <a:extLst>
              <a:ext uri="{FF2B5EF4-FFF2-40B4-BE49-F238E27FC236}">
                <a16:creationId xmlns:a16="http://schemas.microsoft.com/office/drawing/2014/main" id="{CAE564D7-DDB7-BD8D-8AFC-CE1B4CA8EBC0}"/>
              </a:ext>
            </a:extLst>
          </xdr:cNvPr>
          <xdr:cNvSpPr>
            <a:spLocks noChangeAspect="1"/>
          </xdr:cNvSpPr>
        </xdr:nvSpPr>
        <xdr:spPr bwMode="auto">
          <a:xfrm rot="16200000">
            <a:off x="11363" y="3644"/>
            <a:ext cx="1227" cy="1854"/>
          </a:xfrm>
          <a:custGeom>
            <a:avLst/>
            <a:gdLst>
              <a:gd name="T0" fmla="*/ 0 w 1735"/>
              <a:gd name="T1" fmla="*/ 2620 h 2620"/>
              <a:gd name="T2" fmla="*/ 65 w 1735"/>
              <a:gd name="T3" fmla="*/ 2485 h 2620"/>
              <a:gd name="T4" fmla="*/ 220 w 1735"/>
              <a:gd name="T5" fmla="*/ 2325 h 2620"/>
              <a:gd name="T6" fmla="*/ 405 w 1735"/>
              <a:gd name="T7" fmla="*/ 2185 h 2620"/>
              <a:gd name="T8" fmla="*/ 670 w 1735"/>
              <a:gd name="T9" fmla="*/ 2005 h 2620"/>
              <a:gd name="T10" fmla="*/ 895 w 1735"/>
              <a:gd name="T11" fmla="*/ 1820 h 2620"/>
              <a:gd name="T12" fmla="*/ 1065 w 1735"/>
              <a:gd name="T13" fmla="*/ 1655 h 2620"/>
              <a:gd name="T14" fmla="*/ 1180 w 1735"/>
              <a:gd name="T15" fmla="*/ 1510 h 2620"/>
              <a:gd name="T16" fmla="*/ 1255 w 1735"/>
              <a:gd name="T17" fmla="*/ 1350 h 2620"/>
              <a:gd name="T18" fmla="*/ 1245 w 1735"/>
              <a:gd name="T19" fmla="*/ 1100 h 2620"/>
              <a:gd name="T20" fmla="*/ 1250 w 1735"/>
              <a:gd name="T21" fmla="*/ 810 h 2620"/>
              <a:gd name="T22" fmla="*/ 1310 w 1735"/>
              <a:gd name="T23" fmla="*/ 555 h 2620"/>
              <a:gd name="T24" fmla="*/ 1450 w 1735"/>
              <a:gd name="T25" fmla="*/ 315 h 2620"/>
              <a:gd name="T26" fmla="*/ 1630 w 1735"/>
              <a:gd name="T27" fmla="*/ 125 h 2620"/>
              <a:gd name="T28" fmla="*/ 1735 w 1735"/>
              <a:gd name="T29" fmla="*/ 0 h 26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35" h="2620">
                <a:moveTo>
                  <a:pt x="0" y="2620"/>
                </a:moveTo>
                <a:cubicBezTo>
                  <a:pt x="14" y="2577"/>
                  <a:pt x="28" y="2534"/>
                  <a:pt x="65" y="2485"/>
                </a:cubicBezTo>
                <a:cubicBezTo>
                  <a:pt x="102" y="2436"/>
                  <a:pt x="163" y="2375"/>
                  <a:pt x="220" y="2325"/>
                </a:cubicBezTo>
                <a:cubicBezTo>
                  <a:pt x="277" y="2275"/>
                  <a:pt x="330" y="2238"/>
                  <a:pt x="405" y="2185"/>
                </a:cubicBezTo>
                <a:cubicBezTo>
                  <a:pt x="480" y="2132"/>
                  <a:pt x="588" y="2066"/>
                  <a:pt x="670" y="2005"/>
                </a:cubicBezTo>
                <a:cubicBezTo>
                  <a:pt x="752" y="1944"/>
                  <a:pt x="829" y="1878"/>
                  <a:pt x="895" y="1820"/>
                </a:cubicBezTo>
                <a:cubicBezTo>
                  <a:pt x="961" y="1762"/>
                  <a:pt x="1018" y="1707"/>
                  <a:pt x="1065" y="1655"/>
                </a:cubicBezTo>
                <a:cubicBezTo>
                  <a:pt x="1112" y="1603"/>
                  <a:pt x="1148" y="1561"/>
                  <a:pt x="1180" y="1510"/>
                </a:cubicBezTo>
                <a:cubicBezTo>
                  <a:pt x="1212" y="1459"/>
                  <a:pt x="1244" y="1418"/>
                  <a:pt x="1255" y="1350"/>
                </a:cubicBezTo>
                <a:cubicBezTo>
                  <a:pt x="1266" y="1282"/>
                  <a:pt x="1246" y="1190"/>
                  <a:pt x="1245" y="1100"/>
                </a:cubicBezTo>
                <a:cubicBezTo>
                  <a:pt x="1244" y="1010"/>
                  <a:pt x="1239" y="901"/>
                  <a:pt x="1250" y="810"/>
                </a:cubicBezTo>
                <a:cubicBezTo>
                  <a:pt x="1261" y="719"/>
                  <a:pt x="1277" y="638"/>
                  <a:pt x="1310" y="555"/>
                </a:cubicBezTo>
                <a:cubicBezTo>
                  <a:pt x="1343" y="472"/>
                  <a:pt x="1397" y="387"/>
                  <a:pt x="1450" y="315"/>
                </a:cubicBezTo>
                <a:cubicBezTo>
                  <a:pt x="1503" y="243"/>
                  <a:pt x="1583" y="177"/>
                  <a:pt x="1630" y="125"/>
                </a:cubicBezTo>
                <a:cubicBezTo>
                  <a:pt x="1677" y="73"/>
                  <a:pt x="1706" y="36"/>
                  <a:pt x="17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456">
            <a:extLst>
              <a:ext uri="{FF2B5EF4-FFF2-40B4-BE49-F238E27FC236}">
                <a16:creationId xmlns:a16="http://schemas.microsoft.com/office/drawing/2014/main" id="{F878CCBF-4F86-01D8-7638-B6042D331C15}"/>
              </a:ext>
            </a:extLst>
          </xdr:cNvPr>
          <xdr:cNvSpPr>
            <a:spLocks noChangeAspect="1"/>
          </xdr:cNvSpPr>
        </xdr:nvSpPr>
        <xdr:spPr bwMode="auto">
          <a:xfrm rot="16200000">
            <a:off x="9891" y="3872"/>
            <a:ext cx="933" cy="1139"/>
          </a:xfrm>
          <a:custGeom>
            <a:avLst/>
            <a:gdLst>
              <a:gd name="T0" fmla="*/ 1320 w 1320"/>
              <a:gd name="T1" fmla="*/ 1610 h 1610"/>
              <a:gd name="T2" fmla="*/ 1150 w 1320"/>
              <a:gd name="T3" fmla="*/ 1185 h 1610"/>
              <a:gd name="T4" fmla="*/ 990 w 1320"/>
              <a:gd name="T5" fmla="*/ 850 h 1610"/>
              <a:gd name="T6" fmla="*/ 795 w 1320"/>
              <a:gd name="T7" fmla="*/ 545 h 1610"/>
              <a:gd name="T8" fmla="*/ 510 w 1320"/>
              <a:gd name="T9" fmla="*/ 295 h 1610"/>
              <a:gd name="T10" fmla="*/ 230 w 1320"/>
              <a:gd name="T11" fmla="*/ 125 h 1610"/>
              <a:gd name="T12" fmla="*/ 0 w 1320"/>
              <a:gd name="T13" fmla="*/ 0 h 1610"/>
            </a:gdLst>
            <a:ahLst/>
            <a:cxnLst>
              <a:cxn ang="0">
                <a:pos x="T0" y="T1"/>
              </a:cxn>
              <a:cxn ang="0">
                <a:pos x="T2" y="T3"/>
              </a:cxn>
              <a:cxn ang="0">
                <a:pos x="T4" y="T5"/>
              </a:cxn>
              <a:cxn ang="0">
                <a:pos x="T6" y="T7"/>
              </a:cxn>
              <a:cxn ang="0">
                <a:pos x="T8" y="T9"/>
              </a:cxn>
              <a:cxn ang="0">
                <a:pos x="T10" y="T11"/>
              </a:cxn>
              <a:cxn ang="0">
                <a:pos x="T12" y="T13"/>
              </a:cxn>
            </a:cxnLst>
            <a:rect l="0" t="0" r="r" b="b"/>
            <a:pathLst>
              <a:path w="1320" h="1610">
                <a:moveTo>
                  <a:pt x="1320" y="1610"/>
                </a:moveTo>
                <a:cubicBezTo>
                  <a:pt x="1262" y="1461"/>
                  <a:pt x="1205" y="1312"/>
                  <a:pt x="1150" y="1185"/>
                </a:cubicBezTo>
                <a:cubicBezTo>
                  <a:pt x="1095" y="1058"/>
                  <a:pt x="1049" y="957"/>
                  <a:pt x="990" y="850"/>
                </a:cubicBezTo>
                <a:cubicBezTo>
                  <a:pt x="931" y="743"/>
                  <a:pt x="875" y="637"/>
                  <a:pt x="795" y="545"/>
                </a:cubicBezTo>
                <a:cubicBezTo>
                  <a:pt x="715" y="453"/>
                  <a:pt x="604" y="365"/>
                  <a:pt x="510" y="295"/>
                </a:cubicBezTo>
                <a:cubicBezTo>
                  <a:pt x="416" y="225"/>
                  <a:pt x="315" y="174"/>
                  <a:pt x="230" y="125"/>
                </a:cubicBezTo>
                <a:cubicBezTo>
                  <a:pt x="145" y="76"/>
                  <a:pt x="72" y="3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457">
            <a:extLst>
              <a:ext uri="{FF2B5EF4-FFF2-40B4-BE49-F238E27FC236}">
                <a16:creationId xmlns:a16="http://schemas.microsoft.com/office/drawing/2014/main" id="{B484BCE9-B667-D5C3-5906-A30104AD6551}"/>
              </a:ext>
            </a:extLst>
          </xdr:cNvPr>
          <xdr:cNvSpPr>
            <a:spLocks noChangeAspect="1"/>
          </xdr:cNvSpPr>
        </xdr:nvSpPr>
        <xdr:spPr bwMode="auto">
          <a:xfrm rot="16200000">
            <a:off x="9953" y="3882"/>
            <a:ext cx="930" cy="1167"/>
          </a:xfrm>
          <a:custGeom>
            <a:avLst/>
            <a:gdLst>
              <a:gd name="T0" fmla="*/ 0 w 1315"/>
              <a:gd name="T1" fmla="*/ 0 h 1650"/>
              <a:gd name="T2" fmla="*/ 295 w 1315"/>
              <a:gd name="T3" fmla="*/ 155 h 1650"/>
              <a:gd name="T4" fmla="*/ 565 w 1315"/>
              <a:gd name="T5" fmla="*/ 330 h 1650"/>
              <a:gd name="T6" fmla="*/ 770 w 1315"/>
              <a:gd name="T7" fmla="*/ 520 h 1650"/>
              <a:gd name="T8" fmla="*/ 980 w 1315"/>
              <a:gd name="T9" fmla="*/ 870 h 1650"/>
              <a:gd name="T10" fmla="*/ 1165 w 1315"/>
              <a:gd name="T11" fmla="*/ 1250 h 1650"/>
              <a:gd name="T12" fmla="*/ 1255 w 1315"/>
              <a:gd name="T13" fmla="*/ 1490 h 1650"/>
              <a:gd name="T14" fmla="*/ 1315 w 1315"/>
              <a:gd name="T15" fmla="*/ 1650 h 16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315" h="1650">
                <a:moveTo>
                  <a:pt x="0" y="0"/>
                </a:moveTo>
                <a:cubicBezTo>
                  <a:pt x="100" y="50"/>
                  <a:pt x="201" y="100"/>
                  <a:pt x="295" y="155"/>
                </a:cubicBezTo>
                <a:cubicBezTo>
                  <a:pt x="389" y="210"/>
                  <a:pt x="486" y="269"/>
                  <a:pt x="565" y="330"/>
                </a:cubicBezTo>
                <a:cubicBezTo>
                  <a:pt x="644" y="391"/>
                  <a:pt x="701" y="430"/>
                  <a:pt x="770" y="520"/>
                </a:cubicBezTo>
                <a:cubicBezTo>
                  <a:pt x="839" y="610"/>
                  <a:pt x="914" y="748"/>
                  <a:pt x="980" y="870"/>
                </a:cubicBezTo>
                <a:cubicBezTo>
                  <a:pt x="1046" y="992"/>
                  <a:pt x="1119" y="1147"/>
                  <a:pt x="1165" y="1250"/>
                </a:cubicBezTo>
                <a:cubicBezTo>
                  <a:pt x="1211" y="1353"/>
                  <a:pt x="1230" y="1423"/>
                  <a:pt x="1255" y="1490"/>
                </a:cubicBezTo>
                <a:cubicBezTo>
                  <a:pt x="1280" y="1557"/>
                  <a:pt x="1303" y="1617"/>
                  <a:pt x="1315" y="16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Freeform 458">
            <a:extLst>
              <a:ext uri="{FF2B5EF4-FFF2-40B4-BE49-F238E27FC236}">
                <a16:creationId xmlns:a16="http://schemas.microsoft.com/office/drawing/2014/main" id="{BC6FE050-60FC-C22E-05AF-BA9765D00D77}"/>
              </a:ext>
            </a:extLst>
          </xdr:cNvPr>
          <xdr:cNvSpPr>
            <a:spLocks noChangeAspect="1"/>
          </xdr:cNvSpPr>
        </xdr:nvSpPr>
        <xdr:spPr bwMode="auto">
          <a:xfrm rot="16200000">
            <a:off x="11448" y="6367"/>
            <a:ext cx="2918" cy="674"/>
          </a:xfrm>
          <a:custGeom>
            <a:avLst/>
            <a:gdLst>
              <a:gd name="T0" fmla="*/ 0 w 4125"/>
              <a:gd name="T1" fmla="*/ 532 h 954"/>
              <a:gd name="T2" fmla="*/ 220 w 4125"/>
              <a:gd name="T3" fmla="*/ 577 h 954"/>
              <a:gd name="T4" fmla="*/ 515 w 4125"/>
              <a:gd name="T5" fmla="*/ 592 h 954"/>
              <a:gd name="T6" fmla="*/ 730 w 4125"/>
              <a:gd name="T7" fmla="*/ 662 h 954"/>
              <a:gd name="T8" fmla="*/ 1075 w 4125"/>
              <a:gd name="T9" fmla="*/ 842 h 954"/>
              <a:gd name="T10" fmla="*/ 1430 w 4125"/>
              <a:gd name="T11" fmla="*/ 942 h 954"/>
              <a:gd name="T12" fmla="*/ 1720 w 4125"/>
              <a:gd name="T13" fmla="*/ 917 h 954"/>
              <a:gd name="T14" fmla="*/ 1965 w 4125"/>
              <a:gd name="T15" fmla="*/ 767 h 954"/>
              <a:gd name="T16" fmla="*/ 2165 w 4125"/>
              <a:gd name="T17" fmla="*/ 502 h 954"/>
              <a:gd name="T18" fmla="*/ 2280 w 4125"/>
              <a:gd name="T19" fmla="*/ 252 h 954"/>
              <a:gd name="T20" fmla="*/ 2395 w 4125"/>
              <a:gd name="T21" fmla="*/ 97 h 954"/>
              <a:gd name="T22" fmla="*/ 2575 w 4125"/>
              <a:gd name="T23" fmla="*/ 7 h 954"/>
              <a:gd name="T24" fmla="*/ 2845 w 4125"/>
              <a:gd name="T25" fmla="*/ 52 h 954"/>
              <a:gd name="T26" fmla="*/ 3195 w 4125"/>
              <a:gd name="T27" fmla="*/ 182 h 954"/>
              <a:gd name="T28" fmla="*/ 3500 w 4125"/>
              <a:gd name="T29" fmla="*/ 337 h 954"/>
              <a:gd name="T30" fmla="*/ 3790 w 4125"/>
              <a:gd name="T31" fmla="*/ 432 h 954"/>
              <a:gd name="T32" fmla="*/ 4125 w 4125"/>
              <a:gd name="T33" fmla="*/ 482 h 9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125" h="954">
                <a:moveTo>
                  <a:pt x="0" y="532"/>
                </a:moveTo>
                <a:cubicBezTo>
                  <a:pt x="67" y="549"/>
                  <a:pt x="134" y="567"/>
                  <a:pt x="220" y="577"/>
                </a:cubicBezTo>
                <a:cubicBezTo>
                  <a:pt x="306" y="587"/>
                  <a:pt x="430" y="578"/>
                  <a:pt x="515" y="592"/>
                </a:cubicBezTo>
                <a:cubicBezTo>
                  <a:pt x="600" y="606"/>
                  <a:pt x="637" y="620"/>
                  <a:pt x="730" y="662"/>
                </a:cubicBezTo>
                <a:cubicBezTo>
                  <a:pt x="823" y="704"/>
                  <a:pt x="958" y="795"/>
                  <a:pt x="1075" y="842"/>
                </a:cubicBezTo>
                <a:cubicBezTo>
                  <a:pt x="1192" y="889"/>
                  <a:pt x="1323" y="930"/>
                  <a:pt x="1430" y="942"/>
                </a:cubicBezTo>
                <a:cubicBezTo>
                  <a:pt x="1537" y="954"/>
                  <a:pt x="1631" y="946"/>
                  <a:pt x="1720" y="917"/>
                </a:cubicBezTo>
                <a:cubicBezTo>
                  <a:pt x="1809" y="888"/>
                  <a:pt x="1891" y="836"/>
                  <a:pt x="1965" y="767"/>
                </a:cubicBezTo>
                <a:cubicBezTo>
                  <a:pt x="2039" y="698"/>
                  <a:pt x="2113" y="588"/>
                  <a:pt x="2165" y="502"/>
                </a:cubicBezTo>
                <a:cubicBezTo>
                  <a:pt x="2217" y="416"/>
                  <a:pt x="2242" y="319"/>
                  <a:pt x="2280" y="252"/>
                </a:cubicBezTo>
                <a:cubicBezTo>
                  <a:pt x="2318" y="185"/>
                  <a:pt x="2346" y="138"/>
                  <a:pt x="2395" y="97"/>
                </a:cubicBezTo>
                <a:cubicBezTo>
                  <a:pt x="2444" y="56"/>
                  <a:pt x="2500" y="14"/>
                  <a:pt x="2575" y="7"/>
                </a:cubicBezTo>
                <a:cubicBezTo>
                  <a:pt x="2650" y="0"/>
                  <a:pt x="2742" y="23"/>
                  <a:pt x="2845" y="52"/>
                </a:cubicBezTo>
                <a:cubicBezTo>
                  <a:pt x="2948" y="81"/>
                  <a:pt x="3086" y="135"/>
                  <a:pt x="3195" y="182"/>
                </a:cubicBezTo>
                <a:cubicBezTo>
                  <a:pt x="3304" y="229"/>
                  <a:pt x="3401" y="295"/>
                  <a:pt x="3500" y="337"/>
                </a:cubicBezTo>
                <a:cubicBezTo>
                  <a:pt x="3599" y="379"/>
                  <a:pt x="3686" y="408"/>
                  <a:pt x="3790" y="432"/>
                </a:cubicBezTo>
                <a:cubicBezTo>
                  <a:pt x="3894" y="456"/>
                  <a:pt x="4009" y="469"/>
                  <a:pt x="4125" y="48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Freeform 459">
            <a:extLst>
              <a:ext uri="{FF2B5EF4-FFF2-40B4-BE49-F238E27FC236}">
                <a16:creationId xmlns:a16="http://schemas.microsoft.com/office/drawing/2014/main" id="{D090A0DC-9ED2-86B6-E0F6-A0916C131090}"/>
              </a:ext>
            </a:extLst>
          </xdr:cNvPr>
          <xdr:cNvSpPr>
            <a:spLocks noChangeAspect="1"/>
          </xdr:cNvSpPr>
        </xdr:nvSpPr>
        <xdr:spPr bwMode="auto">
          <a:xfrm rot="16200000">
            <a:off x="11483" y="6374"/>
            <a:ext cx="2950" cy="664"/>
          </a:xfrm>
          <a:custGeom>
            <a:avLst/>
            <a:gdLst>
              <a:gd name="T0" fmla="*/ 0 w 4170"/>
              <a:gd name="T1" fmla="*/ 512 h 939"/>
              <a:gd name="T2" fmla="*/ 170 w 4170"/>
              <a:gd name="T3" fmla="*/ 557 h 939"/>
              <a:gd name="T4" fmla="*/ 435 w 4170"/>
              <a:gd name="T5" fmla="*/ 572 h 939"/>
              <a:gd name="T6" fmla="*/ 630 w 4170"/>
              <a:gd name="T7" fmla="*/ 602 h 939"/>
              <a:gd name="T8" fmla="*/ 850 w 4170"/>
              <a:gd name="T9" fmla="*/ 707 h 939"/>
              <a:gd name="T10" fmla="*/ 1170 w 4170"/>
              <a:gd name="T11" fmla="*/ 857 h 939"/>
              <a:gd name="T12" fmla="*/ 1480 w 4170"/>
              <a:gd name="T13" fmla="*/ 932 h 939"/>
              <a:gd name="T14" fmla="*/ 1790 w 4170"/>
              <a:gd name="T15" fmla="*/ 897 h 939"/>
              <a:gd name="T16" fmla="*/ 2045 w 4170"/>
              <a:gd name="T17" fmla="*/ 732 h 939"/>
              <a:gd name="T18" fmla="*/ 2210 w 4170"/>
              <a:gd name="T19" fmla="*/ 522 h 939"/>
              <a:gd name="T20" fmla="*/ 2325 w 4170"/>
              <a:gd name="T21" fmla="*/ 302 h 939"/>
              <a:gd name="T22" fmla="*/ 2430 w 4170"/>
              <a:gd name="T23" fmla="*/ 107 h 939"/>
              <a:gd name="T24" fmla="*/ 2555 w 4170"/>
              <a:gd name="T25" fmla="*/ 27 h 939"/>
              <a:gd name="T26" fmla="*/ 2610 w 4170"/>
              <a:gd name="T27" fmla="*/ 2 h 939"/>
              <a:gd name="T28" fmla="*/ 2765 w 4170"/>
              <a:gd name="T29" fmla="*/ 17 h 939"/>
              <a:gd name="T30" fmla="*/ 3075 w 4170"/>
              <a:gd name="T31" fmla="*/ 107 h 939"/>
              <a:gd name="T32" fmla="*/ 3405 w 4170"/>
              <a:gd name="T33" fmla="*/ 277 h 939"/>
              <a:gd name="T34" fmla="*/ 3685 w 4170"/>
              <a:gd name="T35" fmla="*/ 392 h 939"/>
              <a:gd name="T36" fmla="*/ 3980 w 4170"/>
              <a:gd name="T37" fmla="*/ 447 h 939"/>
              <a:gd name="T38" fmla="*/ 4170 w 4170"/>
              <a:gd name="T39" fmla="*/ 457 h 9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170" h="939">
                <a:moveTo>
                  <a:pt x="0" y="512"/>
                </a:moveTo>
                <a:cubicBezTo>
                  <a:pt x="49" y="529"/>
                  <a:pt x="98" y="547"/>
                  <a:pt x="170" y="557"/>
                </a:cubicBezTo>
                <a:cubicBezTo>
                  <a:pt x="242" y="567"/>
                  <a:pt x="358" y="564"/>
                  <a:pt x="435" y="572"/>
                </a:cubicBezTo>
                <a:cubicBezTo>
                  <a:pt x="512" y="580"/>
                  <a:pt x="561" y="580"/>
                  <a:pt x="630" y="602"/>
                </a:cubicBezTo>
                <a:cubicBezTo>
                  <a:pt x="699" y="624"/>
                  <a:pt x="760" y="664"/>
                  <a:pt x="850" y="707"/>
                </a:cubicBezTo>
                <a:cubicBezTo>
                  <a:pt x="940" y="750"/>
                  <a:pt x="1065" y="819"/>
                  <a:pt x="1170" y="857"/>
                </a:cubicBezTo>
                <a:cubicBezTo>
                  <a:pt x="1275" y="895"/>
                  <a:pt x="1377" y="925"/>
                  <a:pt x="1480" y="932"/>
                </a:cubicBezTo>
                <a:cubicBezTo>
                  <a:pt x="1583" y="939"/>
                  <a:pt x="1696" y="930"/>
                  <a:pt x="1790" y="897"/>
                </a:cubicBezTo>
                <a:cubicBezTo>
                  <a:pt x="1884" y="864"/>
                  <a:pt x="1975" y="794"/>
                  <a:pt x="2045" y="732"/>
                </a:cubicBezTo>
                <a:cubicBezTo>
                  <a:pt x="2115" y="670"/>
                  <a:pt x="2163" y="594"/>
                  <a:pt x="2210" y="522"/>
                </a:cubicBezTo>
                <a:cubicBezTo>
                  <a:pt x="2257" y="450"/>
                  <a:pt x="2288" y="371"/>
                  <a:pt x="2325" y="302"/>
                </a:cubicBezTo>
                <a:cubicBezTo>
                  <a:pt x="2362" y="233"/>
                  <a:pt x="2392" y="153"/>
                  <a:pt x="2430" y="107"/>
                </a:cubicBezTo>
                <a:cubicBezTo>
                  <a:pt x="2468" y="61"/>
                  <a:pt x="2525" y="44"/>
                  <a:pt x="2555" y="27"/>
                </a:cubicBezTo>
                <a:cubicBezTo>
                  <a:pt x="2585" y="10"/>
                  <a:pt x="2575" y="4"/>
                  <a:pt x="2610" y="2"/>
                </a:cubicBezTo>
                <a:cubicBezTo>
                  <a:pt x="2645" y="0"/>
                  <a:pt x="2688" y="0"/>
                  <a:pt x="2765" y="17"/>
                </a:cubicBezTo>
                <a:cubicBezTo>
                  <a:pt x="2842" y="34"/>
                  <a:pt x="2968" y="64"/>
                  <a:pt x="3075" y="107"/>
                </a:cubicBezTo>
                <a:cubicBezTo>
                  <a:pt x="3182" y="150"/>
                  <a:pt x="3303" y="230"/>
                  <a:pt x="3405" y="277"/>
                </a:cubicBezTo>
                <a:cubicBezTo>
                  <a:pt x="3507" y="324"/>
                  <a:pt x="3589" y="364"/>
                  <a:pt x="3685" y="392"/>
                </a:cubicBezTo>
                <a:cubicBezTo>
                  <a:pt x="3781" y="420"/>
                  <a:pt x="3899" y="436"/>
                  <a:pt x="3980" y="447"/>
                </a:cubicBezTo>
                <a:cubicBezTo>
                  <a:pt x="4061" y="458"/>
                  <a:pt x="4115" y="457"/>
                  <a:pt x="4170" y="4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Freeform 460">
            <a:extLst>
              <a:ext uri="{FF2B5EF4-FFF2-40B4-BE49-F238E27FC236}">
                <a16:creationId xmlns:a16="http://schemas.microsoft.com/office/drawing/2014/main" id="{5C06594E-1D0D-282D-B2DF-23223F56522A}"/>
              </a:ext>
            </a:extLst>
          </xdr:cNvPr>
          <xdr:cNvSpPr>
            <a:spLocks noChangeAspect="1"/>
          </xdr:cNvSpPr>
        </xdr:nvSpPr>
        <xdr:spPr bwMode="auto">
          <a:xfrm rot="16200000">
            <a:off x="12525" y="4663"/>
            <a:ext cx="820" cy="2396"/>
          </a:xfrm>
          <a:custGeom>
            <a:avLst/>
            <a:gdLst>
              <a:gd name="T0" fmla="*/ 1160 w 1160"/>
              <a:gd name="T1" fmla="*/ 3245 h 3388"/>
              <a:gd name="T2" fmla="*/ 930 w 1160"/>
              <a:gd name="T3" fmla="*/ 3365 h 3388"/>
              <a:gd name="T4" fmla="*/ 620 w 1160"/>
              <a:gd name="T5" fmla="*/ 3325 h 3388"/>
              <a:gd name="T6" fmla="*/ 285 w 1160"/>
              <a:gd name="T7" fmla="*/ 2985 h 3388"/>
              <a:gd name="T8" fmla="*/ 105 w 1160"/>
              <a:gd name="T9" fmla="*/ 2630 h 3388"/>
              <a:gd name="T10" fmla="*/ 15 w 1160"/>
              <a:gd name="T11" fmla="*/ 2205 h 3388"/>
              <a:gd name="T12" fmla="*/ 15 w 1160"/>
              <a:gd name="T13" fmla="*/ 1885 h 3388"/>
              <a:gd name="T14" fmla="*/ 30 w 1160"/>
              <a:gd name="T15" fmla="*/ 1545 h 3388"/>
              <a:gd name="T16" fmla="*/ 20 w 1160"/>
              <a:gd name="T17" fmla="*/ 1285 h 3388"/>
              <a:gd name="T18" fmla="*/ 120 w 1160"/>
              <a:gd name="T19" fmla="*/ 995 h 3388"/>
              <a:gd name="T20" fmla="*/ 260 w 1160"/>
              <a:gd name="T21" fmla="*/ 770 h 3388"/>
              <a:gd name="T22" fmla="*/ 415 w 1160"/>
              <a:gd name="T23" fmla="*/ 495 h 3388"/>
              <a:gd name="T24" fmla="*/ 590 w 1160"/>
              <a:gd name="T25" fmla="*/ 285 h 3388"/>
              <a:gd name="T26" fmla="*/ 695 w 1160"/>
              <a:gd name="T27" fmla="*/ 155 h 3388"/>
              <a:gd name="T28" fmla="*/ 805 w 1160"/>
              <a:gd name="T29" fmla="*/ 0 h 3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60" h="3388">
                <a:moveTo>
                  <a:pt x="1160" y="3245"/>
                </a:moveTo>
                <a:cubicBezTo>
                  <a:pt x="1122" y="3265"/>
                  <a:pt x="1020" y="3352"/>
                  <a:pt x="930" y="3365"/>
                </a:cubicBezTo>
                <a:cubicBezTo>
                  <a:pt x="840" y="3378"/>
                  <a:pt x="727" y="3388"/>
                  <a:pt x="620" y="3325"/>
                </a:cubicBezTo>
                <a:cubicBezTo>
                  <a:pt x="513" y="3262"/>
                  <a:pt x="371" y="3101"/>
                  <a:pt x="285" y="2985"/>
                </a:cubicBezTo>
                <a:cubicBezTo>
                  <a:pt x="199" y="2869"/>
                  <a:pt x="150" y="2760"/>
                  <a:pt x="105" y="2630"/>
                </a:cubicBezTo>
                <a:cubicBezTo>
                  <a:pt x="60" y="2500"/>
                  <a:pt x="30" y="2329"/>
                  <a:pt x="15" y="2205"/>
                </a:cubicBezTo>
                <a:cubicBezTo>
                  <a:pt x="0" y="2081"/>
                  <a:pt x="12" y="1995"/>
                  <a:pt x="15" y="1885"/>
                </a:cubicBezTo>
                <a:cubicBezTo>
                  <a:pt x="18" y="1775"/>
                  <a:pt x="29" y="1645"/>
                  <a:pt x="30" y="1545"/>
                </a:cubicBezTo>
                <a:cubicBezTo>
                  <a:pt x="31" y="1445"/>
                  <a:pt x="5" y="1377"/>
                  <a:pt x="20" y="1285"/>
                </a:cubicBezTo>
                <a:cubicBezTo>
                  <a:pt x="35" y="1193"/>
                  <a:pt x="80" y="1081"/>
                  <a:pt x="120" y="995"/>
                </a:cubicBezTo>
                <a:cubicBezTo>
                  <a:pt x="160" y="909"/>
                  <a:pt x="211" y="853"/>
                  <a:pt x="260" y="770"/>
                </a:cubicBezTo>
                <a:cubicBezTo>
                  <a:pt x="309" y="687"/>
                  <a:pt x="360" y="576"/>
                  <a:pt x="415" y="495"/>
                </a:cubicBezTo>
                <a:cubicBezTo>
                  <a:pt x="470" y="414"/>
                  <a:pt x="543" y="342"/>
                  <a:pt x="590" y="285"/>
                </a:cubicBezTo>
                <a:cubicBezTo>
                  <a:pt x="637" y="228"/>
                  <a:pt x="659" y="202"/>
                  <a:pt x="695" y="155"/>
                </a:cubicBezTo>
                <a:cubicBezTo>
                  <a:pt x="731" y="108"/>
                  <a:pt x="768" y="54"/>
                  <a:pt x="8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Freeform 461">
            <a:extLst>
              <a:ext uri="{FF2B5EF4-FFF2-40B4-BE49-F238E27FC236}">
                <a16:creationId xmlns:a16="http://schemas.microsoft.com/office/drawing/2014/main" id="{830C5A0E-FD48-29FD-E1A8-D61EE75A1852}"/>
              </a:ext>
            </a:extLst>
          </xdr:cNvPr>
          <xdr:cNvSpPr>
            <a:spLocks noChangeAspect="1"/>
          </xdr:cNvSpPr>
        </xdr:nvSpPr>
        <xdr:spPr bwMode="auto">
          <a:xfrm rot="16200000">
            <a:off x="12502" y="4645"/>
            <a:ext cx="883" cy="2457"/>
          </a:xfrm>
          <a:custGeom>
            <a:avLst/>
            <a:gdLst>
              <a:gd name="T0" fmla="*/ 808 w 1248"/>
              <a:gd name="T1" fmla="*/ 0 h 3474"/>
              <a:gd name="T2" fmla="*/ 598 w 1248"/>
              <a:gd name="T3" fmla="*/ 285 h 3474"/>
              <a:gd name="T4" fmla="*/ 448 w 1248"/>
              <a:gd name="T5" fmla="*/ 440 h 3474"/>
              <a:gd name="T6" fmla="*/ 318 w 1248"/>
              <a:gd name="T7" fmla="*/ 675 h 3474"/>
              <a:gd name="T8" fmla="*/ 173 w 1248"/>
              <a:gd name="T9" fmla="*/ 910 h 3474"/>
              <a:gd name="T10" fmla="*/ 78 w 1248"/>
              <a:gd name="T11" fmla="*/ 1085 h 3474"/>
              <a:gd name="T12" fmla="*/ 13 w 1248"/>
              <a:gd name="T13" fmla="*/ 1335 h 3474"/>
              <a:gd name="T14" fmla="*/ 23 w 1248"/>
              <a:gd name="T15" fmla="*/ 1565 h 3474"/>
              <a:gd name="T16" fmla="*/ 13 w 1248"/>
              <a:gd name="T17" fmla="*/ 1840 h 3474"/>
              <a:gd name="T18" fmla="*/ 3 w 1248"/>
              <a:gd name="T19" fmla="*/ 2125 h 3474"/>
              <a:gd name="T20" fmla="*/ 33 w 1248"/>
              <a:gd name="T21" fmla="*/ 2440 h 3474"/>
              <a:gd name="T22" fmla="*/ 128 w 1248"/>
              <a:gd name="T23" fmla="*/ 2725 h 3474"/>
              <a:gd name="T24" fmla="*/ 298 w 1248"/>
              <a:gd name="T25" fmla="*/ 3055 h 3474"/>
              <a:gd name="T26" fmla="*/ 593 w 1248"/>
              <a:gd name="T27" fmla="*/ 3375 h 3474"/>
              <a:gd name="T28" fmla="*/ 928 w 1248"/>
              <a:gd name="T29" fmla="*/ 3470 h 3474"/>
              <a:gd name="T30" fmla="*/ 1248 w 1248"/>
              <a:gd name="T31" fmla="*/ 3350 h 34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248" h="3474">
                <a:moveTo>
                  <a:pt x="808" y="0"/>
                </a:moveTo>
                <a:cubicBezTo>
                  <a:pt x="733" y="106"/>
                  <a:pt x="658" y="212"/>
                  <a:pt x="598" y="285"/>
                </a:cubicBezTo>
                <a:cubicBezTo>
                  <a:pt x="538" y="358"/>
                  <a:pt x="495" y="375"/>
                  <a:pt x="448" y="440"/>
                </a:cubicBezTo>
                <a:cubicBezTo>
                  <a:pt x="401" y="505"/>
                  <a:pt x="364" y="597"/>
                  <a:pt x="318" y="675"/>
                </a:cubicBezTo>
                <a:cubicBezTo>
                  <a:pt x="272" y="753"/>
                  <a:pt x="213" y="842"/>
                  <a:pt x="173" y="910"/>
                </a:cubicBezTo>
                <a:cubicBezTo>
                  <a:pt x="133" y="978"/>
                  <a:pt x="105" y="1014"/>
                  <a:pt x="78" y="1085"/>
                </a:cubicBezTo>
                <a:cubicBezTo>
                  <a:pt x="51" y="1156"/>
                  <a:pt x="22" y="1255"/>
                  <a:pt x="13" y="1335"/>
                </a:cubicBezTo>
                <a:cubicBezTo>
                  <a:pt x="4" y="1415"/>
                  <a:pt x="23" y="1481"/>
                  <a:pt x="23" y="1565"/>
                </a:cubicBezTo>
                <a:cubicBezTo>
                  <a:pt x="23" y="1649"/>
                  <a:pt x="16" y="1747"/>
                  <a:pt x="13" y="1840"/>
                </a:cubicBezTo>
                <a:cubicBezTo>
                  <a:pt x="10" y="1933"/>
                  <a:pt x="0" y="2025"/>
                  <a:pt x="3" y="2125"/>
                </a:cubicBezTo>
                <a:cubicBezTo>
                  <a:pt x="6" y="2225"/>
                  <a:pt x="12" y="2340"/>
                  <a:pt x="33" y="2440"/>
                </a:cubicBezTo>
                <a:cubicBezTo>
                  <a:pt x="54" y="2540"/>
                  <a:pt x="84" y="2623"/>
                  <a:pt x="128" y="2725"/>
                </a:cubicBezTo>
                <a:cubicBezTo>
                  <a:pt x="172" y="2827"/>
                  <a:pt x="221" y="2947"/>
                  <a:pt x="298" y="3055"/>
                </a:cubicBezTo>
                <a:cubicBezTo>
                  <a:pt x="375" y="3163"/>
                  <a:pt x="488" y="3306"/>
                  <a:pt x="593" y="3375"/>
                </a:cubicBezTo>
                <a:cubicBezTo>
                  <a:pt x="698" y="3444"/>
                  <a:pt x="819" y="3474"/>
                  <a:pt x="928" y="3470"/>
                </a:cubicBezTo>
                <a:cubicBezTo>
                  <a:pt x="1037" y="3466"/>
                  <a:pt x="1181" y="3375"/>
                  <a:pt x="1248" y="33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1" name="Freeform 462">
            <a:extLst>
              <a:ext uri="{FF2B5EF4-FFF2-40B4-BE49-F238E27FC236}">
                <a16:creationId xmlns:a16="http://schemas.microsoft.com/office/drawing/2014/main" id="{10BFB190-9FC6-3D35-89E4-79A3B3BC01EB}"/>
              </a:ext>
            </a:extLst>
          </xdr:cNvPr>
          <xdr:cNvSpPr>
            <a:spLocks noChangeAspect="1"/>
          </xdr:cNvSpPr>
        </xdr:nvSpPr>
        <xdr:spPr bwMode="auto">
          <a:xfrm rot="16200000">
            <a:off x="12293" y="8502"/>
            <a:ext cx="894" cy="357"/>
          </a:xfrm>
          <a:custGeom>
            <a:avLst/>
            <a:gdLst>
              <a:gd name="T0" fmla="*/ 1265 w 1265"/>
              <a:gd name="T1" fmla="*/ 505 h 505"/>
              <a:gd name="T2" fmla="*/ 1135 w 1265"/>
              <a:gd name="T3" fmla="*/ 420 h 505"/>
              <a:gd name="T4" fmla="*/ 960 w 1265"/>
              <a:gd name="T5" fmla="*/ 375 h 505"/>
              <a:gd name="T6" fmla="*/ 815 w 1265"/>
              <a:gd name="T7" fmla="*/ 255 h 505"/>
              <a:gd name="T8" fmla="*/ 700 w 1265"/>
              <a:gd name="T9" fmla="*/ 205 h 505"/>
              <a:gd name="T10" fmla="*/ 490 w 1265"/>
              <a:gd name="T11" fmla="*/ 175 h 505"/>
              <a:gd name="T12" fmla="*/ 345 w 1265"/>
              <a:gd name="T13" fmla="*/ 125 h 505"/>
              <a:gd name="T14" fmla="*/ 210 w 1265"/>
              <a:gd name="T15" fmla="*/ 40 h 505"/>
              <a:gd name="T16" fmla="*/ 0 w 1265"/>
              <a:gd name="T17" fmla="*/ 0 h 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65" h="505">
                <a:moveTo>
                  <a:pt x="1265" y="505"/>
                </a:moveTo>
                <a:cubicBezTo>
                  <a:pt x="1225" y="473"/>
                  <a:pt x="1186" y="442"/>
                  <a:pt x="1135" y="420"/>
                </a:cubicBezTo>
                <a:cubicBezTo>
                  <a:pt x="1084" y="398"/>
                  <a:pt x="1013" y="402"/>
                  <a:pt x="960" y="375"/>
                </a:cubicBezTo>
                <a:cubicBezTo>
                  <a:pt x="907" y="348"/>
                  <a:pt x="858" y="283"/>
                  <a:pt x="815" y="255"/>
                </a:cubicBezTo>
                <a:cubicBezTo>
                  <a:pt x="772" y="227"/>
                  <a:pt x="754" y="218"/>
                  <a:pt x="700" y="205"/>
                </a:cubicBezTo>
                <a:cubicBezTo>
                  <a:pt x="646" y="192"/>
                  <a:pt x="549" y="188"/>
                  <a:pt x="490" y="175"/>
                </a:cubicBezTo>
                <a:cubicBezTo>
                  <a:pt x="431" y="162"/>
                  <a:pt x="392" y="147"/>
                  <a:pt x="345" y="125"/>
                </a:cubicBezTo>
                <a:cubicBezTo>
                  <a:pt x="298" y="103"/>
                  <a:pt x="267" y="61"/>
                  <a:pt x="210" y="40"/>
                </a:cubicBezTo>
                <a:cubicBezTo>
                  <a:pt x="153" y="19"/>
                  <a:pt x="76" y="9"/>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Freeform 463">
            <a:extLst>
              <a:ext uri="{FF2B5EF4-FFF2-40B4-BE49-F238E27FC236}">
                <a16:creationId xmlns:a16="http://schemas.microsoft.com/office/drawing/2014/main" id="{48993F5C-4895-0052-9F90-ED7B1AB10DB7}"/>
              </a:ext>
            </a:extLst>
          </xdr:cNvPr>
          <xdr:cNvSpPr>
            <a:spLocks noChangeAspect="1"/>
          </xdr:cNvSpPr>
        </xdr:nvSpPr>
        <xdr:spPr bwMode="auto">
          <a:xfrm rot="16200000">
            <a:off x="12341" y="8509"/>
            <a:ext cx="887" cy="350"/>
          </a:xfrm>
          <a:custGeom>
            <a:avLst/>
            <a:gdLst>
              <a:gd name="T0" fmla="*/ 1255 w 1255"/>
              <a:gd name="T1" fmla="*/ 495 h 495"/>
              <a:gd name="T2" fmla="*/ 1120 w 1255"/>
              <a:gd name="T3" fmla="*/ 425 h 495"/>
              <a:gd name="T4" fmla="*/ 920 w 1255"/>
              <a:gd name="T5" fmla="*/ 350 h 495"/>
              <a:gd name="T6" fmla="*/ 770 w 1255"/>
              <a:gd name="T7" fmla="*/ 230 h 495"/>
              <a:gd name="T8" fmla="*/ 620 w 1255"/>
              <a:gd name="T9" fmla="*/ 190 h 495"/>
              <a:gd name="T10" fmla="*/ 415 w 1255"/>
              <a:gd name="T11" fmla="*/ 150 h 495"/>
              <a:gd name="T12" fmla="*/ 295 w 1255"/>
              <a:gd name="T13" fmla="*/ 95 h 495"/>
              <a:gd name="T14" fmla="*/ 155 w 1255"/>
              <a:gd name="T15" fmla="*/ 20 h 495"/>
              <a:gd name="T16" fmla="*/ 0 w 1255"/>
              <a:gd name="T17" fmla="*/ 0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5" h="495">
                <a:moveTo>
                  <a:pt x="1255" y="495"/>
                </a:moveTo>
                <a:cubicBezTo>
                  <a:pt x="1215" y="472"/>
                  <a:pt x="1176" y="449"/>
                  <a:pt x="1120" y="425"/>
                </a:cubicBezTo>
                <a:cubicBezTo>
                  <a:pt x="1064" y="401"/>
                  <a:pt x="978" y="382"/>
                  <a:pt x="920" y="350"/>
                </a:cubicBezTo>
                <a:cubicBezTo>
                  <a:pt x="862" y="318"/>
                  <a:pt x="820" y="257"/>
                  <a:pt x="770" y="230"/>
                </a:cubicBezTo>
                <a:cubicBezTo>
                  <a:pt x="720" y="203"/>
                  <a:pt x="679" y="203"/>
                  <a:pt x="620" y="190"/>
                </a:cubicBezTo>
                <a:cubicBezTo>
                  <a:pt x="561" y="177"/>
                  <a:pt x="469" y="166"/>
                  <a:pt x="415" y="150"/>
                </a:cubicBezTo>
                <a:cubicBezTo>
                  <a:pt x="361" y="134"/>
                  <a:pt x="338" y="117"/>
                  <a:pt x="295" y="95"/>
                </a:cubicBezTo>
                <a:cubicBezTo>
                  <a:pt x="252" y="73"/>
                  <a:pt x="204" y="36"/>
                  <a:pt x="155" y="20"/>
                </a:cubicBezTo>
                <a:cubicBezTo>
                  <a:pt x="106" y="4"/>
                  <a:pt x="53" y="2"/>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Freeform 464">
            <a:extLst>
              <a:ext uri="{FF2B5EF4-FFF2-40B4-BE49-F238E27FC236}">
                <a16:creationId xmlns:a16="http://schemas.microsoft.com/office/drawing/2014/main" id="{57B72041-45E7-21BA-A50B-A4F9FE2958BF}"/>
              </a:ext>
            </a:extLst>
          </xdr:cNvPr>
          <xdr:cNvSpPr>
            <a:spLocks noChangeAspect="1"/>
          </xdr:cNvSpPr>
        </xdr:nvSpPr>
        <xdr:spPr bwMode="auto">
          <a:xfrm rot="16200000">
            <a:off x="13395" y="4831"/>
            <a:ext cx="209" cy="1029"/>
          </a:xfrm>
          <a:custGeom>
            <a:avLst/>
            <a:gdLst>
              <a:gd name="T0" fmla="*/ 295 w 295"/>
              <a:gd name="T1" fmla="*/ 0 h 1455"/>
              <a:gd name="T2" fmla="*/ 190 w 295"/>
              <a:gd name="T3" fmla="*/ 365 h 1455"/>
              <a:gd name="T4" fmla="*/ 105 w 295"/>
              <a:gd name="T5" fmla="*/ 805 h 1455"/>
              <a:gd name="T6" fmla="*/ 85 w 295"/>
              <a:gd name="T7" fmla="*/ 985 h 1455"/>
              <a:gd name="T8" fmla="*/ 45 w 295"/>
              <a:gd name="T9" fmla="*/ 1200 h 1455"/>
              <a:gd name="T10" fmla="*/ 0 w 295"/>
              <a:gd name="T11" fmla="*/ 1455 h 1455"/>
            </a:gdLst>
            <a:ahLst/>
            <a:cxnLst>
              <a:cxn ang="0">
                <a:pos x="T0" y="T1"/>
              </a:cxn>
              <a:cxn ang="0">
                <a:pos x="T2" y="T3"/>
              </a:cxn>
              <a:cxn ang="0">
                <a:pos x="T4" y="T5"/>
              </a:cxn>
              <a:cxn ang="0">
                <a:pos x="T6" y="T7"/>
              </a:cxn>
              <a:cxn ang="0">
                <a:pos x="T8" y="T9"/>
              </a:cxn>
              <a:cxn ang="0">
                <a:pos x="T10" y="T11"/>
              </a:cxn>
            </a:cxnLst>
            <a:rect l="0" t="0" r="r" b="b"/>
            <a:pathLst>
              <a:path w="295" h="1455">
                <a:moveTo>
                  <a:pt x="295" y="0"/>
                </a:moveTo>
                <a:cubicBezTo>
                  <a:pt x="258" y="115"/>
                  <a:pt x="222" y="231"/>
                  <a:pt x="190" y="365"/>
                </a:cubicBezTo>
                <a:cubicBezTo>
                  <a:pt x="158" y="499"/>
                  <a:pt x="122" y="702"/>
                  <a:pt x="105" y="805"/>
                </a:cubicBezTo>
                <a:cubicBezTo>
                  <a:pt x="88" y="908"/>
                  <a:pt x="95" y="919"/>
                  <a:pt x="85" y="985"/>
                </a:cubicBezTo>
                <a:cubicBezTo>
                  <a:pt x="75" y="1051"/>
                  <a:pt x="59" y="1122"/>
                  <a:pt x="45" y="1200"/>
                </a:cubicBezTo>
                <a:cubicBezTo>
                  <a:pt x="31" y="1278"/>
                  <a:pt x="15" y="1366"/>
                  <a:pt x="0" y="145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 name="Freeform 465">
            <a:extLst>
              <a:ext uri="{FF2B5EF4-FFF2-40B4-BE49-F238E27FC236}">
                <a16:creationId xmlns:a16="http://schemas.microsoft.com/office/drawing/2014/main" id="{3612541E-B433-1470-08DB-3E34087F7ADB}"/>
              </a:ext>
            </a:extLst>
          </xdr:cNvPr>
          <xdr:cNvSpPr>
            <a:spLocks noChangeAspect="1"/>
          </xdr:cNvSpPr>
        </xdr:nvSpPr>
        <xdr:spPr bwMode="auto">
          <a:xfrm rot="16200000">
            <a:off x="13386" y="4779"/>
            <a:ext cx="213" cy="1037"/>
          </a:xfrm>
          <a:custGeom>
            <a:avLst/>
            <a:gdLst>
              <a:gd name="T0" fmla="*/ 300 w 300"/>
              <a:gd name="T1" fmla="*/ 0 h 1465"/>
              <a:gd name="T2" fmla="*/ 200 w 300"/>
              <a:gd name="T3" fmla="*/ 315 h 1465"/>
              <a:gd name="T4" fmla="*/ 140 w 300"/>
              <a:gd name="T5" fmla="*/ 650 h 1465"/>
              <a:gd name="T6" fmla="*/ 95 w 300"/>
              <a:gd name="T7" fmla="*/ 885 h 1465"/>
              <a:gd name="T8" fmla="*/ 65 w 300"/>
              <a:gd name="T9" fmla="*/ 1115 h 1465"/>
              <a:gd name="T10" fmla="*/ 0 w 300"/>
              <a:gd name="T11" fmla="*/ 1465 h 1465"/>
            </a:gdLst>
            <a:ahLst/>
            <a:cxnLst>
              <a:cxn ang="0">
                <a:pos x="T0" y="T1"/>
              </a:cxn>
              <a:cxn ang="0">
                <a:pos x="T2" y="T3"/>
              </a:cxn>
              <a:cxn ang="0">
                <a:pos x="T4" y="T5"/>
              </a:cxn>
              <a:cxn ang="0">
                <a:pos x="T6" y="T7"/>
              </a:cxn>
              <a:cxn ang="0">
                <a:pos x="T8" y="T9"/>
              </a:cxn>
              <a:cxn ang="0">
                <a:pos x="T10" y="T11"/>
              </a:cxn>
            </a:cxnLst>
            <a:rect l="0" t="0" r="r" b="b"/>
            <a:pathLst>
              <a:path w="300" h="1465">
                <a:moveTo>
                  <a:pt x="300" y="0"/>
                </a:moveTo>
                <a:cubicBezTo>
                  <a:pt x="263" y="103"/>
                  <a:pt x="227" y="207"/>
                  <a:pt x="200" y="315"/>
                </a:cubicBezTo>
                <a:cubicBezTo>
                  <a:pt x="173" y="423"/>
                  <a:pt x="157" y="555"/>
                  <a:pt x="140" y="650"/>
                </a:cubicBezTo>
                <a:cubicBezTo>
                  <a:pt x="123" y="745"/>
                  <a:pt x="107" y="808"/>
                  <a:pt x="95" y="885"/>
                </a:cubicBezTo>
                <a:cubicBezTo>
                  <a:pt x="83" y="962"/>
                  <a:pt x="81" y="1018"/>
                  <a:pt x="65" y="1115"/>
                </a:cubicBezTo>
                <a:cubicBezTo>
                  <a:pt x="49" y="1212"/>
                  <a:pt x="14" y="1392"/>
                  <a:pt x="0" y="146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466">
            <a:extLst>
              <a:ext uri="{FF2B5EF4-FFF2-40B4-BE49-F238E27FC236}">
                <a16:creationId xmlns:a16="http://schemas.microsoft.com/office/drawing/2014/main" id="{219192E4-132D-B3EA-A61F-BD53511E7BAB}"/>
              </a:ext>
            </a:extLst>
          </xdr:cNvPr>
          <xdr:cNvSpPr>
            <a:spLocks noChangeAspect="1"/>
          </xdr:cNvSpPr>
        </xdr:nvSpPr>
        <xdr:spPr bwMode="auto">
          <a:xfrm rot="16200000">
            <a:off x="14195" y="4069"/>
            <a:ext cx="1267" cy="1496"/>
          </a:xfrm>
          <a:custGeom>
            <a:avLst/>
            <a:gdLst>
              <a:gd name="T0" fmla="*/ 0 w 1790"/>
              <a:gd name="T1" fmla="*/ 0 h 2115"/>
              <a:gd name="T2" fmla="*/ 40 w 1790"/>
              <a:gd name="T3" fmla="*/ 310 h 2115"/>
              <a:gd name="T4" fmla="*/ 185 w 1790"/>
              <a:gd name="T5" fmla="*/ 675 h 2115"/>
              <a:gd name="T6" fmla="*/ 360 w 1790"/>
              <a:gd name="T7" fmla="*/ 925 h 2115"/>
              <a:gd name="T8" fmla="*/ 640 w 1790"/>
              <a:gd name="T9" fmla="*/ 1190 h 2115"/>
              <a:gd name="T10" fmla="*/ 930 w 1790"/>
              <a:gd name="T11" fmla="*/ 1385 h 2115"/>
              <a:gd name="T12" fmla="*/ 1335 w 1790"/>
              <a:gd name="T13" fmla="*/ 1645 h 2115"/>
              <a:gd name="T14" fmla="*/ 1525 w 1790"/>
              <a:gd name="T15" fmla="*/ 1810 h 2115"/>
              <a:gd name="T16" fmla="*/ 1790 w 1790"/>
              <a:gd name="T17" fmla="*/ 2115 h 21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90" h="2115">
                <a:moveTo>
                  <a:pt x="0" y="0"/>
                </a:moveTo>
                <a:cubicBezTo>
                  <a:pt x="4" y="99"/>
                  <a:pt x="9" y="198"/>
                  <a:pt x="40" y="310"/>
                </a:cubicBezTo>
                <a:cubicBezTo>
                  <a:pt x="71" y="422"/>
                  <a:pt x="132" y="573"/>
                  <a:pt x="185" y="675"/>
                </a:cubicBezTo>
                <a:cubicBezTo>
                  <a:pt x="238" y="777"/>
                  <a:pt x="284" y="839"/>
                  <a:pt x="360" y="925"/>
                </a:cubicBezTo>
                <a:cubicBezTo>
                  <a:pt x="436" y="1011"/>
                  <a:pt x="545" y="1113"/>
                  <a:pt x="640" y="1190"/>
                </a:cubicBezTo>
                <a:cubicBezTo>
                  <a:pt x="735" y="1267"/>
                  <a:pt x="814" y="1309"/>
                  <a:pt x="930" y="1385"/>
                </a:cubicBezTo>
                <a:cubicBezTo>
                  <a:pt x="1046" y="1461"/>
                  <a:pt x="1236" y="1574"/>
                  <a:pt x="1335" y="1645"/>
                </a:cubicBezTo>
                <a:cubicBezTo>
                  <a:pt x="1434" y="1716"/>
                  <a:pt x="1449" y="1732"/>
                  <a:pt x="1525" y="1810"/>
                </a:cubicBezTo>
                <a:cubicBezTo>
                  <a:pt x="1601" y="1888"/>
                  <a:pt x="1695" y="2001"/>
                  <a:pt x="1790" y="21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Freeform 467">
            <a:extLst>
              <a:ext uri="{FF2B5EF4-FFF2-40B4-BE49-F238E27FC236}">
                <a16:creationId xmlns:a16="http://schemas.microsoft.com/office/drawing/2014/main" id="{46FAE61B-1933-AFA9-8CE4-F215D7117EE4}"/>
              </a:ext>
            </a:extLst>
          </xdr:cNvPr>
          <xdr:cNvSpPr>
            <a:spLocks noChangeAspect="1"/>
          </xdr:cNvSpPr>
        </xdr:nvSpPr>
        <xdr:spPr bwMode="auto">
          <a:xfrm rot="16200000">
            <a:off x="14171" y="4041"/>
            <a:ext cx="1259" cy="1474"/>
          </a:xfrm>
          <a:custGeom>
            <a:avLst/>
            <a:gdLst>
              <a:gd name="T0" fmla="*/ 0 w 1780"/>
              <a:gd name="T1" fmla="*/ 0 h 2085"/>
              <a:gd name="T2" fmla="*/ 40 w 1780"/>
              <a:gd name="T3" fmla="*/ 325 h 2085"/>
              <a:gd name="T4" fmla="*/ 170 w 1780"/>
              <a:gd name="T5" fmla="*/ 650 h 2085"/>
              <a:gd name="T6" fmla="*/ 350 w 1780"/>
              <a:gd name="T7" fmla="*/ 925 h 2085"/>
              <a:gd name="T8" fmla="*/ 590 w 1780"/>
              <a:gd name="T9" fmla="*/ 1145 h 2085"/>
              <a:gd name="T10" fmla="*/ 885 w 1780"/>
              <a:gd name="T11" fmla="*/ 1345 h 2085"/>
              <a:gd name="T12" fmla="*/ 1210 w 1780"/>
              <a:gd name="T13" fmla="*/ 1545 h 2085"/>
              <a:gd name="T14" fmla="*/ 1500 w 1780"/>
              <a:gd name="T15" fmla="*/ 1780 h 2085"/>
              <a:gd name="T16" fmla="*/ 1780 w 1780"/>
              <a:gd name="T17" fmla="*/ 2085 h 20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80" h="2085">
                <a:moveTo>
                  <a:pt x="0" y="0"/>
                </a:moveTo>
                <a:cubicBezTo>
                  <a:pt x="6" y="108"/>
                  <a:pt x="12" y="217"/>
                  <a:pt x="40" y="325"/>
                </a:cubicBezTo>
                <a:cubicBezTo>
                  <a:pt x="68" y="433"/>
                  <a:pt x="118" y="550"/>
                  <a:pt x="170" y="650"/>
                </a:cubicBezTo>
                <a:cubicBezTo>
                  <a:pt x="222" y="750"/>
                  <a:pt x="280" y="843"/>
                  <a:pt x="350" y="925"/>
                </a:cubicBezTo>
                <a:cubicBezTo>
                  <a:pt x="420" y="1007"/>
                  <a:pt x="501" y="1075"/>
                  <a:pt x="590" y="1145"/>
                </a:cubicBezTo>
                <a:cubicBezTo>
                  <a:pt x="679" y="1215"/>
                  <a:pt x="782" y="1278"/>
                  <a:pt x="885" y="1345"/>
                </a:cubicBezTo>
                <a:cubicBezTo>
                  <a:pt x="988" y="1412"/>
                  <a:pt x="1108" y="1472"/>
                  <a:pt x="1210" y="1545"/>
                </a:cubicBezTo>
                <a:cubicBezTo>
                  <a:pt x="1312" y="1618"/>
                  <a:pt x="1405" y="1690"/>
                  <a:pt x="1500" y="1780"/>
                </a:cubicBezTo>
                <a:cubicBezTo>
                  <a:pt x="1595" y="1870"/>
                  <a:pt x="1687" y="1977"/>
                  <a:pt x="1780" y="20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Oval 468">
            <a:extLst>
              <a:ext uri="{FF2B5EF4-FFF2-40B4-BE49-F238E27FC236}">
                <a16:creationId xmlns:a16="http://schemas.microsoft.com/office/drawing/2014/main" id="{E18D2257-3864-FE59-DD09-E0AC3804D19C}"/>
              </a:ext>
            </a:extLst>
          </xdr:cNvPr>
          <xdr:cNvSpPr>
            <a:spLocks noChangeAspect="1" noChangeArrowheads="1"/>
          </xdr:cNvSpPr>
        </xdr:nvSpPr>
        <xdr:spPr bwMode="auto">
          <a:xfrm rot="16200000">
            <a:off x="5456" y="4535"/>
            <a:ext cx="133" cy="133"/>
          </a:xfrm>
          <a:prstGeom prst="ellipse">
            <a:avLst/>
          </a:prstGeom>
          <a:solidFill>
            <a:srgbClr val="FFFFFF"/>
          </a:solidFill>
          <a:ln w="6350">
            <a:solidFill>
              <a:srgbClr val="000000"/>
            </a:solidFill>
            <a:round/>
            <a:headEnd/>
            <a:tailEnd/>
          </a:ln>
        </xdr:spPr>
      </xdr:sp>
      <xdr:sp macro="" textlink="">
        <xdr:nvSpPr>
          <xdr:cNvPr id="58" name="Oval 469">
            <a:extLst>
              <a:ext uri="{FF2B5EF4-FFF2-40B4-BE49-F238E27FC236}">
                <a16:creationId xmlns:a16="http://schemas.microsoft.com/office/drawing/2014/main" id="{C914119C-7529-0975-C7BE-771FA86685F4}"/>
              </a:ext>
            </a:extLst>
          </xdr:cNvPr>
          <xdr:cNvSpPr>
            <a:spLocks noChangeAspect="1" noChangeArrowheads="1"/>
          </xdr:cNvSpPr>
        </xdr:nvSpPr>
        <xdr:spPr bwMode="auto">
          <a:xfrm rot="16200000">
            <a:off x="10948" y="3891"/>
            <a:ext cx="165" cy="165"/>
          </a:xfrm>
          <a:prstGeom prst="ellipse">
            <a:avLst/>
          </a:prstGeom>
          <a:solidFill>
            <a:srgbClr val="FFFFFF"/>
          </a:solidFill>
          <a:ln w="6350">
            <a:solidFill>
              <a:srgbClr val="000000"/>
            </a:solidFill>
            <a:round/>
            <a:headEnd/>
            <a:tailEnd/>
          </a:ln>
        </xdr:spPr>
      </xdr:sp>
      <xdr:sp macro="" textlink="">
        <xdr:nvSpPr>
          <xdr:cNvPr id="59" name="Oval 470">
            <a:extLst>
              <a:ext uri="{FF2B5EF4-FFF2-40B4-BE49-F238E27FC236}">
                <a16:creationId xmlns:a16="http://schemas.microsoft.com/office/drawing/2014/main" id="{2E16CDC9-3D79-30A3-111C-28D77889363B}"/>
              </a:ext>
            </a:extLst>
          </xdr:cNvPr>
          <xdr:cNvSpPr>
            <a:spLocks noChangeAspect="1" noChangeArrowheads="1"/>
          </xdr:cNvSpPr>
        </xdr:nvSpPr>
        <xdr:spPr bwMode="auto">
          <a:xfrm rot="16200000">
            <a:off x="11945" y="4245"/>
            <a:ext cx="133" cy="133"/>
          </a:xfrm>
          <a:prstGeom prst="ellipse">
            <a:avLst/>
          </a:prstGeom>
          <a:solidFill>
            <a:srgbClr val="FFFFFF"/>
          </a:solidFill>
          <a:ln w="6350">
            <a:solidFill>
              <a:srgbClr val="000000"/>
            </a:solidFill>
            <a:round/>
            <a:headEnd/>
            <a:tailEnd/>
          </a:ln>
        </xdr:spPr>
      </xdr:sp>
      <xdr:sp macro="" textlink="">
        <xdr:nvSpPr>
          <xdr:cNvPr id="60" name="Oval 471">
            <a:extLst>
              <a:ext uri="{FF2B5EF4-FFF2-40B4-BE49-F238E27FC236}">
                <a16:creationId xmlns:a16="http://schemas.microsoft.com/office/drawing/2014/main" id="{95D7FC68-20F4-E0FA-BF88-269D4B3399EB}"/>
              </a:ext>
            </a:extLst>
          </xdr:cNvPr>
          <xdr:cNvSpPr>
            <a:spLocks noChangeAspect="1" noChangeArrowheads="1"/>
          </xdr:cNvSpPr>
        </xdr:nvSpPr>
        <xdr:spPr bwMode="auto">
          <a:xfrm rot="16200000">
            <a:off x="10983" y="3928"/>
            <a:ext cx="94" cy="94"/>
          </a:xfrm>
          <a:prstGeom prst="ellipse">
            <a:avLst/>
          </a:prstGeom>
          <a:solidFill>
            <a:srgbClr val="000000"/>
          </a:solidFill>
          <a:ln w="6350">
            <a:solidFill>
              <a:srgbClr val="000000"/>
            </a:solidFill>
            <a:round/>
            <a:headEnd/>
            <a:tailEnd/>
          </a:ln>
        </xdr:spPr>
      </xdr:sp>
      <xdr:sp macro="" textlink="">
        <xdr:nvSpPr>
          <xdr:cNvPr id="61" name="Oval 472">
            <a:extLst>
              <a:ext uri="{FF2B5EF4-FFF2-40B4-BE49-F238E27FC236}">
                <a16:creationId xmlns:a16="http://schemas.microsoft.com/office/drawing/2014/main" id="{9E540035-4BB5-9C83-7C84-934FC86AF8E1}"/>
              </a:ext>
            </a:extLst>
          </xdr:cNvPr>
          <xdr:cNvSpPr>
            <a:spLocks noChangeAspect="1" noChangeArrowheads="1"/>
          </xdr:cNvSpPr>
        </xdr:nvSpPr>
        <xdr:spPr bwMode="auto">
          <a:xfrm rot="16200000">
            <a:off x="11641" y="5642"/>
            <a:ext cx="133" cy="133"/>
          </a:xfrm>
          <a:prstGeom prst="ellipse">
            <a:avLst/>
          </a:prstGeom>
          <a:solidFill>
            <a:srgbClr val="FFFFFF"/>
          </a:solidFill>
          <a:ln w="6350">
            <a:solidFill>
              <a:srgbClr val="000000"/>
            </a:solidFill>
            <a:round/>
            <a:headEnd/>
            <a:tailEnd/>
          </a:ln>
        </xdr:spPr>
      </xdr:sp>
      <xdr:sp macro="" textlink="">
        <xdr:nvSpPr>
          <xdr:cNvPr id="62" name="Oval 473">
            <a:extLst>
              <a:ext uri="{FF2B5EF4-FFF2-40B4-BE49-F238E27FC236}">
                <a16:creationId xmlns:a16="http://schemas.microsoft.com/office/drawing/2014/main" id="{BBD0BA18-52B5-EB5A-1D2F-322D480761F5}"/>
              </a:ext>
            </a:extLst>
          </xdr:cNvPr>
          <xdr:cNvSpPr>
            <a:spLocks noChangeAspect="1" noChangeArrowheads="1"/>
          </xdr:cNvSpPr>
        </xdr:nvSpPr>
        <xdr:spPr bwMode="auto">
          <a:xfrm rot="16200000">
            <a:off x="12882" y="8135"/>
            <a:ext cx="133" cy="133"/>
          </a:xfrm>
          <a:prstGeom prst="ellipse">
            <a:avLst/>
          </a:prstGeom>
          <a:solidFill>
            <a:srgbClr val="FFFFFF"/>
          </a:solidFill>
          <a:ln w="6350">
            <a:solidFill>
              <a:srgbClr val="000000"/>
            </a:solidFill>
            <a:round/>
            <a:headEnd/>
            <a:tailEnd/>
          </a:ln>
        </xdr:spPr>
      </xdr:sp>
      <xdr:sp macro="" textlink="">
        <xdr:nvSpPr>
          <xdr:cNvPr id="63" name="Oval 474">
            <a:extLst>
              <a:ext uri="{FF2B5EF4-FFF2-40B4-BE49-F238E27FC236}">
                <a16:creationId xmlns:a16="http://schemas.microsoft.com/office/drawing/2014/main" id="{E170803A-1118-0720-C3B8-486DA9375332}"/>
              </a:ext>
            </a:extLst>
          </xdr:cNvPr>
          <xdr:cNvSpPr>
            <a:spLocks noChangeAspect="1" noChangeArrowheads="1"/>
          </xdr:cNvSpPr>
        </xdr:nvSpPr>
        <xdr:spPr bwMode="auto">
          <a:xfrm rot="16200000">
            <a:off x="13179" y="4574"/>
            <a:ext cx="133" cy="133"/>
          </a:xfrm>
          <a:prstGeom prst="ellipse">
            <a:avLst/>
          </a:prstGeom>
          <a:solidFill>
            <a:srgbClr val="FFFFFF"/>
          </a:solidFill>
          <a:ln w="6350">
            <a:solidFill>
              <a:srgbClr val="000000"/>
            </a:solidFill>
            <a:round/>
            <a:headEnd/>
            <a:tailEnd/>
          </a:ln>
        </xdr:spPr>
      </xdr:sp>
      <xdr:sp macro="" textlink="">
        <xdr:nvSpPr>
          <xdr:cNvPr id="64" name="Oval 475">
            <a:extLst>
              <a:ext uri="{FF2B5EF4-FFF2-40B4-BE49-F238E27FC236}">
                <a16:creationId xmlns:a16="http://schemas.microsoft.com/office/drawing/2014/main" id="{80FB6A9F-10E5-C22D-6B19-ABB845D9E1CE}"/>
              </a:ext>
            </a:extLst>
          </xdr:cNvPr>
          <xdr:cNvSpPr>
            <a:spLocks noChangeAspect="1" noChangeArrowheads="1"/>
          </xdr:cNvSpPr>
        </xdr:nvSpPr>
        <xdr:spPr bwMode="auto">
          <a:xfrm rot="16200000">
            <a:off x="7709" y="3273"/>
            <a:ext cx="132" cy="133"/>
          </a:xfrm>
          <a:prstGeom prst="ellipse">
            <a:avLst/>
          </a:prstGeom>
          <a:solidFill>
            <a:srgbClr val="FFFFFF"/>
          </a:solidFill>
          <a:ln w="6350">
            <a:solidFill>
              <a:srgbClr val="000000"/>
            </a:solidFill>
            <a:round/>
            <a:headEnd/>
            <a:tailEnd/>
          </a:ln>
        </xdr:spPr>
      </xdr:sp>
      <xdr:grpSp>
        <xdr:nvGrpSpPr>
          <xdr:cNvPr id="65" name="Group 476">
            <a:extLst>
              <a:ext uri="{FF2B5EF4-FFF2-40B4-BE49-F238E27FC236}">
                <a16:creationId xmlns:a16="http://schemas.microsoft.com/office/drawing/2014/main" id="{D98ABBF9-315D-2C46-3969-17FB8C353002}"/>
              </a:ext>
            </a:extLst>
          </xdr:cNvPr>
          <xdr:cNvGrpSpPr>
            <a:grpSpLocks noChangeAspect="1"/>
          </xdr:cNvGrpSpPr>
        </xdr:nvGrpSpPr>
        <xdr:grpSpPr bwMode="auto">
          <a:xfrm rot="18900000">
            <a:off x="7539" y="3362"/>
            <a:ext cx="116" cy="115"/>
            <a:chOff x="7570" y="4230"/>
            <a:chExt cx="190" cy="190"/>
          </a:xfrm>
        </xdr:grpSpPr>
        <xdr:sp macro="" textlink="">
          <xdr:nvSpPr>
            <xdr:cNvPr id="411" name="Oval 477">
              <a:extLst>
                <a:ext uri="{FF2B5EF4-FFF2-40B4-BE49-F238E27FC236}">
                  <a16:creationId xmlns:a16="http://schemas.microsoft.com/office/drawing/2014/main" id="{EB26C2C8-3458-A930-A3E5-3F570B7820C6}"/>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12" name="AutoShape 478">
              <a:extLst>
                <a:ext uri="{FF2B5EF4-FFF2-40B4-BE49-F238E27FC236}">
                  <a16:creationId xmlns:a16="http://schemas.microsoft.com/office/drawing/2014/main" id="{BA9F4760-35D8-48CF-9F3C-B448DBCA268D}"/>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3" name="AutoShape 479">
              <a:extLst>
                <a:ext uri="{FF2B5EF4-FFF2-40B4-BE49-F238E27FC236}">
                  <a16:creationId xmlns:a16="http://schemas.microsoft.com/office/drawing/2014/main" id="{CF200FBF-3DF8-4260-A37B-E8C8D094C10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6" name="Group 480">
            <a:extLst>
              <a:ext uri="{FF2B5EF4-FFF2-40B4-BE49-F238E27FC236}">
                <a16:creationId xmlns:a16="http://schemas.microsoft.com/office/drawing/2014/main" id="{BB19EDAF-0923-7093-A6E2-0A9F41F6FDC8}"/>
              </a:ext>
            </a:extLst>
          </xdr:cNvPr>
          <xdr:cNvGrpSpPr>
            <a:grpSpLocks noChangeAspect="1"/>
          </xdr:cNvGrpSpPr>
        </xdr:nvGrpSpPr>
        <xdr:grpSpPr bwMode="auto">
          <a:xfrm rot="18900000">
            <a:off x="9530" y="4235"/>
            <a:ext cx="116" cy="115"/>
            <a:chOff x="7570" y="4230"/>
            <a:chExt cx="190" cy="190"/>
          </a:xfrm>
        </xdr:grpSpPr>
        <xdr:sp macro="" textlink="">
          <xdr:nvSpPr>
            <xdr:cNvPr id="408" name="Oval 481">
              <a:extLst>
                <a:ext uri="{FF2B5EF4-FFF2-40B4-BE49-F238E27FC236}">
                  <a16:creationId xmlns:a16="http://schemas.microsoft.com/office/drawing/2014/main" id="{C560CA8B-E8EA-943F-C8AB-5869EBC2BE8D}"/>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9" name="AutoShape 482">
              <a:extLst>
                <a:ext uri="{FF2B5EF4-FFF2-40B4-BE49-F238E27FC236}">
                  <a16:creationId xmlns:a16="http://schemas.microsoft.com/office/drawing/2014/main" id="{ECF56BA3-12B1-6A4C-67EF-D4A50828DF90}"/>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0" name="AutoShape 483">
              <a:extLst>
                <a:ext uri="{FF2B5EF4-FFF2-40B4-BE49-F238E27FC236}">
                  <a16:creationId xmlns:a16="http://schemas.microsoft.com/office/drawing/2014/main" id="{6CE16917-8E9A-3ECB-8D5B-E3EA4B269513}"/>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7" name="Group 484">
            <a:extLst>
              <a:ext uri="{FF2B5EF4-FFF2-40B4-BE49-F238E27FC236}">
                <a16:creationId xmlns:a16="http://schemas.microsoft.com/office/drawing/2014/main" id="{3DB195F4-7C01-448E-868B-271A887B4826}"/>
              </a:ext>
            </a:extLst>
          </xdr:cNvPr>
          <xdr:cNvGrpSpPr>
            <a:grpSpLocks noChangeAspect="1"/>
          </xdr:cNvGrpSpPr>
        </xdr:nvGrpSpPr>
        <xdr:grpSpPr bwMode="auto">
          <a:xfrm rot="18900000">
            <a:off x="8052" y="8836"/>
            <a:ext cx="115" cy="115"/>
            <a:chOff x="7570" y="4230"/>
            <a:chExt cx="190" cy="190"/>
          </a:xfrm>
        </xdr:grpSpPr>
        <xdr:sp macro="" textlink="">
          <xdr:nvSpPr>
            <xdr:cNvPr id="405" name="Oval 485">
              <a:extLst>
                <a:ext uri="{FF2B5EF4-FFF2-40B4-BE49-F238E27FC236}">
                  <a16:creationId xmlns:a16="http://schemas.microsoft.com/office/drawing/2014/main" id="{2E89F277-B2E9-F5A5-555C-6D4DA5D3EC2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6" name="AutoShape 486">
              <a:extLst>
                <a:ext uri="{FF2B5EF4-FFF2-40B4-BE49-F238E27FC236}">
                  <a16:creationId xmlns:a16="http://schemas.microsoft.com/office/drawing/2014/main" id="{C0FF6C7F-BF73-5EAD-001E-24E291CE986F}"/>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7" name="AutoShape 487">
              <a:extLst>
                <a:ext uri="{FF2B5EF4-FFF2-40B4-BE49-F238E27FC236}">
                  <a16:creationId xmlns:a16="http://schemas.microsoft.com/office/drawing/2014/main" id="{765AADFC-F96F-BDE0-AD9C-D65A53A6078D}"/>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8" name="Group 488">
            <a:extLst>
              <a:ext uri="{FF2B5EF4-FFF2-40B4-BE49-F238E27FC236}">
                <a16:creationId xmlns:a16="http://schemas.microsoft.com/office/drawing/2014/main" id="{B58192DF-61BC-0779-063B-61A597C81034}"/>
              </a:ext>
            </a:extLst>
          </xdr:cNvPr>
          <xdr:cNvGrpSpPr>
            <a:grpSpLocks noChangeAspect="1"/>
          </xdr:cNvGrpSpPr>
        </xdr:nvGrpSpPr>
        <xdr:grpSpPr bwMode="auto">
          <a:xfrm rot="18900000">
            <a:off x="6800" y="7443"/>
            <a:ext cx="115" cy="115"/>
            <a:chOff x="7570" y="4230"/>
            <a:chExt cx="190" cy="190"/>
          </a:xfrm>
        </xdr:grpSpPr>
        <xdr:sp macro="" textlink="">
          <xdr:nvSpPr>
            <xdr:cNvPr id="402" name="Oval 489">
              <a:extLst>
                <a:ext uri="{FF2B5EF4-FFF2-40B4-BE49-F238E27FC236}">
                  <a16:creationId xmlns:a16="http://schemas.microsoft.com/office/drawing/2014/main" id="{3FBA4E02-6473-B5E9-65C7-6EEB9E9B09EA}"/>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3" name="AutoShape 490">
              <a:extLst>
                <a:ext uri="{FF2B5EF4-FFF2-40B4-BE49-F238E27FC236}">
                  <a16:creationId xmlns:a16="http://schemas.microsoft.com/office/drawing/2014/main" id="{74D058E7-E6E0-0BFC-AAE0-A2057926207C}"/>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4" name="AutoShape 491">
              <a:extLst>
                <a:ext uri="{FF2B5EF4-FFF2-40B4-BE49-F238E27FC236}">
                  <a16:creationId xmlns:a16="http://schemas.microsoft.com/office/drawing/2014/main" id="{A1D6310B-1587-98BB-3219-5B67A7BB813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69" name="Freeform 492">
            <a:extLst>
              <a:ext uri="{FF2B5EF4-FFF2-40B4-BE49-F238E27FC236}">
                <a16:creationId xmlns:a16="http://schemas.microsoft.com/office/drawing/2014/main" id="{5C77DD6B-3392-4163-9F26-05AB01819E47}"/>
              </a:ext>
            </a:extLst>
          </xdr:cNvPr>
          <xdr:cNvSpPr>
            <a:spLocks noChangeAspect="1"/>
          </xdr:cNvSpPr>
        </xdr:nvSpPr>
        <xdr:spPr bwMode="auto">
          <a:xfrm rot="16200000">
            <a:off x="2515" y="7008"/>
            <a:ext cx="92" cy="230"/>
          </a:xfrm>
          <a:custGeom>
            <a:avLst/>
            <a:gdLst>
              <a:gd name="T0" fmla="*/ 60 w 130"/>
              <a:gd name="T1" fmla="*/ 325 h 325"/>
              <a:gd name="T2" fmla="*/ 0 w 130"/>
              <a:gd name="T3" fmla="*/ 305 h 325"/>
              <a:gd name="T4" fmla="*/ 30 w 130"/>
              <a:gd name="T5" fmla="*/ 165 h 325"/>
              <a:gd name="T6" fmla="*/ 70 w 130"/>
              <a:gd name="T7" fmla="*/ 0 h 325"/>
              <a:gd name="T8" fmla="*/ 130 w 130"/>
              <a:gd name="T9" fmla="*/ 20 h 325"/>
              <a:gd name="T10" fmla="*/ 90 w 130"/>
              <a:gd name="T11" fmla="*/ 180 h 325"/>
              <a:gd name="T12" fmla="*/ 60 w 130"/>
              <a:gd name="T13" fmla="*/ 325 h 325"/>
            </a:gdLst>
            <a:ahLst/>
            <a:cxnLst>
              <a:cxn ang="0">
                <a:pos x="T0" y="T1"/>
              </a:cxn>
              <a:cxn ang="0">
                <a:pos x="T2" y="T3"/>
              </a:cxn>
              <a:cxn ang="0">
                <a:pos x="T4" y="T5"/>
              </a:cxn>
              <a:cxn ang="0">
                <a:pos x="T6" y="T7"/>
              </a:cxn>
              <a:cxn ang="0">
                <a:pos x="T8" y="T9"/>
              </a:cxn>
              <a:cxn ang="0">
                <a:pos x="T10" y="T11"/>
              </a:cxn>
              <a:cxn ang="0">
                <a:pos x="T12" y="T13"/>
              </a:cxn>
            </a:cxnLst>
            <a:rect l="0" t="0" r="r" b="b"/>
            <a:pathLst>
              <a:path w="130" h="325">
                <a:moveTo>
                  <a:pt x="60" y="325"/>
                </a:moveTo>
                <a:lnTo>
                  <a:pt x="0" y="305"/>
                </a:lnTo>
                <a:lnTo>
                  <a:pt x="30" y="165"/>
                </a:lnTo>
                <a:lnTo>
                  <a:pt x="70" y="0"/>
                </a:lnTo>
                <a:lnTo>
                  <a:pt x="130" y="20"/>
                </a:lnTo>
                <a:lnTo>
                  <a:pt x="90" y="180"/>
                </a:lnTo>
                <a:lnTo>
                  <a:pt x="60" y="3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0" name="Freeform 493">
            <a:extLst>
              <a:ext uri="{FF2B5EF4-FFF2-40B4-BE49-F238E27FC236}">
                <a16:creationId xmlns:a16="http://schemas.microsoft.com/office/drawing/2014/main" id="{2B8E013C-5C1C-AFD8-8477-6CC5244435A3}"/>
              </a:ext>
            </a:extLst>
          </xdr:cNvPr>
          <xdr:cNvSpPr>
            <a:spLocks noChangeAspect="1"/>
          </xdr:cNvSpPr>
        </xdr:nvSpPr>
        <xdr:spPr bwMode="auto">
          <a:xfrm rot="16200000">
            <a:off x="3083" y="6932"/>
            <a:ext cx="138" cy="583"/>
          </a:xfrm>
          <a:custGeom>
            <a:avLst/>
            <a:gdLst>
              <a:gd name="T0" fmla="*/ 65 w 195"/>
              <a:gd name="T1" fmla="*/ 825 h 825"/>
              <a:gd name="T2" fmla="*/ 0 w 195"/>
              <a:gd name="T3" fmla="*/ 810 h 825"/>
              <a:gd name="T4" fmla="*/ 30 w 195"/>
              <a:gd name="T5" fmla="*/ 640 h 825"/>
              <a:gd name="T6" fmla="*/ 55 w 195"/>
              <a:gd name="T7" fmla="*/ 455 h 825"/>
              <a:gd name="T8" fmla="*/ 75 w 195"/>
              <a:gd name="T9" fmla="*/ 360 h 825"/>
              <a:gd name="T10" fmla="*/ 105 w 195"/>
              <a:gd name="T11" fmla="*/ 140 h 825"/>
              <a:gd name="T12" fmla="*/ 125 w 195"/>
              <a:gd name="T13" fmla="*/ 0 h 825"/>
              <a:gd name="T14" fmla="*/ 195 w 195"/>
              <a:gd name="T15" fmla="*/ 5 h 825"/>
              <a:gd name="T16" fmla="*/ 165 w 195"/>
              <a:gd name="T17" fmla="*/ 205 h 825"/>
              <a:gd name="T18" fmla="*/ 130 w 195"/>
              <a:gd name="T19" fmla="*/ 410 h 825"/>
              <a:gd name="T20" fmla="*/ 95 w 195"/>
              <a:gd name="T21" fmla="*/ 630 h 825"/>
              <a:gd name="T22" fmla="*/ 65 w 195"/>
              <a:gd name="T23" fmla="*/ 825 h 8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5" h="825">
                <a:moveTo>
                  <a:pt x="65" y="825"/>
                </a:moveTo>
                <a:lnTo>
                  <a:pt x="0" y="810"/>
                </a:lnTo>
                <a:lnTo>
                  <a:pt x="30" y="640"/>
                </a:lnTo>
                <a:lnTo>
                  <a:pt x="55" y="455"/>
                </a:lnTo>
                <a:lnTo>
                  <a:pt x="75" y="360"/>
                </a:lnTo>
                <a:lnTo>
                  <a:pt x="105" y="140"/>
                </a:lnTo>
                <a:lnTo>
                  <a:pt x="125" y="0"/>
                </a:lnTo>
                <a:lnTo>
                  <a:pt x="195" y="5"/>
                </a:lnTo>
                <a:lnTo>
                  <a:pt x="165" y="205"/>
                </a:lnTo>
                <a:lnTo>
                  <a:pt x="130" y="410"/>
                </a:lnTo>
                <a:lnTo>
                  <a:pt x="95" y="630"/>
                </a:lnTo>
                <a:lnTo>
                  <a:pt x="65" y="8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1" name="Freeform 494">
            <a:extLst>
              <a:ext uri="{FF2B5EF4-FFF2-40B4-BE49-F238E27FC236}">
                <a16:creationId xmlns:a16="http://schemas.microsoft.com/office/drawing/2014/main" id="{F9AF0F01-5FAF-8DB4-C1BC-41A58304E3BA}"/>
              </a:ext>
            </a:extLst>
          </xdr:cNvPr>
          <xdr:cNvSpPr>
            <a:spLocks noChangeAspect="1"/>
          </xdr:cNvSpPr>
        </xdr:nvSpPr>
        <xdr:spPr bwMode="auto">
          <a:xfrm rot="16200000">
            <a:off x="3720" y="7204"/>
            <a:ext cx="88" cy="223"/>
          </a:xfrm>
          <a:custGeom>
            <a:avLst/>
            <a:gdLst>
              <a:gd name="T0" fmla="*/ 0 w 125"/>
              <a:gd name="T1" fmla="*/ 300 h 315"/>
              <a:gd name="T2" fmla="*/ 65 w 125"/>
              <a:gd name="T3" fmla="*/ 315 h 315"/>
              <a:gd name="T4" fmla="*/ 100 w 125"/>
              <a:gd name="T5" fmla="*/ 150 h 315"/>
              <a:gd name="T6" fmla="*/ 125 w 125"/>
              <a:gd name="T7" fmla="*/ 5 h 315"/>
              <a:gd name="T8" fmla="*/ 45 w 125"/>
              <a:gd name="T9" fmla="*/ 0 h 315"/>
              <a:gd name="T10" fmla="*/ 35 w 125"/>
              <a:gd name="T11" fmla="*/ 110 h 315"/>
              <a:gd name="T12" fmla="*/ 0 w 125"/>
              <a:gd name="T13" fmla="*/ 300 h 315"/>
            </a:gdLst>
            <a:ahLst/>
            <a:cxnLst>
              <a:cxn ang="0">
                <a:pos x="T0" y="T1"/>
              </a:cxn>
              <a:cxn ang="0">
                <a:pos x="T2" y="T3"/>
              </a:cxn>
              <a:cxn ang="0">
                <a:pos x="T4" y="T5"/>
              </a:cxn>
              <a:cxn ang="0">
                <a:pos x="T6" y="T7"/>
              </a:cxn>
              <a:cxn ang="0">
                <a:pos x="T8" y="T9"/>
              </a:cxn>
              <a:cxn ang="0">
                <a:pos x="T10" y="T11"/>
              </a:cxn>
              <a:cxn ang="0">
                <a:pos x="T12" y="T13"/>
              </a:cxn>
            </a:cxnLst>
            <a:rect l="0" t="0" r="r" b="b"/>
            <a:pathLst>
              <a:path w="125" h="315">
                <a:moveTo>
                  <a:pt x="0" y="300"/>
                </a:moveTo>
                <a:lnTo>
                  <a:pt x="65" y="315"/>
                </a:lnTo>
                <a:lnTo>
                  <a:pt x="100" y="150"/>
                </a:lnTo>
                <a:lnTo>
                  <a:pt x="125" y="5"/>
                </a:lnTo>
                <a:lnTo>
                  <a:pt x="45" y="0"/>
                </a:lnTo>
                <a:lnTo>
                  <a:pt x="35" y="110"/>
                </a:lnTo>
                <a:lnTo>
                  <a:pt x="0" y="30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2" name="Freeform 495">
            <a:extLst>
              <a:ext uri="{FF2B5EF4-FFF2-40B4-BE49-F238E27FC236}">
                <a16:creationId xmlns:a16="http://schemas.microsoft.com/office/drawing/2014/main" id="{854DED6F-5AE9-666D-12A8-2CC636991C31}"/>
              </a:ext>
            </a:extLst>
          </xdr:cNvPr>
          <xdr:cNvSpPr>
            <a:spLocks noChangeAspect="1"/>
          </xdr:cNvSpPr>
        </xdr:nvSpPr>
        <xdr:spPr bwMode="auto">
          <a:xfrm rot="16200000">
            <a:off x="4101" y="7300"/>
            <a:ext cx="124" cy="244"/>
          </a:xfrm>
          <a:custGeom>
            <a:avLst/>
            <a:gdLst>
              <a:gd name="T0" fmla="*/ 0 w 175"/>
              <a:gd name="T1" fmla="*/ 315 h 345"/>
              <a:gd name="T2" fmla="*/ 55 w 175"/>
              <a:gd name="T3" fmla="*/ 345 h 345"/>
              <a:gd name="T4" fmla="*/ 115 w 175"/>
              <a:gd name="T5" fmla="*/ 205 h 345"/>
              <a:gd name="T6" fmla="*/ 175 w 175"/>
              <a:gd name="T7" fmla="*/ 20 h 345"/>
              <a:gd name="T8" fmla="*/ 105 w 175"/>
              <a:gd name="T9" fmla="*/ 0 h 345"/>
              <a:gd name="T10" fmla="*/ 70 w 175"/>
              <a:gd name="T11" fmla="*/ 125 h 345"/>
              <a:gd name="T12" fmla="*/ 0 w 175"/>
              <a:gd name="T13" fmla="*/ 315 h 345"/>
            </a:gdLst>
            <a:ahLst/>
            <a:cxnLst>
              <a:cxn ang="0">
                <a:pos x="T0" y="T1"/>
              </a:cxn>
              <a:cxn ang="0">
                <a:pos x="T2" y="T3"/>
              </a:cxn>
              <a:cxn ang="0">
                <a:pos x="T4" y="T5"/>
              </a:cxn>
              <a:cxn ang="0">
                <a:pos x="T6" y="T7"/>
              </a:cxn>
              <a:cxn ang="0">
                <a:pos x="T8" y="T9"/>
              </a:cxn>
              <a:cxn ang="0">
                <a:pos x="T10" y="T11"/>
              </a:cxn>
              <a:cxn ang="0">
                <a:pos x="T12" y="T13"/>
              </a:cxn>
            </a:cxnLst>
            <a:rect l="0" t="0" r="r" b="b"/>
            <a:pathLst>
              <a:path w="175" h="345">
                <a:moveTo>
                  <a:pt x="0" y="315"/>
                </a:moveTo>
                <a:lnTo>
                  <a:pt x="55" y="345"/>
                </a:lnTo>
                <a:lnTo>
                  <a:pt x="115" y="205"/>
                </a:lnTo>
                <a:lnTo>
                  <a:pt x="175" y="20"/>
                </a:lnTo>
                <a:lnTo>
                  <a:pt x="105" y="0"/>
                </a:lnTo>
                <a:lnTo>
                  <a:pt x="70" y="125"/>
                </a:lnTo>
                <a:lnTo>
                  <a:pt x="0" y="31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3" name="Freeform 496">
            <a:extLst>
              <a:ext uri="{FF2B5EF4-FFF2-40B4-BE49-F238E27FC236}">
                <a16:creationId xmlns:a16="http://schemas.microsoft.com/office/drawing/2014/main" id="{51A1D58C-E2F6-B756-0D06-E218DD711BDB}"/>
              </a:ext>
            </a:extLst>
          </xdr:cNvPr>
          <xdr:cNvSpPr>
            <a:spLocks noChangeAspect="1"/>
          </xdr:cNvSpPr>
        </xdr:nvSpPr>
        <xdr:spPr bwMode="auto">
          <a:xfrm rot="16200000">
            <a:off x="4658" y="7263"/>
            <a:ext cx="152" cy="538"/>
          </a:xfrm>
          <a:custGeom>
            <a:avLst/>
            <a:gdLst>
              <a:gd name="T0" fmla="*/ 70 w 215"/>
              <a:gd name="T1" fmla="*/ 0 h 760"/>
              <a:gd name="T2" fmla="*/ 135 w 215"/>
              <a:gd name="T3" fmla="*/ 25 h 760"/>
              <a:gd name="T4" fmla="*/ 90 w 215"/>
              <a:gd name="T5" fmla="*/ 170 h 760"/>
              <a:gd name="T6" fmla="*/ 80 w 215"/>
              <a:gd name="T7" fmla="*/ 245 h 760"/>
              <a:gd name="T8" fmla="*/ 70 w 215"/>
              <a:gd name="T9" fmla="*/ 300 h 760"/>
              <a:gd name="T10" fmla="*/ 95 w 215"/>
              <a:gd name="T11" fmla="*/ 455 h 760"/>
              <a:gd name="T12" fmla="*/ 110 w 215"/>
              <a:gd name="T13" fmla="*/ 525 h 760"/>
              <a:gd name="T14" fmla="*/ 165 w 215"/>
              <a:gd name="T15" fmla="*/ 635 h 760"/>
              <a:gd name="T16" fmla="*/ 215 w 215"/>
              <a:gd name="T17" fmla="*/ 715 h 760"/>
              <a:gd name="T18" fmla="*/ 165 w 215"/>
              <a:gd name="T19" fmla="*/ 760 h 760"/>
              <a:gd name="T20" fmla="*/ 115 w 215"/>
              <a:gd name="T21" fmla="*/ 680 h 760"/>
              <a:gd name="T22" fmla="*/ 65 w 215"/>
              <a:gd name="T23" fmla="*/ 570 h 760"/>
              <a:gd name="T24" fmla="*/ 10 w 215"/>
              <a:gd name="T25" fmla="*/ 430 h 760"/>
              <a:gd name="T26" fmla="*/ 0 w 215"/>
              <a:gd name="T27" fmla="*/ 325 h 760"/>
              <a:gd name="T28" fmla="*/ 5 w 215"/>
              <a:gd name="T29" fmla="*/ 245 h 760"/>
              <a:gd name="T30" fmla="*/ 30 w 215"/>
              <a:gd name="T31" fmla="*/ 130 h 760"/>
              <a:gd name="T32" fmla="*/ 70 w 215"/>
              <a:gd name="T33" fmla="*/ 0 h 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5" h="760">
                <a:moveTo>
                  <a:pt x="70" y="0"/>
                </a:moveTo>
                <a:lnTo>
                  <a:pt x="135" y="25"/>
                </a:lnTo>
                <a:lnTo>
                  <a:pt x="90" y="170"/>
                </a:lnTo>
                <a:lnTo>
                  <a:pt x="80" y="245"/>
                </a:lnTo>
                <a:lnTo>
                  <a:pt x="70" y="300"/>
                </a:lnTo>
                <a:lnTo>
                  <a:pt x="95" y="455"/>
                </a:lnTo>
                <a:lnTo>
                  <a:pt x="110" y="525"/>
                </a:lnTo>
                <a:lnTo>
                  <a:pt x="165" y="635"/>
                </a:lnTo>
                <a:lnTo>
                  <a:pt x="215" y="715"/>
                </a:lnTo>
                <a:lnTo>
                  <a:pt x="165" y="760"/>
                </a:lnTo>
                <a:lnTo>
                  <a:pt x="115" y="680"/>
                </a:lnTo>
                <a:lnTo>
                  <a:pt x="65" y="570"/>
                </a:lnTo>
                <a:lnTo>
                  <a:pt x="10" y="430"/>
                </a:lnTo>
                <a:lnTo>
                  <a:pt x="0" y="325"/>
                </a:lnTo>
                <a:lnTo>
                  <a:pt x="5" y="245"/>
                </a:lnTo>
                <a:lnTo>
                  <a:pt x="30" y="130"/>
                </a:lnTo>
                <a:lnTo>
                  <a:pt x="70"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4" name="Freeform 497">
            <a:extLst>
              <a:ext uri="{FF2B5EF4-FFF2-40B4-BE49-F238E27FC236}">
                <a16:creationId xmlns:a16="http://schemas.microsoft.com/office/drawing/2014/main" id="{49FE25B7-99C0-320C-952E-F896BACE5177}"/>
              </a:ext>
            </a:extLst>
          </xdr:cNvPr>
          <xdr:cNvSpPr>
            <a:spLocks noChangeAspect="1"/>
          </xdr:cNvSpPr>
        </xdr:nvSpPr>
        <xdr:spPr bwMode="auto">
          <a:xfrm rot="16200000">
            <a:off x="5124" y="7218"/>
            <a:ext cx="152" cy="173"/>
          </a:xfrm>
          <a:custGeom>
            <a:avLst/>
            <a:gdLst>
              <a:gd name="T0" fmla="*/ 165 w 215"/>
              <a:gd name="T1" fmla="*/ 245 h 245"/>
              <a:gd name="T2" fmla="*/ 215 w 215"/>
              <a:gd name="T3" fmla="*/ 205 h 245"/>
              <a:gd name="T4" fmla="*/ 170 w 215"/>
              <a:gd name="T5" fmla="*/ 145 h 245"/>
              <a:gd name="T6" fmla="*/ 100 w 215"/>
              <a:gd name="T7" fmla="*/ 70 h 245"/>
              <a:gd name="T8" fmla="*/ 45 w 215"/>
              <a:gd name="T9" fmla="*/ 0 h 245"/>
              <a:gd name="T10" fmla="*/ 0 w 215"/>
              <a:gd name="T11" fmla="*/ 45 h 245"/>
              <a:gd name="T12" fmla="*/ 75 w 215"/>
              <a:gd name="T13" fmla="*/ 140 h 245"/>
              <a:gd name="T14" fmla="*/ 165 w 215"/>
              <a:gd name="T15" fmla="*/ 245 h 24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5" h="245">
                <a:moveTo>
                  <a:pt x="165" y="245"/>
                </a:moveTo>
                <a:lnTo>
                  <a:pt x="215" y="205"/>
                </a:lnTo>
                <a:lnTo>
                  <a:pt x="170" y="145"/>
                </a:lnTo>
                <a:lnTo>
                  <a:pt x="100" y="70"/>
                </a:lnTo>
                <a:lnTo>
                  <a:pt x="45" y="0"/>
                </a:lnTo>
                <a:lnTo>
                  <a:pt x="0" y="45"/>
                </a:lnTo>
                <a:lnTo>
                  <a:pt x="75" y="140"/>
                </a:lnTo>
                <a:lnTo>
                  <a:pt x="165" y="2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5" name="Freeform 498">
            <a:extLst>
              <a:ext uri="{FF2B5EF4-FFF2-40B4-BE49-F238E27FC236}">
                <a16:creationId xmlns:a16="http://schemas.microsoft.com/office/drawing/2014/main" id="{9FE5D1A2-A21D-5F8B-2D5B-800E2FE9D3A3}"/>
              </a:ext>
            </a:extLst>
          </xdr:cNvPr>
          <xdr:cNvSpPr>
            <a:spLocks noChangeAspect="1"/>
          </xdr:cNvSpPr>
        </xdr:nvSpPr>
        <xdr:spPr bwMode="auto">
          <a:xfrm rot="16200000">
            <a:off x="5557" y="7036"/>
            <a:ext cx="60" cy="205"/>
          </a:xfrm>
          <a:custGeom>
            <a:avLst/>
            <a:gdLst>
              <a:gd name="T0" fmla="*/ 70 w 85"/>
              <a:gd name="T1" fmla="*/ 290 h 290"/>
              <a:gd name="T2" fmla="*/ 75 w 85"/>
              <a:gd name="T3" fmla="*/ 175 h 290"/>
              <a:gd name="T4" fmla="*/ 85 w 85"/>
              <a:gd name="T5" fmla="*/ 115 h 290"/>
              <a:gd name="T6" fmla="*/ 15 w 85"/>
              <a:gd name="T7" fmla="*/ 0 h 290"/>
              <a:gd name="T8" fmla="*/ 0 w 85"/>
              <a:gd name="T9" fmla="*/ 25 h 290"/>
              <a:gd name="T10" fmla="*/ 15 w 85"/>
              <a:gd name="T11" fmla="*/ 65 h 290"/>
              <a:gd name="T12" fmla="*/ 10 w 85"/>
              <a:gd name="T13" fmla="*/ 165 h 290"/>
              <a:gd name="T14" fmla="*/ 5 w 85"/>
              <a:gd name="T15" fmla="*/ 285 h 290"/>
              <a:gd name="T16" fmla="*/ 70 w 85"/>
              <a:gd name="T17" fmla="*/ 290 h 2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5" h="290">
                <a:moveTo>
                  <a:pt x="70" y="290"/>
                </a:moveTo>
                <a:lnTo>
                  <a:pt x="75" y="175"/>
                </a:lnTo>
                <a:lnTo>
                  <a:pt x="85" y="115"/>
                </a:lnTo>
                <a:lnTo>
                  <a:pt x="15" y="0"/>
                </a:lnTo>
                <a:lnTo>
                  <a:pt x="0" y="25"/>
                </a:lnTo>
                <a:lnTo>
                  <a:pt x="15" y="65"/>
                </a:lnTo>
                <a:lnTo>
                  <a:pt x="10" y="165"/>
                </a:lnTo>
                <a:lnTo>
                  <a:pt x="5" y="285"/>
                </a:lnTo>
                <a:lnTo>
                  <a:pt x="70" y="29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6" name="Freeform 499">
            <a:extLst>
              <a:ext uri="{FF2B5EF4-FFF2-40B4-BE49-F238E27FC236}">
                <a16:creationId xmlns:a16="http://schemas.microsoft.com/office/drawing/2014/main" id="{70C555B0-CB61-5B17-1B8D-D6504002E911}"/>
              </a:ext>
            </a:extLst>
          </xdr:cNvPr>
          <xdr:cNvSpPr>
            <a:spLocks noChangeAspect="1"/>
          </xdr:cNvSpPr>
        </xdr:nvSpPr>
        <xdr:spPr bwMode="auto">
          <a:xfrm rot="16200000">
            <a:off x="5892" y="7101"/>
            <a:ext cx="106" cy="207"/>
          </a:xfrm>
          <a:custGeom>
            <a:avLst/>
            <a:gdLst>
              <a:gd name="T0" fmla="*/ 71 w 150"/>
              <a:gd name="T1" fmla="*/ 292 h 292"/>
              <a:gd name="T2" fmla="*/ 0 w 150"/>
              <a:gd name="T3" fmla="*/ 275 h 292"/>
              <a:gd name="T4" fmla="*/ 40 w 150"/>
              <a:gd name="T5" fmla="*/ 170 h 292"/>
              <a:gd name="T6" fmla="*/ 90 w 150"/>
              <a:gd name="T7" fmla="*/ 0 h 292"/>
              <a:gd name="T8" fmla="*/ 150 w 150"/>
              <a:gd name="T9" fmla="*/ 20 h 292"/>
              <a:gd name="T10" fmla="*/ 120 w 150"/>
              <a:gd name="T11" fmla="*/ 145 h 292"/>
              <a:gd name="T12" fmla="*/ 104 w 150"/>
              <a:gd name="T13" fmla="*/ 190 h 292"/>
              <a:gd name="T14" fmla="*/ 85 w 150"/>
              <a:gd name="T15" fmla="*/ 240 h 292"/>
              <a:gd name="T16" fmla="*/ 71 w 150"/>
              <a:gd name="T17" fmla="*/ 292 h 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50" h="292">
                <a:moveTo>
                  <a:pt x="71" y="292"/>
                </a:moveTo>
                <a:lnTo>
                  <a:pt x="0" y="275"/>
                </a:lnTo>
                <a:lnTo>
                  <a:pt x="40" y="170"/>
                </a:lnTo>
                <a:lnTo>
                  <a:pt x="90" y="0"/>
                </a:lnTo>
                <a:lnTo>
                  <a:pt x="150" y="20"/>
                </a:lnTo>
                <a:lnTo>
                  <a:pt x="120" y="145"/>
                </a:lnTo>
                <a:lnTo>
                  <a:pt x="104" y="190"/>
                </a:lnTo>
                <a:lnTo>
                  <a:pt x="85" y="240"/>
                </a:lnTo>
                <a:lnTo>
                  <a:pt x="71" y="2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7" name="Oval 500">
            <a:extLst>
              <a:ext uri="{FF2B5EF4-FFF2-40B4-BE49-F238E27FC236}">
                <a16:creationId xmlns:a16="http://schemas.microsoft.com/office/drawing/2014/main" id="{E0DAE527-760C-771D-375A-FF3161F62A49}"/>
              </a:ext>
            </a:extLst>
          </xdr:cNvPr>
          <xdr:cNvSpPr>
            <a:spLocks noChangeAspect="1" noChangeArrowheads="1"/>
          </xdr:cNvSpPr>
        </xdr:nvSpPr>
        <xdr:spPr bwMode="auto">
          <a:xfrm rot="16200000">
            <a:off x="5381" y="7074"/>
            <a:ext cx="133" cy="133"/>
          </a:xfrm>
          <a:prstGeom prst="ellipse">
            <a:avLst/>
          </a:prstGeom>
          <a:solidFill>
            <a:srgbClr val="FFFFFF"/>
          </a:solidFill>
          <a:ln w="6350">
            <a:solidFill>
              <a:srgbClr val="000000"/>
            </a:solidFill>
            <a:round/>
            <a:headEnd/>
            <a:tailEnd/>
          </a:ln>
        </xdr:spPr>
      </xdr:sp>
      <xdr:sp macro="" textlink="">
        <xdr:nvSpPr>
          <xdr:cNvPr id="78" name="Oval 501">
            <a:extLst>
              <a:ext uri="{FF2B5EF4-FFF2-40B4-BE49-F238E27FC236}">
                <a16:creationId xmlns:a16="http://schemas.microsoft.com/office/drawing/2014/main" id="{E02FCF87-91DE-F908-67C4-706FF8140023}"/>
              </a:ext>
            </a:extLst>
          </xdr:cNvPr>
          <xdr:cNvSpPr>
            <a:spLocks noChangeAspect="1" noChangeArrowheads="1"/>
          </xdr:cNvSpPr>
        </xdr:nvSpPr>
        <xdr:spPr bwMode="auto">
          <a:xfrm rot="16200000">
            <a:off x="4667" y="7513"/>
            <a:ext cx="133" cy="133"/>
          </a:xfrm>
          <a:prstGeom prst="ellipse">
            <a:avLst/>
          </a:prstGeom>
          <a:solidFill>
            <a:srgbClr val="FFFFFF"/>
          </a:solidFill>
          <a:ln w="6350">
            <a:solidFill>
              <a:srgbClr val="000000"/>
            </a:solidFill>
            <a:round/>
            <a:headEnd/>
            <a:tailEnd/>
          </a:ln>
        </xdr:spPr>
      </xdr:sp>
      <xdr:sp macro="" textlink="">
        <xdr:nvSpPr>
          <xdr:cNvPr id="79" name="Oval 502">
            <a:extLst>
              <a:ext uri="{FF2B5EF4-FFF2-40B4-BE49-F238E27FC236}">
                <a16:creationId xmlns:a16="http://schemas.microsoft.com/office/drawing/2014/main" id="{A6EF5700-C184-8C19-E84D-13D0C2C886FD}"/>
              </a:ext>
            </a:extLst>
          </xdr:cNvPr>
          <xdr:cNvSpPr>
            <a:spLocks noChangeAspect="1" noChangeArrowheads="1"/>
          </xdr:cNvSpPr>
        </xdr:nvSpPr>
        <xdr:spPr bwMode="auto">
          <a:xfrm rot="16200000">
            <a:off x="3115" y="7156"/>
            <a:ext cx="132" cy="133"/>
          </a:xfrm>
          <a:prstGeom prst="ellipse">
            <a:avLst/>
          </a:prstGeom>
          <a:solidFill>
            <a:srgbClr val="FFFFFF"/>
          </a:solidFill>
          <a:ln w="6350">
            <a:solidFill>
              <a:srgbClr val="000000"/>
            </a:solidFill>
            <a:round/>
            <a:headEnd/>
            <a:tailEnd/>
          </a:ln>
        </xdr:spPr>
      </xdr:sp>
      <xdr:sp macro="" textlink="">
        <xdr:nvSpPr>
          <xdr:cNvPr id="80" name="Freeform 503">
            <a:extLst>
              <a:ext uri="{FF2B5EF4-FFF2-40B4-BE49-F238E27FC236}">
                <a16:creationId xmlns:a16="http://schemas.microsoft.com/office/drawing/2014/main" id="{DC3EBD69-C40C-C5C1-52D8-F72BF178028D}"/>
              </a:ext>
            </a:extLst>
          </xdr:cNvPr>
          <xdr:cNvSpPr>
            <a:spLocks noChangeAspect="1"/>
          </xdr:cNvSpPr>
        </xdr:nvSpPr>
        <xdr:spPr bwMode="auto">
          <a:xfrm rot="16200000">
            <a:off x="6185" y="7261"/>
            <a:ext cx="164" cy="195"/>
          </a:xfrm>
          <a:custGeom>
            <a:avLst/>
            <a:gdLst>
              <a:gd name="T0" fmla="*/ 231 w 231"/>
              <a:gd name="T1" fmla="*/ 45 h 276"/>
              <a:gd name="T2" fmla="*/ 171 w 231"/>
              <a:gd name="T3" fmla="*/ 0 h 276"/>
              <a:gd name="T4" fmla="*/ 132 w 231"/>
              <a:gd name="T5" fmla="*/ 69 h 276"/>
              <a:gd name="T6" fmla="*/ 69 w 231"/>
              <a:gd name="T7" fmla="*/ 153 h 276"/>
              <a:gd name="T8" fmla="*/ 0 w 231"/>
              <a:gd name="T9" fmla="*/ 234 h 276"/>
              <a:gd name="T10" fmla="*/ 48 w 231"/>
              <a:gd name="T11" fmla="*/ 276 h 276"/>
              <a:gd name="T12" fmla="*/ 117 w 231"/>
              <a:gd name="T13" fmla="*/ 195 h 276"/>
              <a:gd name="T14" fmla="*/ 189 w 231"/>
              <a:gd name="T15" fmla="*/ 105 h 276"/>
              <a:gd name="T16" fmla="*/ 231 w 231"/>
              <a:gd name="T17" fmla="*/ 45 h 2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276">
                <a:moveTo>
                  <a:pt x="231" y="45"/>
                </a:moveTo>
                <a:lnTo>
                  <a:pt x="171" y="0"/>
                </a:lnTo>
                <a:lnTo>
                  <a:pt x="132" y="69"/>
                </a:lnTo>
                <a:lnTo>
                  <a:pt x="69" y="153"/>
                </a:lnTo>
                <a:lnTo>
                  <a:pt x="0" y="234"/>
                </a:lnTo>
                <a:lnTo>
                  <a:pt x="48" y="276"/>
                </a:lnTo>
                <a:lnTo>
                  <a:pt x="117" y="195"/>
                </a:lnTo>
                <a:lnTo>
                  <a:pt x="189" y="105"/>
                </a:lnTo>
                <a:lnTo>
                  <a:pt x="231" y="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1" name="Freeform 504">
            <a:extLst>
              <a:ext uri="{FF2B5EF4-FFF2-40B4-BE49-F238E27FC236}">
                <a16:creationId xmlns:a16="http://schemas.microsoft.com/office/drawing/2014/main" id="{F832964D-E566-E681-79D1-E9FBDC8153EE}"/>
              </a:ext>
            </a:extLst>
          </xdr:cNvPr>
          <xdr:cNvSpPr>
            <a:spLocks noChangeAspect="1"/>
          </xdr:cNvSpPr>
        </xdr:nvSpPr>
        <xdr:spPr bwMode="auto">
          <a:xfrm rot="16200000">
            <a:off x="6585" y="7870"/>
            <a:ext cx="191" cy="92"/>
          </a:xfrm>
          <a:custGeom>
            <a:avLst/>
            <a:gdLst>
              <a:gd name="T0" fmla="*/ 270 w 270"/>
              <a:gd name="T1" fmla="*/ 60 h 129"/>
              <a:gd name="T2" fmla="*/ 141 w 270"/>
              <a:gd name="T3" fmla="*/ 93 h 129"/>
              <a:gd name="T4" fmla="*/ 12 w 270"/>
              <a:gd name="T5" fmla="*/ 129 h 129"/>
              <a:gd name="T6" fmla="*/ 0 w 270"/>
              <a:gd name="T7" fmla="*/ 69 h 129"/>
              <a:gd name="T8" fmla="*/ 81 w 270"/>
              <a:gd name="T9" fmla="*/ 48 h 129"/>
              <a:gd name="T10" fmla="*/ 183 w 270"/>
              <a:gd name="T11" fmla="*/ 24 h 129"/>
              <a:gd name="T12" fmla="*/ 261 w 270"/>
              <a:gd name="T13" fmla="*/ 0 h 129"/>
              <a:gd name="T14" fmla="*/ 270 w 270"/>
              <a:gd name="T15" fmla="*/ 60 h 12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70" h="129">
                <a:moveTo>
                  <a:pt x="270" y="60"/>
                </a:moveTo>
                <a:lnTo>
                  <a:pt x="141" y="93"/>
                </a:lnTo>
                <a:lnTo>
                  <a:pt x="12" y="129"/>
                </a:lnTo>
                <a:lnTo>
                  <a:pt x="0" y="69"/>
                </a:lnTo>
                <a:lnTo>
                  <a:pt x="81" y="48"/>
                </a:lnTo>
                <a:lnTo>
                  <a:pt x="183" y="24"/>
                </a:lnTo>
                <a:lnTo>
                  <a:pt x="261" y="0"/>
                </a:lnTo>
                <a:lnTo>
                  <a:pt x="27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2" name="Freeform 505">
            <a:extLst>
              <a:ext uri="{FF2B5EF4-FFF2-40B4-BE49-F238E27FC236}">
                <a16:creationId xmlns:a16="http://schemas.microsoft.com/office/drawing/2014/main" id="{77D89AA1-C83F-89E7-8FDF-A5FA44D94B91}"/>
              </a:ext>
            </a:extLst>
          </xdr:cNvPr>
          <xdr:cNvSpPr>
            <a:spLocks noChangeAspect="1"/>
          </xdr:cNvSpPr>
        </xdr:nvSpPr>
        <xdr:spPr bwMode="auto">
          <a:xfrm rot="16200000">
            <a:off x="6668" y="8218"/>
            <a:ext cx="195" cy="82"/>
          </a:xfrm>
          <a:custGeom>
            <a:avLst/>
            <a:gdLst>
              <a:gd name="T0" fmla="*/ 276 w 276"/>
              <a:gd name="T1" fmla="*/ 63 h 117"/>
              <a:gd name="T2" fmla="*/ 186 w 276"/>
              <a:gd name="T3" fmla="*/ 81 h 117"/>
              <a:gd name="T4" fmla="*/ 9 w 276"/>
              <a:gd name="T5" fmla="*/ 117 h 117"/>
              <a:gd name="T6" fmla="*/ 0 w 276"/>
              <a:gd name="T7" fmla="*/ 57 h 117"/>
              <a:gd name="T8" fmla="*/ 123 w 276"/>
              <a:gd name="T9" fmla="*/ 33 h 117"/>
              <a:gd name="T10" fmla="*/ 264 w 276"/>
              <a:gd name="T11" fmla="*/ 0 h 117"/>
              <a:gd name="T12" fmla="*/ 276 w 276"/>
              <a:gd name="T13" fmla="*/ 63 h 117"/>
            </a:gdLst>
            <a:ahLst/>
            <a:cxnLst>
              <a:cxn ang="0">
                <a:pos x="T0" y="T1"/>
              </a:cxn>
              <a:cxn ang="0">
                <a:pos x="T2" y="T3"/>
              </a:cxn>
              <a:cxn ang="0">
                <a:pos x="T4" y="T5"/>
              </a:cxn>
              <a:cxn ang="0">
                <a:pos x="T6" y="T7"/>
              </a:cxn>
              <a:cxn ang="0">
                <a:pos x="T8" y="T9"/>
              </a:cxn>
              <a:cxn ang="0">
                <a:pos x="T10" y="T11"/>
              </a:cxn>
              <a:cxn ang="0">
                <a:pos x="T12" y="T13"/>
              </a:cxn>
            </a:cxnLst>
            <a:rect l="0" t="0" r="r" b="b"/>
            <a:pathLst>
              <a:path w="276" h="117">
                <a:moveTo>
                  <a:pt x="276" y="63"/>
                </a:moveTo>
                <a:lnTo>
                  <a:pt x="186" y="81"/>
                </a:lnTo>
                <a:lnTo>
                  <a:pt x="9" y="117"/>
                </a:lnTo>
                <a:lnTo>
                  <a:pt x="0" y="57"/>
                </a:lnTo>
                <a:lnTo>
                  <a:pt x="123" y="33"/>
                </a:lnTo>
                <a:lnTo>
                  <a:pt x="264" y="0"/>
                </a:lnTo>
                <a:lnTo>
                  <a:pt x="276"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3" name="Freeform 506">
            <a:extLst>
              <a:ext uri="{FF2B5EF4-FFF2-40B4-BE49-F238E27FC236}">
                <a16:creationId xmlns:a16="http://schemas.microsoft.com/office/drawing/2014/main" id="{A1A407F4-8024-E03D-C034-790D2E26216D}"/>
              </a:ext>
            </a:extLst>
          </xdr:cNvPr>
          <xdr:cNvSpPr>
            <a:spLocks noChangeAspect="1"/>
          </xdr:cNvSpPr>
        </xdr:nvSpPr>
        <xdr:spPr bwMode="auto">
          <a:xfrm rot="16200000">
            <a:off x="6739" y="8566"/>
            <a:ext cx="180" cy="81"/>
          </a:xfrm>
          <a:custGeom>
            <a:avLst/>
            <a:gdLst>
              <a:gd name="T0" fmla="*/ 255 w 255"/>
              <a:gd name="T1" fmla="*/ 60 h 114"/>
              <a:gd name="T2" fmla="*/ 168 w 255"/>
              <a:gd name="T3" fmla="*/ 75 h 114"/>
              <a:gd name="T4" fmla="*/ 102 w 255"/>
              <a:gd name="T5" fmla="*/ 90 h 114"/>
              <a:gd name="T6" fmla="*/ 12 w 255"/>
              <a:gd name="T7" fmla="*/ 114 h 114"/>
              <a:gd name="T8" fmla="*/ 0 w 255"/>
              <a:gd name="T9" fmla="*/ 54 h 114"/>
              <a:gd name="T10" fmla="*/ 102 w 255"/>
              <a:gd name="T11" fmla="*/ 30 h 114"/>
              <a:gd name="T12" fmla="*/ 213 w 255"/>
              <a:gd name="T13" fmla="*/ 6 h 114"/>
              <a:gd name="T14" fmla="*/ 246 w 255"/>
              <a:gd name="T15" fmla="*/ 0 h 114"/>
              <a:gd name="T16" fmla="*/ 255 w 255"/>
              <a:gd name="T17" fmla="*/ 60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5" h="114">
                <a:moveTo>
                  <a:pt x="255" y="60"/>
                </a:moveTo>
                <a:lnTo>
                  <a:pt x="168" y="75"/>
                </a:lnTo>
                <a:lnTo>
                  <a:pt x="102" y="90"/>
                </a:lnTo>
                <a:lnTo>
                  <a:pt x="12" y="114"/>
                </a:lnTo>
                <a:lnTo>
                  <a:pt x="0" y="54"/>
                </a:lnTo>
                <a:lnTo>
                  <a:pt x="102" y="30"/>
                </a:lnTo>
                <a:lnTo>
                  <a:pt x="213" y="6"/>
                </a:lnTo>
                <a:lnTo>
                  <a:pt x="246" y="0"/>
                </a:lnTo>
                <a:lnTo>
                  <a:pt x="255"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4" name="Freeform 507">
            <a:extLst>
              <a:ext uri="{FF2B5EF4-FFF2-40B4-BE49-F238E27FC236}">
                <a16:creationId xmlns:a16="http://schemas.microsoft.com/office/drawing/2014/main" id="{D6BD61EC-D416-EB5D-1FEB-7BE2E54C61CD}"/>
              </a:ext>
            </a:extLst>
          </xdr:cNvPr>
          <xdr:cNvSpPr>
            <a:spLocks noChangeAspect="1"/>
          </xdr:cNvSpPr>
        </xdr:nvSpPr>
        <xdr:spPr bwMode="auto">
          <a:xfrm rot="16200000">
            <a:off x="6857" y="8853"/>
            <a:ext cx="182" cy="138"/>
          </a:xfrm>
          <a:custGeom>
            <a:avLst/>
            <a:gdLst>
              <a:gd name="T0" fmla="*/ 258 w 258"/>
              <a:gd name="T1" fmla="*/ 63 h 195"/>
              <a:gd name="T2" fmla="*/ 165 w 258"/>
              <a:gd name="T3" fmla="*/ 102 h 195"/>
              <a:gd name="T4" fmla="*/ 81 w 258"/>
              <a:gd name="T5" fmla="*/ 159 h 195"/>
              <a:gd name="T6" fmla="*/ 33 w 258"/>
              <a:gd name="T7" fmla="*/ 195 h 195"/>
              <a:gd name="T8" fmla="*/ 0 w 258"/>
              <a:gd name="T9" fmla="*/ 153 h 195"/>
              <a:gd name="T10" fmla="*/ 63 w 258"/>
              <a:gd name="T11" fmla="*/ 99 h 195"/>
              <a:gd name="T12" fmla="*/ 129 w 258"/>
              <a:gd name="T13" fmla="*/ 57 h 195"/>
              <a:gd name="T14" fmla="*/ 186 w 258"/>
              <a:gd name="T15" fmla="*/ 21 h 195"/>
              <a:gd name="T16" fmla="*/ 237 w 258"/>
              <a:gd name="T17" fmla="*/ 0 h 195"/>
              <a:gd name="T18" fmla="*/ 258 w 258"/>
              <a:gd name="T19" fmla="*/ 63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195">
                <a:moveTo>
                  <a:pt x="258" y="63"/>
                </a:moveTo>
                <a:lnTo>
                  <a:pt x="165" y="102"/>
                </a:lnTo>
                <a:lnTo>
                  <a:pt x="81" y="159"/>
                </a:lnTo>
                <a:lnTo>
                  <a:pt x="33" y="195"/>
                </a:lnTo>
                <a:lnTo>
                  <a:pt x="0" y="153"/>
                </a:lnTo>
                <a:lnTo>
                  <a:pt x="63" y="99"/>
                </a:lnTo>
                <a:lnTo>
                  <a:pt x="129" y="57"/>
                </a:lnTo>
                <a:lnTo>
                  <a:pt x="186" y="21"/>
                </a:lnTo>
                <a:lnTo>
                  <a:pt x="237" y="0"/>
                </a:lnTo>
                <a:lnTo>
                  <a:pt x="258"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5" name="Freeform 508">
            <a:extLst>
              <a:ext uri="{FF2B5EF4-FFF2-40B4-BE49-F238E27FC236}">
                <a16:creationId xmlns:a16="http://schemas.microsoft.com/office/drawing/2014/main" id="{35FE4C77-1186-D9FB-6A09-149D4118FD7C}"/>
              </a:ext>
            </a:extLst>
          </xdr:cNvPr>
          <xdr:cNvSpPr>
            <a:spLocks noChangeAspect="1"/>
          </xdr:cNvSpPr>
        </xdr:nvSpPr>
        <xdr:spPr bwMode="auto">
          <a:xfrm rot="16200000">
            <a:off x="7107" y="9072"/>
            <a:ext cx="144" cy="187"/>
          </a:xfrm>
          <a:custGeom>
            <a:avLst/>
            <a:gdLst>
              <a:gd name="T0" fmla="*/ 204 w 204"/>
              <a:gd name="T1" fmla="*/ 48 h 264"/>
              <a:gd name="T2" fmla="*/ 153 w 204"/>
              <a:gd name="T3" fmla="*/ 102 h 264"/>
              <a:gd name="T4" fmla="*/ 99 w 204"/>
              <a:gd name="T5" fmla="*/ 180 h 264"/>
              <a:gd name="T6" fmla="*/ 48 w 204"/>
              <a:gd name="T7" fmla="*/ 264 h 264"/>
              <a:gd name="T8" fmla="*/ 0 w 204"/>
              <a:gd name="T9" fmla="*/ 231 h 264"/>
              <a:gd name="T10" fmla="*/ 57 w 204"/>
              <a:gd name="T11" fmla="*/ 144 h 264"/>
              <a:gd name="T12" fmla="*/ 111 w 204"/>
              <a:gd name="T13" fmla="*/ 63 h 264"/>
              <a:gd name="T14" fmla="*/ 162 w 204"/>
              <a:gd name="T15" fmla="*/ 0 h 264"/>
              <a:gd name="T16" fmla="*/ 204 w 204"/>
              <a:gd name="T17" fmla="*/ 48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4" h="264">
                <a:moveTo>
                  <a:pt x="204" y="48"/>
                </a:moveTo>
                <a:lnTo>
                  <a:pt x="153" y="102"/>
                </a:lnTo>
                <a:lnTo>
                  <a:pt x="99" y="180"/>
                </a:lnTo>
                <a:lnTo>
                  <a:pt x="48" y="264"/>
                </a:lnTo>
                <a:lnTo>
                  <a:pt x="0" y="231"/>
                </a:lnTo>
                <a:lnTo>
                  <a:pt x="57" y="144"/>
                </a:lnTo>
                <a:lnTo>
                  <a:pt x="111" y="63"/>
                </a:lnTo>
                <a:lnTo>
                  <a:pt x="162" y="0"/>
                </a:lnTo>
                <a:lnTo>
                  <a:pt x="204"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6" name="Freeform 509">
            <a:extLst>
              <a:ext uri="{FF2B5EF4-FFF2-40B4-BE49-F238E27FC236}">
                <a16:creationId xmlns:a16="http://schemas.microsoft.com/office/drawing/2014/main" id="{FDB177DF-F20D-002A-EB5D-56EE52E8EA90}"/>
              </a:ext>
            </a:extLst>
          </xdr:cNvPr>
          <xdr:cNvSpPr>
            <a:spLocks noChangeAspect="1"/>
          </xdr:cNvSpPr>
        </xdr:nvSpPr>
        <xdr:spPr bwMode="auto">
          <a:xfrm rot="16200000">
            <a:off x="7701" y="9367"/>
            <a:ext cx="112" cy="193"/>
          </a:xfrm>
          <a:custGeom>
            <a:avLst/>
            <a:gdLst>
              <a:gd name="T0" fmla="*/ 54 w 159"/>
              <a:gd name="T1" fmla="*/ 273 h 273"/>
              <a:gd name="T2" fmla="*/ 99 w 159"/>
              <a:gd name="T3" fmla="*/ 156 h 273"/>
              <a:gd name="T4" fmla="*/ 159 w 159"/>
              <a:gd name="T5" fmla="*/ 18 h 273"/>
              <a:gd name="T6" fmla="*/ 96 w 159"/>
              <a:gd name="T7" fmla="*/ 0 h 273"/>
              <a:gd name="T8" fmla="*/ 54 w 159"/>
              <a:gd name="T9" fmla="*/ 108 h 273"/>
              <a:gd name="T10" fmla="*/ 0 w 159"/>
              <a:gd name="T11" fmla="*/ 252 h 273"/>
              <a:gd name="T12" fmla="*/ 54 w 159"/>
              <a:gd name="T13" fmla="*/ 273 h 273"/>
            </a:gdLst>
            <a:ahLst/>
            <a:cxnLst>
              <a:cxn ang="0">
                <a:pos x="T0" y="T1"/>
              </a:cxn>
              <a:cxn ang="0">
                <a:pos x="T2" y="T3"/>
              </a:cxn>
              <a:cxn ang="0">
                <a:pos x="T4" y="T5"/>
              </a:cxn>
              <a:cxn ang="0">
                <a:pos x="T6" y="T7"/>
              </a:cxn>
              <a:cxn ang="0">
                <a:pos x="T8" y="T9"/>
              </a:cxn>
              <a:cxn ang="0">
                <a:pos x="T10" y="T11"/>
              </a:cxn>
              <a:cxn ang="0">
                <a:pos x="T12" y="T13"/>
              </a:cxn>
            </a:cxnLst>
            <a:rect l="0" t="0" r="r" b="b"/>
            <a:pathLst>
              <a:path w="159" h="273">
                <a:moveTo>
                  <a:pt x="54" y="273"/>
                </a:moveTo>
                <a:lnTo>
                  <a:pt x="99" y="156"/>
                </a:lnTo>
                <a:lnTo>
                  <a:pt x="159" y="18"/>
                </a:lnTo>
                <a:lnTo>
                  <a:pt x="96" y="0"/>
                </a:lnTo>
                <a:lnTo>
                  <a:pt x="54" y="108"/>
                </a:lnTo>
                <a:lnTo>
                  <a:pt x="0" y="252"/>
                </a:lnTo>
                <a:lnTo>
                  <a:pt x="54" y="27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7" name="Freeform 510">
            <a:extLst>
              <a:ext uri="{FF2B5EF4-FFF2-40B4-BE49-F238E27FC236}">
                <a16:creationId xmlns:a16="http://schemas.microsoft.com/office/drawing/2014/main" id="{F96B8A9E-AE44-2410-AF5F-83C246174CD4}"/>
              </a:ext>
            </a:extLst>
          </xdr:cNvPr>
          <xdr:cNvSpPr>
            <a:spLocks noChangeAspect="1"/>
          </xdr:cNvSpPr>
        </xdr:nvSpPr>
        <xdr:spPr bwMode="auto">
          <a:xfrm rot="16200000">
            <a:off x="8041" y="9498"/>
            <a:ext cx="92" cy="174"/>
          </a:xfrm>
          <a:custGeom>
            <a:avLst/>
            <a:gdLst>
              <a:gd name="T0" fmla="*/ 60 w 129"/>
              <a:gd name="T1" fmla="*/ 246 h 246"/>
              <a:gd name="T2" fmla="*/ 99 w 129"/>
              <a:gd name="T3" fmla="*/ 111 h 246"/>
              <a:gd name="T4" fmla="*/ 129 w 129"/>
              <a:gd name="T5" fmla="*/ 18 h 246"/>
              <a:gd name="T6" fmla="*/ 75 w 129"/>
              <a:gd name="T7" fmla="*/ 0 h 246"/>
              <a:gd name="T8" fmla="*/ 45 w 129"/>
              <a:gd name="T9" fmla="*/ 87 h 246"/>
              <a:gd name="T10" fmla="*/ 0 w 129"/>
              <a:gd name="T11" fmla="*/ 228 h 246"/>
              <a:gd name="T12" fmla="*/ 60 w 129"/>
              <a:gd name="T13" fmla="*/ 246 h 246"/>
            </a:gdLst>
            <a:ahLst/>
            <a:cxnLst>
              <a:cxn ang="0">
                <a:pos x="T0" y="T1"/>
              </a:cxn>
              <a:cxn ang="0">
                <a:pos x="T2" y="T3"/>
              </a:cxn>
              <a:cxn ang="0">
                <a:pos x="T4" y="T5"/>
              </a:cxn>
              <a:cxn ang="0">
                <a:pos x="T6" y="T7"/>
              </a:cxn>
              <a:cxn ang="0">
                <a:pos x="T8" y="T9"/>
              </a:cxn>
              <a:cxn ang="0">
                <a:pos x="T10" y="T11"/>
              </a:cxn>
              <a:cxn ang="0">
                <a:pos x="T12" y="T13"/>
              </a:cxn>
            </a:cxnLst>
            <a:rect l="0" t="0" r="r" b="b"/>
            <a:pathLst>
              <a:path w="129" h="246">
                <a:moveTo>
                  <a:pt x="60" y="246"/>
                </a:moveTo>
                <a:lnTo>
                  <a:pt x="99" y="111"/>
                </a:lnTo>
                <a:lnTo>
                  <a:pt x="129" y="18"/>
                </a:lnTo>
                <a:lnTo>
                  <a:pt x="75" y="0"/>
                </a:lnTo>
                <a:lnTo>
                  <a:pt x="45" y="87"/>
                </a:lnTo>
                <a:lnTo>
                  <a:pt x="0" y="228"/>
                </a:lnTo>
                <a:lnTo>
                  <a:pt x="60"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8" name="Freeform 511">
            <a:extLst>
              <a:ext uri="{FF2B5EF4-FFF2-40B4-BE49-F238E27FC236}">
                <a16:creationId xmlns:a16="http://schemas.microsoft.com/office/drawing/2014/main" id="{2FC825BC-C96C-26BD-172B-B4FA18887BB6}"/>
              </a:ext>
            </a:extLst>
          </xdr:cNvPr>
          <xdr:cNvSpPr>
            <a:spLocks noChangeAspect="1"/>
          </xdr:cNvSpPr>
        </xdr:nvSpPr>
        <xdr:spPr bwMode="auto">
          <a:xfrm rot="16200000">
            <a:off x="8380" y="9592"/>
            <a:ext cx="98" cy="195"/>
          </a:xfrm>
          <a:custGeom>
            <a:avLst/>
            <a:gdLst>
              <a:gd name="T0" fmla="*/ 138 w 138"/>
              <a:gd name="T1" fmla="*/ 12 h 276"/>
              <a:gd name="T2" fmla="*/ 96 w 138"/>
              <a:gd name="T3" fmla="*/ 147 h 276"/>
              <a:gd name="T4" fmla="*/ 54 w 138"/>
              <a:gd name="T5" fmla="*/ 276 h 276"/>
              <a:gd name="T6" fmla="*/ 0 w 138"/>
              <a:gd name="T7" fmla="*/ 255 h 276"/>
              <a:gd name="T8" fmla="*/ 42 w 138"/>
              <a:gd name="T9" fmla="*/ 126 h 276"/>
              <a:gd name="T10" fmla="*/ 84 w 138"/>
              <a:gd name="T11" fmla="*/ 0 h 276"/>
              <a:gd name="T12" fmla="*/ 138 w 138"/>
              <a:gd name="T13" fmla="*/ 12 h 276"/>
            </a:gdLst>
            <a:ahLst/>
            <a:cxnLst>
              <a:cxn ang="0">
                <a:pos x="T0" y="T1"/>
              </a:cxn>
              <a:cxn ang="0">
                <a:pos x="T2" y="T3"/>
              </a:cxn>
              <a:cxn ang="0">
                <a:pos x="T4" y="T5"/>
              </a:cxn>
              <a:cxn ang="0">
                <a:pos x="T6" y="T7"/>
              </a:cxn>
              <a:cxn ang="0">
                <a:pos x="T8" y="T9"/>
              </a:cxn>
              <a:cxn ang="0">
                <a:pos x="T10" y="T11"/>
              </a:cxn>
              <a:cxn ang="0">
                <a:pos x="T12" y="T13"/>
              </a:cxn>
            </a:cxnLst>
            <a:rect l="0" t="0" r="r" b="b"/>
            <a:pathLst>
              <a:path w="138" h="276">
                <a:moveTo>
                  <a:pt x="138" y="12"/>
                </a:moveTo>
                <a:lnTo>
                  <a:pt x="96" y="147"/>
                </a:lnTo>
                <a:lnTo>
                  <a:pt x="54" y="276"/>
                </a:lnTo>
                <a:lnTo>
                  <a:pt x="0" y="255"/>
                </a:lnTo>
                <a:lnTo>
                  <a:pt x="42" y="126"/>
                </a:lnTo>
                <a:lnTo>
                  <a:pt x="84" y="0"/>
                </a:lnTo>
                <a:lnTo>
                  <a:pt x="138" y="1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9" name="Freeform 512">
            <a:extLst>
              <a:ext uri="{FF2B5EF4-FFF2-40B4-BE49-F238E27FC236}">
                <a16:creationId xmlns:a16="http://schemas.microsoft.com/office/drawing/2014/main" id="{6D67D111-E913-BFAE-63FF-315FD4789104}"/>
              </a:ext>
            </a:extLst>
          </xdr:cNvPr>
          <xdr:cNvSpPr>
            <a:spLocks noChangeAspect="1"/>
          </xdr:cNvSpPr>
        </xdr:nvSpPr>
        <xdr:spPr bwMode="auto">
          <a:xfrm rot="16200000">
            <a:off x="5642" y="6890"/>
            <a:ext cx="146" cy="169"/>
          </a:xfrm>
          <a:custGeom>
            <a:avLst/>
            <a:gdLst>
              <a:gd name="T0" fmla="*/ 0 w 207"/>
              <a:gd name="T1" fmla="*/ 39 h 240"/>
              <a:gd name="T2" fmla="*/ 54 w 207"/>
              <a:gd name="T3" fmla="*/ 114 h 240"/>
              <a:gd name="T4" fmla="*/ 114 w 207"/>
              <a:gd name="T5" fmla="*/ 192 h 240"/>
              <a:gd name="T6" fmla="*/ 153 w 207"/>
              <a:gd name="T7" fmla="*/ 240 h 240"/>
              <a:gd name="T8" fmla="*/ 207 w 207"/>
              <a:gd name="T9" fmla="*/ 186 h 240"/>
              <a:gd name="T10" fmla="*/ 171 w 207"/>
              <a:gd name="T11" fmla="*/ 150 h 240"/>
              <a:gd name="T12" fmla="*/ 120 w 207"/>
              <a:gd name="T13" fmla="*/ 84 h 240"/>
              <a:gd name="T14" fmla="*/ 66 w 207"/>
              <a:gd name="T15" fmla="*/ 0 h 240"/>
              <a:gd name="T16" fmla="*/ 0 w 207"/>
              <a:gd name="T17" fmla="*/ 39 h 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7" h="240">
                <a:moveTo>
                  <a:pt x="0" y="39"/>
                </a:moveTo>
                <a:lnTo>
                  <a:pt x="54" y="114"/>
                </a:lnTo>
                <a:lnTo>
                  <a:pt x="114" y="192"/>
                </a:lnTo>
                <a:lnTo>
                  <a:pt x="153" y="240"/>
                </a:lnTo>
                <a:lnTo>
                  <a:pt x="207" y="186"/>
                </a:lnTo>
                <a:lnTo>
                  <a:pt x="171" y="150"/>
                </a:lnTo>
                <a:lnTo>
                  <a:pt x="120" y="84"/>
                </a:lnTo>
                <a:lnTo>
                  <a:pt x="66" y="0"/>
                </a:lnTo>
                <a:lnTo>
                  <a:pt x="0" y="3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0" name="Freeform 513">
            <a:extLst>
              <a:ext uri="{FF2B5EF4-FFF2-40B4-BE49-F238E27FC236}">
                <a16:creationId xmlns:a16="http://schemas.microsoft.com/office/drawing/2014/main" id="{A2FE85CF-0A1D-B9D3-0AAB-F6522E9DE576}"/>
              </a:ext>
            </a:extLst>
          </xdr:cNvPr>
          <xdr:cNvSpPr>
            <a:spLocks noChangeAspect="1"/>
          </xdr:cNvSpPr>
        </xdr:nvSpPr>
        <xdr:spPr bwMode="auto">
          <a:xfrm rot="16200000">
            <a:off x="5857" y="6627"/>
            <a:ext cx="189" cy="148"/>
          </a:xfrm>
          <a:custGeom>
            <a:avLst/>
            <a:gdLst>
              <a:gd name="T0" fmla="*/ 0 w 267"/>
              <a:gd name="T1" fmla="*/ 54 h 210"/>
              <a:gd name="T2" fmla="*/ 69 w 267"/>
              <a:gd name="T3" fmla="*/ 96 h 210"/>
              <a:gd name="T4" fmla="*/ 144 w 267"/>
              <a:gd name="T5" fmla="*/ 144 h 210"/>
              <a:gd name="T6" fmla="*/ 201 w 267"/>
              <a:gd name="T7" fmla="*/ 186 h 210"/>
              <a:gd name="T8" fmla="*/ 240 w 267"/>
              <a:gd name="T9" fmla="*/ 210 h 210"/>
              <a:gd name="T10" fmla="*/ 267 w 267"/>
              <a:gd name="T11" fmla="*/ 153 h 210"/>
              <a:gd name="T12" fmla="*/ 210 w 267"/>
              <a:gd name="T13" fmla="*/ 117 h 210"/>
              <a:gd name="T14" fmla="*/ 111 w 267"/>
              <a:gd name="T15" fmla="*/ 54 h 210"/>
              <a:gd name="T16" fmla="*/ 36 w 267"/>
              <a:gd name="T17" fmla="*/ 0 h 210"/>
              <a:gd name="T18" fmla="*/ 0 w 267"/>
              <a:gd name="T19" fmla="*/ 54 h 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7" h="210">
                <a:moveTo>
                  <a:pt x="0" y="54"/>
                </a:moveTo>
                <a:lnTo>
                  <a:pt x="69" y="96"/>
                </a:lnTo>
                <a:lnTo>
                  <a:pt x="144" y="144"/>
                </a:lnTo>
                <a:lnTo>
                  <a:pt x="201" y="186"/>
                </a:lnTo>
                <a:lnTo>
                  <a:pt x="240" y="210"/>
                </a:lnTo>
                <a:lnTo>
                  <a:pt x="267" y="153"/>
                </a:lnTo>
                <a:lnTo>
                  <a:pt x="210" y="117"/>
                </a:lnTo>
                <a:lnTo>
                  <a:pt x="111" y="54"/>
                </a:lnTo>
                <a:lnTo>
                  <a:pt x="36"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1" name="Freeform 514">
            <a:extLst>
              <a:ext uri="{FF2B5EF4-FFF2-40B4-BE49-F238E27FC236}">
                <a16:creationId xmlns:a16="http://schemas.microsoft.com/office/drawing/2014/main" id="{97272C8B-5407-0BBC-77A3-BD4C38C978E4}"/>
              </a:ext>
            </a:extLst>
          </xdr:cNvPr>
          <xdr:cNvSpPr>
            <a:spLocks noChangeAspect="1"/>
          </xdr:cNvSpPr>
        </xdr:nvSpPr>
        <xdr:spPr bwMode="auto">
          <a:xfrm rot="16200000">
            <a:off x="6030" y="6304"/>
            <a:ext cx="203" cy="133"/>
          </a:xfrm>
          <a:custGeom>
            <a:avLst/>
            <a:gdLst>
              <a:gd name="T0" fmla="*/ 0 w 288"/>
              <a:gd name="T1" fmla="*/ 60 h 189"/>
              <a:gd name="T2" fmla="*/ 102 w 288"/>
              <a:gd name="T3" fmla="*/ 102 h 189"/>
              <a:gd name="T4" fmla="*/ 186 w 288"/>
              <a:gd name="T5" fmla="*/ 141 h 189"/>
              <a:gd name="T6" fmla="*/ 258 w 288"/>
              <a:gd name="T7" fmla="*/ 189 h 189"/>
              <a:gd name="T8" fmla="*/ 288 w 288"/>
              <a:gd name="T9" fmla="*/ 123 h 189"/>
              <a:gd name="T10" fmla="*/ 198 w 288"/>
              <a:gd name="T11" fmla="*/ 78 h 189"/>
              <a:gd name="T12" fmla="*/ 111 w 288"/>
              <a:gd name="T13" fmla="*/ 36 h 189"/>
              <a:gd name="T14" fmla="*/ 33 w 288"/>
              <a:gd name="T15" fmla="*/ 0 h 189"/>
              <a:gd name="T16" fmla="*/ 0 w 288"/>
              <a:gd name="T17" fmla="*/ 60 h 1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8" h="189">
                <a:moveTo>
                  <a:pt x="0" y="60"/>
                </a:moveTo>
                <a:lnTo>
                  <a:pt x="102" y="102"/>
                </a:lnTo>
                <a:lnTo>
                  <a:pt x="186" y="141"/>
                </a:lnTo>
                <a:lnTo>
                  <a:pt x="258" y="189"/>
                </a:lnTo>
                <a:lnTo>
                  <a:pt x="288" y="123"/>
                </a:lnTo>
                <a:lnTo>
                  <a:pt x="198" y="78"/>
                </a:lnTo>
                <a:lnTo>
                  <a:pt x="111" y="36"/>
                </a:lnTo>
                <a:lnTo>
                  <a:pt x="33" y="0"/>
                </a:lnTo>
                <a:lnTo>
                  <a:pt x="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2" name="Freeform 515">
            <a:extLst>
              <a:ext uri="{FF2B5EF4-FFF2-40B4-BE49-F238E27FC236}">
                <a16:creationId xmlns:a16="http://schemas.microsoft.com/office/drawing/2014/main" id="{444ED1B3-C2F6-D570-4759-1A8F5A186D8B}"/>
              </a:ext>
            </a:extLst>
          </xdr:cNvPr>
          <xdr:cNvSpPr>
            <a:spLocks noChangeAspect="1"/>
          </xdr:cNvSpPr>
        </xdr:nvSpPr>
        <xdr:spPr bwMode="auto">
          <a:xfrm rot="16200000">
            <a:off x="6249" y="5951"/>
            <a:ext cx="206" cy="164"/>
          </a:xfrm>
          <a:custGeom>
            <a:avLst/>
            <a:gdLst>
              <a:gd name="T0" fmla="*/ 261 w 291"/>
              <a:gd name="T1" fmla="*/ 231 h 231"/>
              <a:gd name="T2" fmla="*/ 171 w 291"/>
              <a:gd name="T3" fmla="*/ 171 h 231"/>
              <a:gd name="T4" fmla="*/ 81 w 291"/>
              <a:gd name="T5" fmla="*/ 114 h 231"/>
              <a:gd name="T6" fmla="*/ 0 w 291"/>
              <a:gd name="T7" fmla="*/ 57 h 231"/>
              <a:gd name="T8" fmla="*/ 48 w 291"/>
              <a:gd name="T9" fmla="*/ 0 h 231"/>
              <a:gd name="T10" fmla="*/ 141 w 291"/>
              <a:gd name="T11" fmla="*/ 69 h 231"/>
              <a:gd name="T12" fmla="*/ 228 w 291"/>
              <a:gd name="T13" fmla="*/ 138 h 231"/>
              <a:gd name="T14" fmla="*/ 291 w 291"/>
              <a:gd name="T15" fmla="*/ 177 h 231"/>
              <a:gd name="T16" fmla="*/ 261 w 291"/>
              <a:gd name="T17" fmla="*/ 231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231">
                <a:moveTo>
                  <a:pt x="261" y="231"/>
                </a:moveTo>
                <a:lnTo>
                  <a:pt x="171" y="171"/>
                </a:lnTo>
                <a:lnTo>
                  <a:pt x="81" y="114"/>
                </a:lnTo>
                <a:lnTo>
                  <a:pt x="0" y="57"/>
                </a:lnTo>
                <a:lnTo>
                  <a:pt x="48" y="0"/>
                </a:lnTo>
                <a:lnTo>
                  <a:pt x="141" y="69"/>
                </a:lnTo>
                <a:lnTo>
                  <a:pt x="228" y="138"/>
                </a:lnTo>
                <a:lnTo>
                  <a:pt x="291" y="177"/>
                </a:lnTo>
                <a:lnTo>
                  <a:pt x="261" y="23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3" name="Freeform 516">
            <a:extLst>
              <a:ext uri="{FF2B5EF4-FFF2-40B4-BE49-F238E27FC236}">
                <a16:creationId xmlns:a16="http://schemas.microsoft.com/office/drawing/2014/main" id="{C18EFE45-B550-81F1-94AB-020153CA43E2}"/>
              </a:ext>
            </a:extLst>
          </xdr:cNvPr>
          <xdr:cNvSpPr>
            <a:spLocks noChangeAspect="1"/>
          </xdr:cNvSpPr>
        </xdr:nvSpPr>
        <xdr:spPr bwMode="auto">
          <a:xfrm rot="16200000">
            <a:off x="6458" y="5643"/>
            <a:ext cx="188" cy="117"/>
          </a:xfrm>
          <a:custGeom>
            <a:avLst/>
            <a:gdLst>
              <a:gd name="T0" fmla="*/ 246 w 267"/>
              <a:gd name="T1" fmla="*/ 165 h 165"/>
              <a:gd name="T2" fmla="*/ 159 w 267"/>
              <a:gd name="T3" fmla="*/ 138 h 165"/>
              <a:gd name="T4" fmla="*/ 81 w 267"/>
              <a:gd name="T5" fmla="*/ 99 h 165"/>
              <a:gd name="T6" fmla="*/ 0 w 267"/>
              <a:gd name="T7" fmla="*/ 54 h 165"/>
              <a:gd name="T8" fmla="*/ 36 w 267"/>
              <a:gd name="T9" fmla="*/ 0 h 165"/>
              <a:gd name="T10" fmla="*/ 126 w 267"/>
              <a:gd name="T11" fmla="*/ 48 h 165"/>
              <a:gd name="T12" fmla="*/ 201 w 267"/>
              <a:gd name="T13" fmla="*/ 87 h 165"/>
              <a:gd name="T14" fmla="*/ 267 w 267"/>
              <a:gd name="T15" fmla="*/ 108 h 165"/>
              <a:gd name="T16" fmla="*/ 246 w 267"/>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165">
                <a:moveTo>
                  <a:pt x="246" y="165"/>
                </a:moveTo>
                <a:lnTo>
                  <a:pt x="159" y="138"/>
                </a:lnTo>
                <a:lnTo>
                  <a:pt x="81" y="99"/>
                </a:lnTo>
                <a:lnTo>
                  <a:pt x="0" y="54"/>
                </a:lnTo>
                <a:lnTo>
                  <a:pt x="36" y="0"/>
                </a:lnTo>
                <a:lnTo>
                  <a:pt x="126" y="48"/>
                </a:lnTo>
                <a:lnTo>
                  <a:pt x="201" y="87"/>
                </a:lnTo>
                <a:lnTo>
                  <a:pt x="267" y="108"/>
                </a:lnTo>
                <a:lnTo>
                  <a:pt x="246" y="16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4" name="Freeform 517">
            <a:extLst>
              <a:ext uri="{FF2B5EF4-FFF2-40B4-BE49-F238E27FC236}">
                <a16:creationId xmlns:a16="http://schemas.microsoft.com/office/drawing/2014/main" id="{3E3C458A-310B-FEF3-9348-A1636848B66B}"/>
              </a:ext>
            </a:extLst>
          </xdr:cNvPr>
          <xdr:cNvSpPr>
            <a:spLocks noChangeAspect="1"/>
          </xdr:cNvSpPr>
        </xdr:nvSpPr>
        <xdr:spPr bwMode="auto">
          <a:xfrm rot="16200000">
            <a:off x="6506" y="5299"/>
            <a:ext cx="187" cy="59"/>
          </a:xfrm>
          <a:custGeom>
            <a:avLst/>
            <a:gdLst>
              <a:gd name="T0" fmla="*/ 0 w 264"/>
              <a:gd name="T1" fmla="*/ 84 h 84"/>
              <a:gd name="T2" fmla="*/ 147 w 264"/>
              <a:gd name="T3" fmla="*/ 72 h 84"/>
              <a:gd name="T4" fmla="*/ 264 w 264"/>
              <a:gd name="T5" fmla="*/ 57 h 84"/>
              <a:gd name="T6" fmla="*/ 261 w 264"/>
              <a:gd name="T7" fmla="*/ 0 h 84"/>
              <a:gd name="T8" fmla="*/ 159 w 264"/>
              <a:gd name="T9" fmla="*/ 9 h 84"/>
              <a:gd name="T10" fmla="*/ 81 w 264"/>
              <a:gd name="T11" fmla="*/ 12 h 84"/>
              <a:gd name="T12" fmla="*/ 0 w 264"/>
              <a:gd name="T13" fmla="*/ 9 h 84"/>
              <a:gd name="T14" fmla="*/ 0 w 264"/>
              <a:gd name="T15" fmla="*/ 84 h 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4" h="84">
                <a:moveTo>
                  <a:pt x="0" y="84"/>
                </a:moveTo>
                <a:lnTo>
                  <a:pt x="147" y="72"/>
                </a:lnTo>
                <a:lnTo>
                  <a:pt x="264" y="57"/>
                </a:lnTo>
                <a:lnTo>
                  <a:pt x="261" y="0"/>
                </a:lnTo>
                <a:lnTo>
                  <a:pt x="159" y="9"/>
                </a:lnTo>
                <a:lnTo>
                  <a:pt x="81" y="12"/>
                </a:lnTo>
                <a:lnTo>
                  <a:pt x="0" y="9"/>
                </a:lnTo>
                <a:lnTo>
                  <a:pt x="0" y="8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5" name="Freeform 518">
            <a:extLst>
              <a:ext uri="{FF2B5EF4-FFF2-40B4-BE49-F238E27FC236}">
                <a16:creationId xmlns:a16="http://schemas.microsoft.com/office/drawing/2014/main" id="{DEC05B86-A39C-3E5F-3938-A31EE7FA7F70}"/>
              </a:ext>
            </a:extLst>
          </xdr:cNvPr>
          <xdr:cNvSpPr>
            <a:spLocks noChangeAspect="1"/>
          </xdr:cNvSpPr>
        </xdr:nvSpPr>
        <xdr:spPr bwMode="auto">
          <a:xfrm rot="16200000">
            <a:off x="6461" y="4941"/>
            <a:ext cx="185" cy="70"/>
          </a:xfrm>
          <a:custGeom>
            <a:avLst/>
            <a:gdLst>
              <a:gd name="T0" fmla="*/ 6 w 261"/>
              <a:gd name="T1" fmla="*/ 99 h 99"/>
              <a:gd name="T2" fmla="*/ 138 w 261"/>
              <a:gd name="T3" fmla="*/ 84 h 99"/>
              <a:gd name="T4" fmla="*/ 261 w 261"/>
              <a:gd name="T5" fmla="*/ 72 h 99"/>
              <a:gd name="T6" fmla="*/ 252 w 261"/>
              <a:gd name="T7" fmla="*/ 0 h 99"/>
              <a:gd name="T8" fmla="*/ 153 w 261"/>
              <a:gd name="T9" fmla="*/ 18 h 99"/>
              <a:gd name="T10" fmla="*/ 78 w 261"/>
              <a:gd name="T11" fmla="*/ 33 h 99"/>
              <a:gd name="T12" fmla="*/ 0 w 261"/>
              <a:gd name="T13" fmla="*/ 42 h 99"/>
              <a:gd name="T14" fmla="*/ 6 w 261"/>
              <a:gd name="T15" fmla="*/ 99 h 9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1" h="99">
                <a:moveTo>
                  <a:pt x="6" y="99"/>
                </a:moveTo>
                <a:lnTo>
                  <a:pt x="138" y="84"/>
                </a:lnTo>
                <a:lnTo>
                  <a:pt x="261" y="72"/>
                </a:lnTo>
                <a:lnTo>
                  <a:pt x="252" y="0"/>
                </a:lnTo>
                <a:lnTo>
                  <a:pt x="153" y="18"/>
                </a:lnTo>
                <a:lnTo>
                  <a:pt x="78" y="33"/>
                </a:lnTo>
                <a:lnTo>
                  <a:pt x="0" y="42"/>
                </a:lnTo>
                <a:lnTo>
                  <a:pt x="6" y="9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6" name="Freeform 519">
            <a:extLst>
              <a:ext uri="{FF2B5EF4-FFF2-40B4-BE49-F238E27FC236}">
                <a16:creationId xmlns:a16="http://schemas.microsoft.com/office/drawing/2014/main" id="{883A1E8E-2DB8-92DD-1B2D-AF217447E799}"/>
              </a:ext>
            </a:extLst>
          </xdr:cNvPr>
          <xdr:cNvSpPr>
            <a:spLocks noChangeAspect="1"/>
          </xdr:cNvSpPr>
        </xdr:nvSpPr>
        <xdr:spPr bwMode="auto">
          <a:xfrm rot="16200000">
            <a:off x="6351" y="4590"/>
            <a:ext cx="155" cy="143"/>
          </a:xfrm>
          <a:custGeom>
            <a:avLst/>
            <a:gdLst>
              <a:gd name="T0" fmla="*/ 30 w 219"/>
              <a:gd name="T1" fmla="*/ 201 h 201"/>
              <a:gd name="T2" fmla="*/ 0 w 219"/>
              <a:gd name="T3" fmla="*/ 150 h 201"/>
              <a:gd name="T4" fmla="*/ 30 w 219"/>
              <a:gd name="T5" fmla="*/ 126 h 201"/>
              <a:gd name="T6" fmla="*/ 111 w 219"/>
              <a:gd name="T7" fmla="*/ 57 h 201"/>
              <a:gd name="T8" fmla="*/ 180 w 219"/>
              <a:gd name="T9" fmla="*/ 0 h 201"/>
              <a:gd name="T10" fmla="*/ 219 w 219"/>
              <a:gd name="T11" fmla="*/ 48 h 201"/>
              <a:gd name="T12" fmla="*/ 159 w 219"/>
              <a:gd name="T13" fmla="*/ 105 h 201"/>
              <a:gd name="T14" fmla="*/ 90 w 219"/>
              <a:gd name="T15" fmla="*/ 162 h 201"/>
              <a:gd name="T16" fmla="*/ 30 w 219"/>
              <a:gd name="T17" fmla="*/ 201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19" h="201">
                <a:moveTo>
                  <a:pt x="30" y="201"/>
                </a:moveTo>
                <a:lnTo>
                  <a:pt x="0" y="150"/>
                </a:lnTo>
                <a:lnTo>
                  <a:pt x="30" y="126"/>
                </a:lnTo>
                <a:lnTo>
                  <a:pt x="111" y="57"/>
                </a:lnTo>
                <a:lnTo>
                  <a:pt x="180" y="0"/>
                </a:lnTo>
                <a:lnTo>
                  <a:pt x="219" y="48"/>
                </a:lnTo>
                <a:lnTo>
                  <a:pt x="159" y="105"/>
                </a:lnTo>
                <a:lnTo>
                  <a:pt x="90" y="162"/>
                </a:lnTo>
                <a:lnTo>
                  <a:pt x="30" y="20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nvGrpSpPr>
          <xdr:cNvPr id="97" name="Group 520">
            <a:extLst>
              <a:ext uri="{FF2B5EF4-FFF2-40B4-BE49-F238E27FC236}">
                <a16:creationId xmlns:a16="http://schemas.microsoft.com/office/drawing/2014/main" id="{E2F37312-934A-AEB4-C453-0C46861A8779}"/>
              </a:ext>
            </a:extLst>
          </xdr:cNvPr>
          <xdr:cNvGrpSpPr>
            <a:grpSpLocks noChangeAspect="1"/>
          </xdr:cNvGrpSpPr>
        </xdr:nvGrpSpPr>
        <xdr:grpSpPr bwMode="auto">
          <a:xfrm rot="18900000">
            <a:off x="6376" y="6096"/>
            <a:ext cx="115" cy="116"/>
            <a:chOff x="7570" y="4230"/>
            <a:chExt cx="190" cy="190"/>
          </a:xfrm>
        </xdr:grpSpPr>
        <xdr:sp macro="" textlink="">
          <xdr:nvSpPr>
            <xdr:cNvPr id="399" name="Oval 521">
              <a:extLst>
                <a:ext uri="{FF2B5EF4-FFF2-40B4-BE49-F238E27FC236}">
                  <a16:creationId xmlns:a16="http://schemas.microsoft.com/office/drawing/2014/main" id="{10E9FAC0-CA69-E038-99A2-25386186481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0" name="AutoShape 522">
              <a:extLst>
                <a:ext uri="{FF2B5EF4-FFF2-40B4-BE49-F238E27FC236}">
                  <a16:creationId xmlns:a16="http://schemas.microsoft.com/office/drawing/2014/main" id="{748DD5BC-DB23-3363-56D1-E2C050EA3570}"/>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1" name="AutoShape 523">
              <a:extLst>
                <a:ext uri="{FF2B5EF4-FFF2-40B4-BE49-F238E27FC236}">
                  <a16:creationId xmlns:a16="http://schemas.microsoft.com/office/drawing/2014/main" id="{54154EDE-187C-B8F1-1FC2-E920FEC67E77}"/>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98" name="Freeform 524">
            <a:extLst>
              <a:ext uri="{FF2B5EF4-FFF2-40B4-BE49-F238E27FC236}">
                <a16:creationId xmlns:a16="http://schemas.microsoft.com/office/drawing/2014/main" id="{ACBF3400-B738-08CC-60B5-86428B267F67}"/>
              </a:ext>
            </a:extLst>
          </xdr:cNvPr>
          <xdr:cNvSpPr>
            <a:spLocks noChangeAspect="1"/>
          </xdr:cNvSpPr>
        </xdr:nvSpPr>
        <xdr:spPr bwMode="auto">
          <a:xfrm rot="16200000">
            <a:off x="6094" y="4035"/>
            <a:ext cx="341" cy="498"/>
          </a:xfrm>
          <a:custGeom>
            <a:avLst/>
            <a:gdLst>
              <a:gd name="T0" fmla="*/ 15 w 483"/>
              <a:gd name="T1" fmla="*/ 432 h 705"/>
              <a:gd name="T2" fmla="*/ 90 w 483"/>
              <a:gd name="T3" fmla="*/ 411 h 705"/>
              <a:gd name="T4" fmla="*/ 171 w 483"/>
              <a:gd name="T5" fmla="*/ 399 h 705"/>
              <a:gd name="T6" fmla="*/ 291 w 483"/>
              <a:gd name="T7" fmla="*/ 393 h 705"/>
              <a:gd name="T8" fmla="*/ 330 w 483"/>
              <a:gd name="T9" fmla="*/ 444 h 705"/>
              <a:gd name="T10" fmla="*/ 369 w 483"/>
              <a:gd name="T11" fmla="*/ 552 h 705"/>
              <a:gd name="T12" fmla="*/ 429 w 483"/>
              <a:gd name="T13" fmla="*/ 705 h 705"/>
              <a:gd name="T14" fmla="*/ 483 w 483"/>
              <a:gd name="T15" fmla="*/ 687 h 705"/>
              <a:gd name="T16" fmla="*/ 450 w 483"/>
              <a:gd name="T17" fmla="*/ 606 h 705"/>
              <a:gd name="T18" fmla="*/ 378 w 483"/>
              <a:gd name="T19" fmla="*/ 414 h 705"/>
              <a:gd name="T20" fmla="*/ 333 w 483"/>
              <a:gd name="T21" fmla="*/ 255 h 705"/>
              <a:gd name="T22" fmla="*/ 321 w 483"/>
              <a:gd name="T23" fmla="*/ 159 h 705"/>
              <a:gd name="T24" fmla="*/ 327 w 483"/>
              <a:gd name="T25" fmla="*/ 105 h 705"/>
              <a:gd name="T26" fmla="*/ 330 w 483"/>
              <a:gd name="T27" fmla="*/ 48 h 705"/>
              <a:gd name="T28" fmla="*/ 321 w 483"/>
              <a:gd name="T29" fmla="*/ 0 h 705"/>
              <a:gd name="T30" fmla="*/ 270 w 483"/>
              <a:gd name="T31" fmla="*/ 15 h 705"/>
              <a:gd name="T32" fmla="*/ 276 w 483"/>
              <a:gd name="T33" fmla="*/ 63 h 705"/>
              <a:gd name="T34" fmla="*/ 273 w 483"/>
              <a:gd name="T35" fmla="*/ 120 h 705"/>
              <a:gd name="T36" fmla="*/ 267 w 483"/>
              <a:gd name="T37" fmla="*/ 189 h 705"/>
              <a:gd name="T38" fmla="*/ 270 w 483"/>
              <a:gd name="T39" fmla="*/ 234 h 705"/>
              <a:gd name="T40" fmla="*/ 279 w 483"/>
              <a:gd name="T41" fmla="*/ 324 h 705"/>
              <a:gd name="T42" fmla="*/ 225 w 483"/>
              <a:gd name="T43" fmla="*/ 333 h 705"/>
              <a:gd name="T44" fmla="*/ 93 w 483"/>
              <a:gd name="T45" fmla="*/ 348 h 705"/>
              <a:gd name="T46" fmla="*/ 0 w 483"/>
              <a:gd name="T47" fmla="*/ 366 h 705"/>
              <a:gd name="T48" fmla="*/ 15 w 483"/>
              <a:gd name="T49" fmla="*/ 432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83" h="705">
                <a:moveTo>
                  <a:pt x="15" y="432"/>
                </a:moveTo>
                <a:lnTo>
                  <a:pt x="90" y="411"/>
                </a:lnTo>
                <a:lnTo>
                  <a:pt x="171" y="399"/>
                </a:lnTo>
                <a:lnTo>
                  <a:pt x="291" y="393"/>
                </a:lnTo>
                <a:lnTo>
                  <a:pt x="330" y="444"/>
                </a:lnTo>
                <a:lnTo>
                  <a:pt x="369" y="552"/>
                </a:lnTo>
                <a:lnTo>
                  <a:pt x="429" y="705"/>
                </a:lnTo>
                <a:lnTo>
                  <a:pt x="483" y="687"/>
                </a:lnTo>
                <a:lnTo>
                  <a:pt x="450" y="606"/>
                </a:lnTo>
                <a:lnTo>
                  <a:pt x="378" y="414"/>
                </a:lnTo>
                <a:lnTo>
                  <a:pt x="333" y="255"/>
                </a:lnTo>
                <a:lnTo>
                  <a:pt x="321" y="159"/>
                </a:lnTo>
                <a:lnTo>
                  <a:pt x="327" y="105"/>
                </a:lnTo>
                <a:lnTo>
                  <a:pt x="330" y="48"/>
                </a:lnTo>
                <a:lnTo>
                  <a:pt x="321" y="0"/>
                </a:lnTo>
                <a:lnTo>
                  <a:pt x="270" y="15"/>
                </a:lnTo>
                <a:lnTo>
                  <a:pt x="276" y="63"/>
                </a:lnTo>
                <a:lnTo>
                  <a:pt x="273" y="120"/>
                </a:lnTo>
                <a:lnTo>
                  <a:pt x="267" y="189"/>
                </a:lnTo>
                <a:lnTo>
                  <a:pt x="270" y="234"/>
                </a:lnTo>
                <a:lnTo>
                  <a:pt x="279" y="324"/>
                </a:lnTo>
                <a:lnTo>
                  <a:pt x="225" y="333"/>
                </a:lnTo>
                <a:lnTo>
                  <a:pt x="93" y="348"/>
                </a:lnTo>
                <a:lnTo>
                  <a:pt x="0" y="366"/>
                </a:lnTo>
                <a:lnTo>
                  <a:pt x="15" y="43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9" name="Oval 525">
            <a:extLst>
              <a:ext uri="{FF2B5EF4-FFF2-40B4-BE49-F238E27FC236}">
                <a16:creationId xmlns:a16="http://schemas.microsoft.com/office/drawing/2014/main" id="{5F41A19A-6B17-1D54-9C16-4450B624F042}"/>
              </a:ext>
            </a:extLst>
          </xdr:cNvPr>
          <xdr:cNvSpPr>
            <a:spLocks noChangeAspect="1" noChangeArrowheads="1"/>
          </xdr:cNvSpPr>
        </xdr:nvSpPr>
        <xdr:spPr bwMode="auto">
          <a:xfrm rot="16200000">
            <a:off x="6198" y="4153"/>
            <a:ext cx="133" cy="133"/>
          </a:xfrm>
          <a:prstGeom prst="ellipse">
            <a:avLst/>
          </a:prstGeom>
          <a:solidFill>
            <a:srgbClr val="FFFFFF"/>
          </a:solidFill>
          <a:ln w="6350">
            <a:solidFill>
              <a:srgbClr val="000000"/>
            </a:solidFill>
            <a:round/>
            <a:headEnd/>
            <a:tailEnd/>
          </a:ln>
        </xdr:spPr>
      </xdr:sp>
      <xdr:sp macro="" textlink="">
        <xdr:nvSpPr>
          <xdr:cNvPr id="100" name="Freeform 526">
            <a:extLst>
              <a:ext uri="{FF2B5EF4-FFF2-40B4-BE49-F238E27FC236}">
                <a16:creationId xmlns:a16="http://schemas.microsoft.com/office/drawing/2014/main" id="{B6FDA4F0-2FA3-76F7-4A8B-16C44A65ED2D}"/>
              </a:ext>
            </a:extLst>
          </xdr:cNvPr>
          <xdr:cNvSpPr>
            <a:spLocks noChangeAspect="1"/>
          </xdr:cNvSpPr>
        </xdr:nvSpPr>
        <xdr:spPr bwMode="auto">
          <a:xfrm rot="16200000">
            <a:off x="5681" y="4310"/>
            <a:ext cx="206" cy="181"/>
          </a:xfrm>
          <a:custGeom>
            <a:avLst/>
            <a:gdLst>
              <a:gd name="T0" fmla="*/ 240 w 291"/>
              <a:gd name="T1" fmla="*/ 255 h 255"/>
              <a:gd name="T2" fmla="*/ 210 w 291"/>
              <a:gd name="T3" fmla="*/ 207 h 255"/>
              <a:gd name="T4" fmla="*/ 153 w 291"/>
              <a:gd name="T5" fmla="*/ 147 h 255"/>
              <a:gd name="T6" fmla="*/ 72 w 291"/>
              <a:gd name="T7" fmla="*/ 96 h 255"/>
              <a:gd name="T8" fmla="*/ 0 w 291"/>
              <a:gd name="T9" fmla="*/ 60 h 255"/>
              <a:gd name="T10" fmla="*/ 33 w 291"/>
              <a:gd name="T11" fmla="*/ 0 h 255"/>
              <a:gd name="T12" fmla="*/ 96 w 291"/>
              <a:gd name="T13" fmla="*/ 39 h 255"/>
              <a:gd name="T14" fmla="*/ 180 w 291"/>
              <a:gd name="T15" fmla="*/ 99 h 255"/>
              <a:gd name="T16" fmla="*/ 243 w 291"/>
              <a:gd name="T17" fmla="*/ 162 h 255"/>
              <a:gd name="T18" fmla="*/ 291 w 291"/>
              <a:gd name="T19" fmla="*/ 216 h 255"/>
              <a:gd name="T20" fmla="*/ 240 w 291"/>
              <a:gd name="T21" fmla="*/ 255 h 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91" h="255">
                <a:moveTo>
                  <a:pt x="240" y="255"/>
                </a:moveTo>
                <a:lnTo>
                  <a:pt x="210" y="207"/>
                </a:lnTo>
                <a:lnTo>
                  <a:pt x="153" y="147"/>
                </a:lnTo>
                <a:lnTo>
                  <a:pt x="72" y="96"/>
                </a:lnTo>
                <a:lnTo>
                  <a:pt x="0" y="60"/>
                </a:lnTo>
                <a:lnTo>
                  <a:pt x="33" y="0"/>
                </a:lnTo>
                <a:lnTo>
                  <a:pt x="96" y="39"/>
                </a:lnTo>
                <a:lnTo>
                  <a:pt x="180" y="99"/>
                </a:lnTo>
                <a:lnTo>
                  <a:pt x="243" y="162"/>
                </a:lnTo>
                <a:lnTo>
                  <a:pt x="291" y="216"/>
                </a:lnTo>
                <a:lnTo>
                  <a:pt x="240" y="25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1" name="Freeform 527">
            <a:extLst>
              <a:ext uri="{FF2B5EF4-FFF2-40B4-BE49-F238E27FC236}">
                <a16:creationId xmlns:a16="http://schemas.microsoft.com/office/drawing/2014/main" id="{05341E72-D5BF-82D5-8FE1-26E88CFBCC70}"/>
              </a:ext>
            </a:extLst>
          </xdr:cNvPr>
          <xdr:cNvSpPr>
            <a:spLocks noChangeAspect="1"/>
          </xdr:cNvSpPr>
        </xdr:nvSpPr>
        <xdr:spPr bwMode="auto">
          <a:xfrm rot="16200000">
            <a:off x="5156" y="4443"/>
            <a:ext cx="58" cy="188"/>
          </a:xfrm>
          <a:custGeom>
            <a:avLst/>
            <a:gdLst>
              <a:gd name="T0" fmla="*/ 12 w 81"/>
              <a:gd name="T1" fmla="*/ 258 h 267"/>
              <a:gd name="T2" fmla="*/ 21 w 81"/>
              <a:gd name="T3" fmla="*/ 186 h 267"/>
              <a:gd name="T4" fmla="*/ 21 w 81"/>
              <a:gd name="T5" fmla="*/ 129 h 267"/>
              <a:gd name="T6" fmla="*/ 12 w 81"/>
              <a:gd name="T7" fmla="*/ 60 h 267"/>
              <a:gd name="T8" fmla="*/ 0 w 81"/>
              <a:gd name="T9" fmla="*/ 6 h 267"/>
              <a:gd name="T10" fmla="*/ 51 w 81"/>
              <a:gd name="T11" fmla="*/ 0 h 267"/>
              <a:gd name="T12" fmla="*/ 69 w 81"/>
              <a:gd name="T13" fmla="*/ 75 h 267"/>
              <a:gd name="T14" fmla="*/ 81 w 81"/>
              <a:gd name="T15" fmla="*/ 144 h 267"/>
              <a:gd name="T16" fmla="*/ 81 w 81"/>
              <a:gd name="T17" fmla="*/ 207 h 267"/>
              <a:gd name="T18" fmla="*/ 78 w 81"/>
              <a:gd name="T19" fmla="*/ 267 h 267"/>
              <a:gd name="T20" fmla="*/ 12 w 81"/>
              <a:gd name="T21" fmla="*/ 258 h 2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81" h="267">
                <a:moveTo>
                  <a:pt x="12" y="258"/>
                </a:moveTo>
                <a:lnTo>
                  <a:pt x="21" y="186"/>
                </a:lnTo>
                <a:lnTo>
                  <a:pt x="21" y="129"/>
                </a:lnTo>
                <a:lnTo>
                  <a:pt x="12" y="60"/>
                </a:lnTo>
                <a:lnTo>
                  <a:pt x="0" y="6"/>
                </a:lnTo>
                <a:lnTo>
                  <a:pt x="51" y="0"/>
                </a:lnTo>
                <a:lnTo>
                  <a:pt x="69" y="75"/>
                </a:lnTo>
                <a:lnTo>
                  <a:pt x="81" y="144"/>
                </a:lnTo>
                <a:lnTo>
                  <a:pt x="81" y="207"/>
                </a:lnTo>
                <a:lnTo>
                  <a:pt x="78" y="267"/>
                </a:lnTo>
                <a:lnTo>
                  <a:pt x="12"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2" name="Freeform 528">
            <a:extLst>
              <a:ext uri="{FF2B5EF4-FFF2-40B4-BE49-F238E27FC236}">
                <a16:creationId xmlns:a16="http://schemas.microsoft.com/office/drawing/2014/main" id="{E0477217-FFBD-AB63-2B1A-FD023808D231}"/>
              </a:ext>
            </a:extLst>
          </xdr:cNvPr>
          <xdr:cNvSpPr>
            <a:spLocks noChangeAspect="1"/>
          </xdr:cNvSpPr>
        </xdr:nvSpPr>
        <xdr:spPr bwMode="auto">
          <a:xfrm rot="16200000">
            <a:off x="4823" y="4450"/>
            <a:ext cx="49" cy="193"/>
          </a:xfrm>
          <a:custGeom>
            <a:avLst/>
            <a:gdLst>
              <a:gd name="T0" fmla="*/ 0 w 69"/>
              <a:gd name="T1" fmla="*/ 261 h 273"/>
              <a:gd name="T2" fmla="*/ 9 w 69"/>
              <a:gd name="T3" fmla="*/ 165 h 273"/>
              <a:gd name="T4" fmla="*/ 3 w 69"/>
              <a:gd name="T5" fmla="*/ 63 h 273"/>
              <a:gd name="T6" fmla="*/ 3 w 69"/>
              <a:gd name="T7" fmla="*/ 0 h 273"/>
              <a:gd name="T8" fmla="*/ 66 w 69"/>
              <a:gd name="T9" fmla="*/ 0 h 273"/>
              <a:gd name="T10" fmla="*/ 69 w 69"/>
              <a:gd name="T11" fmla="*/ 102 h 273"/>
              <a:gd name="T12" fmla="*/ 63 w 69"/>
              <a:gd name="T13" fmla="*/ 195 h 273"/>
              <a:gd name="T14" fmla="*/ 60 w 69"/>
              <a:gd name="T15" fmla="*/ 273 h 273"/>
              <a:gd name="T16" fmla="*/ 0 w 69"/>
              <a:gd name="T17" fmla="*/ 261 h 2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9" h="273">
                <a:moveTo>
                  <a:pt x="0" y="261"/>
                </a:moveTo>
                <a:lnTo>
                  <a:pt x="9" y="165"/>
                </a:lnTo>
                <a:lnTo>
                  <a:pt x="3" y="63"/>
                </a:lnTo>
                <a:lnTo>
                  <a:pt x="3" y="0"/>
                </a:lnTo>
                <a:lnTo>
                  <a:pt x="66" y="0"/>
                </a:lnTo>
                <a:lnTo>
                  <a:pt x="69" y="102"/>
                </a:lnTo>
                <a:lnTo>
                  <a:pt x="63" y="195"/>
                </a:lnTo>
                <a:lnTo>
                  <a:pt x="60" y="273"/>
                </a:lnTo>
                <a:lnTo>
                  <a:pt x="0"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3" name="Freeform 529">
            <a:extLst>
              <a:ext uri="{FF2B5EF4-FFF2-40B4-BE49-F238E27FC236}">
                <a16:creationId xmlns:a16="http://schemas.microsoft.com/office/drawing/2014/main" id="{C2184BF6-27FC-E879-CA29-CF7F53186C0A}"/>
              </a:ext>
            </a:extLst>
          </xdr:cNvPr>
          <xdr:cNvSpPr>
            <a:spLocks noChangeAspect="1"/>
          </xdr:cNvSpPr>
        </xdr:nvSpPr>
        <xdr:spPr bwMode="auto">
          <a:xfrm rot="16200000">
            <a:off x="4458" y="4415"/>
            <a:ext cx="108" cy="176"/>
          </a:xfrm>
          <a:custGeom>
            <a:avLst/>
            <a:gdLst>
              <a:gd name="T0" fmla="*/ 0 w 153"/>
              <a:gd name="T1" fmla="*/ 228 h 249"/>
              <a:gd name="T2" fmla="*/ 27 w 153"/>
              <a:gd name="T3" fmla="*/ 141 h 249"/>
              <a:gd name="T4" fmla="*/ 57 w 153"/>
              <a:gd name="T5" fmla="*/ 75 h 249"/>
              <a:gd name="T6" fmla="*/ 93 w 153"/>
              <a:gd name="T7" fmla="*/ 15 h 249"/>
              <a:gd name="T8" fmla="*/ 105 w 153"/>
              <a:gd name="T9" fmla="*/ 0 h 249"/>
              <a:gd name="T10" fmla="*/ 153 w 153"/>
              <a:gd name="T11" fmla="*/ 42 h 249"/>
              <a:gd name="T12" fmla="*/ 114 w 153"/>
              <a:gd name="T13" fmla="*/ 102 h 249"/>
              <a:gd name="T14" fmla="*/ 84 w 153"/>
              <a:gd name="T15" fmla="*/ 159 h 249"/>
              <a:gd name="T16" fmla="*/ 60 w 153"/>
              <a:gd name="T17" fmla="*/ 207 h 249"/>
              <a:gd name="T18" fmla="*/ 51 w 153"/>
              <a:gd name="T19" fmla="*/ 249 h 249"/>
              <a:gd name="T20" fmla="*/ 0 w 153"/>
              <a:gd name="T21" fmla="*/ 228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53" h="249">
                <a:moveTo>
                  <a:pt x="0" y="228"/>
                </a:moveTo>
                <a:lnTo>
                  <a:pt x="27" y="141"/>
                </a:lnTo>
                <a:lnTo>
                  <a:pt x="57" y="75"/>
                </a:lnTo>
                <a:lnTo>
                  <a:pt x="93" y="15"/>
                </a:lnTo>
                <a:lnTo>
                  <a:pt x="105" y="0"/>
                </a:lnTo>
                <a:lnTo>
                  <a:pt x="153" y="42"/>
                </a:lnTo>
                <a:lnTo>
                  <a:pt x="114" y="102"/>
                </a:lnTo>
                <a:lnTo>
                  <a:pt x="84" y="159"/>
                </a:lnTo>
                <a:lnTo>
                  <a:pt x="60" y="207"/>
                </a:lnTo>
                <a:lnTo>
                  <a:pt x="51" y="249"/>
                </a:lnTo>
                <a:lnTo>
                  <a:pt x="0" y="22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4" name="Freeform 530">
            <a:extLst>
              <a:ext uri="{FF2B5EF4-FFF2-40B4-BE49-F238E27FC236}">
                <a16:creationId xmlns:a16="http://schemas.microsoft.com/office/drawing/2014/main" id="{D2F60495-4568-6421-E22C-9E495DCEF0E5}"/>
              </a:ext>
            </a:extLst>
          </xdr:cNvPr>
          <xdr:cNvSpPr>
            <a:spLocks noChangeAspect="1"/>
          </xdr:cNvSpPr>
        </xdr:nvSpPr>
        <xdr:spPr bwMode="auto">
          <a:xfrm rot="16200000">
            <a:off x="4211" y="4217"/>
            <a:ext cx="164" cy="110"/>
          </a:xfrm>
          <a:custGeom>
            <a:avLst/>
            <a:gdLst>
              <a:gd name="T0" fmla="*/ 27 w 231"/>
              <a:gd name="T1" fmla="*/ 156 h 156"/>
              <a:gd name="T2" fmla="*/ 102 w 231"/>
              <a:gd name="T3" fmla="*/ 114 h 156"/>
              <a:gd name="T4" fmla="*/ 177 w 231"/>
              <a:gd name="T5" fmla="*/ 87 h 156"/>
              <a:gd name="T6" fmla="*/ 231 w 231"/>
              <a:gd name="T7" fmla="*/ 69 h 156"/>
              <a:gd name="T8" fmla="*/ 210 w 231"/>
              <a:gd name="T9" fmla="*/ 0 h 156"/>
              <a:gd name="T10" fmla="*/ 126 w 231"/>
              <a:gd name="T11" fmla="*/ 36 h 156"/>
              <a:gd name="T12" fmla="*/ 39 w 231"/>
              <a:gd name="T13" fmla="*/ 78 h 156"/>
              <a:gd name="T14" fmla="*/ 0 w 231"/>
              <a:gd name="T15" fmla="*/ 102 h 156"/>
              <a:gd name="T16" fmla="*/ 27 w 231"/>
              <a:gd name="T17" fmla="*/ 156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156">
                <a:moveTo>
                  <a:pt x="27" y="156"/>
                </a:moveTo>
                <a:lnTo>
                  <a:pt x="102" y="114"/>
                </a:lnTo>
                <a:lnTo>
                  <a:pt x="177" y="87"/>
                </a:lnTo>
                <a:lnTo>
                  <a:pt x="231" y="69"/>
                </a:lnTo>
                <a:lnTo>
                  <a:pt x="210" y="0"/>
                </a:lnTo>
                <a:lnTo>
                  <a:pt x="126" y="36"/>
                </a:lnTo>
                <a:lnTo>
                  <a:pt x="39" y="78"/>
                </a:lnTo>
                <a:lnTo>
                  <a:pt x="0" y="102"/>
                </a:lnTo>
                <a:lnTo>
                  <a:pt x="27" y="15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5" name="Freeform 531">
            <a:extLst>
              <a:ext uri="{FF2B5EF4-FFF2-40B4-BE49-F238E27FC236}">
                <a16:creationId xmlns:a16="http://schemas.microsoft.com/office/drawing/2014/main" id="{87B7E8B6-4063-8310-4001-162723C2DC87}"/>
              </a:ext>
            </a:extLst>
          </xdr:cNvPr>
          <xdr:cNvSpPr>
            <a:spLocks noChangeAspect="1"/>
          </xdr:cNvSpPr>
        </xdr:nvSpPr>
        <xdr:spPr bwMode="auto">
          <a:xfrm rot="16200000">
            <a:off x="4134" y="3932"/>
            <a:ext cx="163" cy="68"/>
          </a:xfrm>
          <a:custGeom>
            <a:avLst/>
            <a:gdLst>
              <a:gd name="T0" fmla="*/ 0 w 231"/>
              <a:gd name="T1" fmla="*/ 96 h 96"/>
              <a:gd name="T2" fmla="*/ 84 w 231"/>
              <a:gd name="T3" fmla="*/ 87 h 96"/>
              <a:gd name="T4" fmla="*/ 183 w 231"/>
              <a:gd name="T5" fmla="*/ 75 h 96"/>
              <a:gd name="T6" fmla="*/ 231 w 231"/>
              <a:gd name="T7" fmla="*/ 69 h 96"/>
              <a:gd name="T8" fmla="*/ 219 w 231"/>
              <a:gd name="T9" fmla="*/ 0 h 96"/>
              <a:gd name="T10" fmla="*/ 102 w 231"/>
              <a:gd name="T11" fmla="*/ 21 h 96"/>
              <a:gd name="T12" fmla="*/ 0 w 231"/>
              <a:gd name="T13" fmla="*/ 33 h 96"/>
              <a:gd name="T14" fmla="*/ 0 w 231"/>
              <a:gd name="T15" fmla="*/ 96 h 9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1" h="96">
                <a:moveTo>
                  <a:pt x="0" y="96"/>
                </a:moveTo>
                <a:lnTo>
                  <a:pt x="84" y="87"/>
                </a:lnTo>
                <a:lnTo>
                  <a:pt x="183" y="75"/>
                </a:lnTo>
                <a:lnTo>
                  <a:pt x="231" y="69"/>
                </a:lnTo>
                <a:lnTo>
                  <a:pt x="219" y="0"/>
                </a:lnTo>
                <a:lnTo>
                  <a:pt x="102" y="21"/>
                </a:lnTo>
                <a:lnTo>
                  <a:pt x="0" y="33"/>
                </a:lnTo>
                <a:lnTo>
                  <a:pt x="0" y="9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6" name="Freeform 532">
            <a:extLst>
              <a:ext uri="{FF2B5EF4-FFF2-40B4-BE49-F238E27FC236}">
                <a16:creationId xmlns:a16="http://schemas.microsoft.com/office/drawing/2014/main" id="{29945DBB-1ECF-21B4-611F-A33D6EF68EAE}"/>
              </a:ext>
            </a:extLst>
          </xdr:cNvPr>
          <xdr:cNvSpPr>
            <a:spLocks noChangeAspect="1"/>
          </xdr:cNvSpPr>
        </xdr:nvSpPr>
        <xdr:spPr bwMode="auto">
          <a:xfrm rot="16200000">
            <a:off x="4036" y="3588"/>
            <a:ext cx="184" cy="123"/>
          </a:xfrm>
          <a:custGeom>
            <a:avLst/>
            <a:gdLst>
              <a:gd name="T0" fmla="*/ 21 w 261"/>
              <a:gd name="T1" fmla="*/ 174 h 174"/>
              <a:gd name="T2" fmla="*/ 132 w 261"/>
              <a:gd name="T3" fmla="*/ 135 h 174"/>
              <a:gd name="T4" fmla="*/ 231 w 261"/>
              <a:gd name="T5" fmla="*/ 87 h 174"/>
              <a:gd name="T6" fmla="*/ 261 w 261"/>
              <a:gd name="T7" fmla="*/ 57 h 174"/>
              <a:gd name="T8" fmla="*/ 219 w 261"/>
              <a:gd name="T9" fmla="*/ 0 h 174"/>
              <a:gd name="T10" fmla="*/ 180 w 261"/>
              <a:gd name="T11" fmla="*/ 30 h 174"/>
              <a:gd name="T12" fmla="*/ 120 w 261"/>
              <a:gd name="T13" fmla="*/ 72 h 174"/>
              <a:gd name="T14" fmla="*/ 60 w 261"/>
              <a:gd name="T15" fmla="*/ 102 h 174"/>
              <a:gd name="T16" fmla="*/ 0 w 261"/>
              <a:gd name="T17" fmla="*/ 120 h 174"/>
              <a:gd name="T18" fmla="*/ 21 w 261"/>
              <a:gd name="T19" fmla="*/ 174 h 1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1" h="174">
                <a:moveTo>
                  <a:pt x="21" y="174"/>
                </a:moveTo>
                <a:lnTo>
                  <a:pt x="132" y="135"/>
                </a:lnTo>
                <a:lnTo>
                  <a:pt x="231" y="87"/>
                </a:lnTo>
                <a:lnTo>
                  <a:pt x="261" y="57"/>
                </a:lnTo>
                <a:lnTo>
                  <a:pt x="219" y="0"/>
                </a:lnTo>
                <a:lnTo>
                  <a:pt x="180" y="30"/>
                </a:lnTo>
                <a:lnTo>
                  <a:pt x="120" y="72"/>
                </a:lnTo>
                <a:lnTo>
                  <a:pt x="60" y="102"/>
                </a:lnTo>
                <a:lnTo>
                  <a:pt x="0" y="120"/>
                </a:lnTo>
                <a:lnTo>
                  <a:pt x="21" y="17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7" name="Freeform 533">
            <a:extLst>
              <a:ext uri="{FF2B5EF4-FFF2-40B4-BE49-F238E27FC236}">
                <a16:creationId xmlns:a16="http://schemas.microsoft.com/office/drawing/2014/main" id="{F10DC53B-86C5-1DEF-73D2-3608086D2EA0}"/>
              </a:ext>
            </a:extLst>
          </xdr:cNvPr>
          <xdr:cNvSpPr>
            <a:spLocks noChangeAspect="1"/>
          </xdr:cNvSpPr>
        </xdr:nvSpPr>
        <xdr:spPr bwMode="auto">
          <a:xfrm rot="16200000">
            <a:off x="3864" y="3394"/>
            <a:ext cx="87" cy="138"/>
          </a:xfrm>
          <a:custGeom>
            <a:avLst/>
            <a:gdLst>
              <a:gd name="T0" fmla="*/ 60 w 123"/>
              <a:gd name="T1" fmla="*/ 195 h 195"/>
              <a:gd name="T2" fmla="*/ 93 w 123"/>
              <a:gd name="T3" fmla="*/ 99 h 195"/>
              <a:gd name="T4" fmla="*/ 123 w 123"/>
              <a:gd name="T5" fmla="*/ 9 h 195"/>
              <a:gd name="T6" fmla="*/ 54 w 123"/>
              <a:gd name="T7" fmla="*/ 0 h 195"/>
              <a:gd name="T8" fmla="*/ 21 w 123"/>
              <a:gd name="T9" fmla="*/ 111 h 195"/>
              <a:gd name="T10" fmla="*/ 0 w 123"/>
              <a:gd name="T11" fmla="*/ 174 h 195"/>
              <a:gd name="T12" fmla="*/ 60 w 123"/>
              <a:gd name="T13" fmla="*/ 195 h 195"/>
            </a:gdLst>
            <a:ahLst/>
            <a:cxnLst>
              <a:cxn ang="0">
                <a:pos x="T0" y="T1"/>
              </a:cxn>
              <a:cxn ang="0">
                <a:pos x="T2" y="T3"/>
              </a:cxn>
              <a:cxn ang="0">
                <a:pos x="T4" y="T5"/>
              </a:cxn>
              <a:cxn ang="0">
                <a:pos x="T6" y="T7"/>
              </a:cxn>
              <a:cxn ang="0">
                <a:pos x="T8" y="T9"/>
              </a:cxn>
              <a:cxn ang="0">
                <a:pos x="T10" y="T11"/>
              </a:cxn>
              <a:cxn ang="0">
                <a:pos x="T12" y="T13"/>
              </a:cxn>
            </a:cxnLst>
            <a:rect l="0" t="0" r="r" b="b"/>
            <a:pathLst>
              <a:path w="123" h="195">
                <a:moveTo>
                  <a:pt x="60" y="195"/>
                </a:moveTo>
                <a:lnTo>
                  <a:pt x="93" y="99"/>
                </a:lnTo>
                <a:lnTo>
                  <a:pt x="123" y="9"/>
                </a:lnTo>
                <a:lnTo>
                  <a:pt x="54" y="0"/>
                </a:lnTo>
                <a:lnTo>
                  <a:pt x="21" y="111"/>
                </a:lnTo>
                <a:lnTo>
                  <a:pt x="0" y="174"/>
                </a:lnTo>
                <a:lnTo>
                  <a:pt x="60"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8" name="Freeform 534">
            <a:extLst>
              <a:ext uri="{FF2B5EF4-FFF2-40B4-BE49-F238E27FC236}">
                <a16:creationId xmlns:a16="http://schemas.microsoft.com/office/drawing/2014/main" id="{75D7CB15-FC41-B920-21D3-F2BFCAC49394}"/>
              </a:ext>
            </a:extLst>
          </xdr:cNvPr>
          <xdr:cNvSpPr>
            <a:spLocks noChangeAspect="1"/>
          </xdr:cNvSpPr>
        </xdr:nvSpPr>
        <xdr:spPr bwMode="auto">
          <a:xfrm rot="16200000">
            <a:off x="6674" y="3941"/>
            <a:ext cx="108" cy="189"/>
          </a:xfrm>
          <a:custGeom>
            <a:avLst/>
            <a:gdLst>
              <a:gd name="T0" fmla="*/ 0 w 153"/>
              <a:gd name="T1" fmla="*/ 21 h 267"/>
              <a:gd name="T2" fmla="*/ 39 w 153"/>
              <a:gd name="T3" fmla="*/ 120 h 267"/>
              <a:gd name="T4" fmla="*/ 102 w 153"/>
              <a:gd name="T5" fmla="*/ 267 h 267"/>
              <a:gd name="T6" fmla="*/ 153 w 153"/>
              <a:gd name="T7" fmla="*/ 246 h 267"/>
              <a:gd name="T8" fmla="*/ 72 w 153"/>
              <a:gd name="T9" fmla="*/ 57 h 267"/>
              <a:gd name="T10" fmla="*/ 48 w 153"/>
              <a:gd name="T11" fmla="*/ 0 h 267"/>
              <a:gd name="T12" fmla="*/ 0 w 153"/>
              <a:gd name="T13" fmla="*/ 21 h 267"/>
            </a:gdLst>
            <a:ahLst/>
            <a:cxnLst>
              <a:cxn ang="0">
                <a:pos x="T0" y="T1"/>
              </a:cxn>
              <a:cxn ang="0">
                <a:pos x="T2" y="T3"/>
              </a:cxn>
              <a:cxn ang="0">
                <a:pos x="T4" y="T5"/>
              </a:cxn>
              <a:cxn ang="0">
                <a:pos x="T6" y="T7"/>
              </a:cxn>
              <a:cxn ang="0">
                <a:pos x="T8" y="T9"/>
              </a:cxn>
              <a:cxn ang="0">
                <a:pos x="T10" y="T11"/>
              </a:cxn>
              <a:cxn ang="0">
                <a:pos x="T12" y="T13"/>
              </a:cxn>
            </a:cxnLst>
            <a:rect l="0" t="0" r="r" b="b"/>
            <a:pathLst>
              <a:path w="153" h="267">
                <a:moveTo>
                  <a:pt x="0" y="21"/>
                </a:moveTo>
                <a:lnTo>
                  <a:pt x="39" y="120"/>
                </a:lnTo>
                <a:lnTo>
                  <a:pt x="102" y="267"/>
                </a:lnTo>
                <a:lnTo>
                  <a:pt x="153" y="246"/>
                </a:lnTo>
                <a:lnTo>
                  <a:pt x="72" y="57"/>
                </a:lnTo>
                <a:lnTo>
                  <a:pt x="48" y="0"/>
                </a:lnTo>
                <a:lnTo>
                  <a:pt x="0" y="2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9" name="Freeform 535">
            <a:extLst>
              <a:ext uri="{FF2B5EF4-FFF2-40B4-BE49-F238E27FC236}">
                <a16:creationId xmlns:a16="http://schemas.microsoft.com/office/drawing/2014/main" id="{4B08C234-85C1-E73F-E57C-6665DD19B073}"/>
              </a:ext>
            </a:extLst>
          </xdr:cNvPr>
          <xdr:cNvSpPr>
            <a:spLocks noChangeAspect="1"/>
          </xdr:cNvSpPr>
        </xdr:nvSpPr>
        <xdr:spPr bwMode="auto">
          <a:xfrm rot="16200000">
            <a:off x="6625" y="3716"/>
            <a:ext cx="195" cy="97"/>
          </a:xfrm>
          <a:custGeom>
            <a:avLst/>
            <a:gdLst>
              <a:gd name="T0" fmla="*/ 0 w 276"/>
              <a:gd name="T1" fmla="*/ 138 h 138"/>
              <a:gd name="T2" fmla="*/ 69 w 276"/>
              <a:gd name="T3" fmla="*/ 138 h 138"/>
              <a:gd name="T4" fmla="*/ 132 w 276"/>
              <a:gd name="T5" fmla="*/ 132 h 138"/>
              <a:gd name="T6" fmla="*/ 183 w 276"/>
              <a:gd name="T7" fmla="*/ 117 h 138"/>
              <a:gd name="T8" fmla="*/ 237 w 276"/>
              <a:gd name="T9" fmla="*/ 81 h 138"/>
              <a:gd name="T10" fmla="*/ 276 w 276"/>
              <a:gd name="T11" fmla="*/ 42 h 138"/>
              <a:gd name="T12" fmla="*/ 231 w 276"/>
              <a:gd name="T13" fmla="*/ 0 h 138"/>
              <a:gd name="T14" fmla="*/ 198 w 276"/>
              <a:gd name="T15" fmla="*/ 33 h 138"/>
              <a:gd name="T16" fmla="*/ 153 w 276"/>
              <a:gd name="T17" fmla="*/ 60 h 138"/>
              <a:gd name="T18" fmla="*/ 105 w 276"/>
              <a:gd name="T19" fmla="*/ 69 h 138"/>
              <a:gd name="T20" fmla="*/ 39 w 276"/>
              <a:gd name="T21" fmla="*/ 75 h 138"/>
              <a:gd name="T22" fmla="*/ 3 w 276"/>
              <a:gd name="T23" fmla="*/ 69 h 138"/>
              <a:gd name="T24" fmla="*/ 0 w 276"/>
              <a:gd name="T25" fmla="*/ 138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38">
                <a:moveTo>
                  <a:pt x="0" y="138"/>
                </a:moveTo>
                <a:lnTo>
                  <a:pt x="69" y="138"/>
                </a:lnTo>
                <a:lnTo>
                  <a:pt x="132" y="132"/>
                </a:lnTo>
                <a:lnTo>
                  <a:pt x="183" y="117"/>
                </a:lnTo>
                <a:lnTo>
                  <a:pt x="237" y="81"/>
                </a:lnTo>
                <a:lnTo>
                  <a:pt x="276" y="42"/>
                </a:lnTo>
                <a:lnTo>
                  <a:pt x="231" y="0"/>
                </a:lnTo>
                <a:lnTo>
                  <a:pt x="198" y="33"/>
                </a:lnTo>
                <a:lnTo>
                  <a:pt x="153" y="60"/>
                </a:lnTo>
                <a:lnTo>
                  <a:pt x="105" y="69"/>
                </a:lnTo>
                <a:lnTo>
                  <a:pt x="39" y="75"/>
                </a:lnTo>
                <a:lnTo>
                  <a:pt x="3" y="69"/>
                </a:lnTo>
                <a:lnTo>
                  <a:pt x="0" y="13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0" name="Freeform 536">
            <a:extLst>
              <a:ext uri="{FF2B5EF4-FFF2-40B4-BE49-F238E27FC236}">
                <a16:creationId xmlns:a16="http://schemas.microsoft.com/office/drawing/2014/main" id="{6974B845-DF5C-DEC1-DE10-B36E8CF9904A}"/>
              </a:ext>
            </a:extLst>
          </xdr:cNvPr>
          <xdr:cNvSpPr>
            <a:spLocks noChangeAspect="1"/>
          </xdr:cNvSpPr>
        </xdr:nvSpPr>
        <xdr:spPr bwMode="auto">
          <a:xfrm rot="16200000">
            <a:off x="6394" y="3455"/>
            <a:ext cx="140" cy="183"/>
          </a:xfrm>
          <a:custGeom>
            <a:avLst/>
            <a:gdLst>
              <a:gd name="T0" fmla="*/ 54 w 198"/>
              <a:gd name="T1" fmla="*/ 258 h 258"/>
              <a:gd name="T2" fmla="*/ 111 w 198"/>
              <a:gd name="T3" fmla="*/ 150 h 258"/>
              <a:gd name="T4" fmla="*/ 153 w 198"/>
              <a:gd name="T5" fmla="*/ 99 h 258"/>
              <a:gd name="T6" fmla="*/ 198 w 198"/>
              <a:gd name="T7" fmla="*/ 42 h 258"/>
              <a:gd name="T8" fmla="*/ 147 w 198"/>
              <a:gd name="T9" fmla="*/ 0 h 258"/>
              <a:gd name="T10" fmla="*/ 93 w 198"/>
              <a:gd name="T11" fmla="*/ 60 h 258"/>
              <a:gd name="T12" fmla="*/ 48 w 198"/>
              <a:gd name="T13" fmla="*/ 126 h 258"/>
              <a:gd name="T14" fmla="*/ 0 w 198"/>
              <a:gd name="T15" fmla="*/ 225 h 258"/>
              <a:gd name="T16" fmla="*/ 54 w 198"/>
              <a:gd name="T17" fmla="*/ 258 h 2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58">
                <a:moveTo>
                  <a:pt x="54" y="258"/>
                </a:moveTo>
                <a:lnTo>
                  <a:pt x="111" y="150"/>
                </a:lnTo>
                <a:lnTo>
                  <a:pt x="153" y="99"/>
                </a:lnTo>
                <a:lnTo>
                  <a:pt x="198" y="42"/>
                </a:lnTo>
                <a:lnTo>
                  <a:pt x="147" y="0"/>
                </a:lnTo>
                <a:lnTo>
                  <a:pt x="93" y="60"/>
                </a:lnTo>
                <a:lnTo>
                  <a:pt x="48" y="126"/>
                </a:lnTo>
                <a:lnTo>
                  <a:pt x="0" y="225"/>
                </a:lnTo>
                <a:lnTo>
                  <a:pt x="54"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1" name="Freeform 537">
            <a:extLst>
              <a:ext uri="{FF2B5EF4-FFF2-40B4-BE49-F238E27FC236}">
                <a16:creationId xmlns:a16="http://schemas.microsoft.com/office/drawing/2014/main" id="{09ECFF7B-8DDC-71DF-87B7-12070ABAA153}"/>
              </a:ext>
            </a:extLst>
          </xdr:cNvPr>
          <xdr:cNvSpPr>
            <a:spLocks noChangeAspect="1"/>
          </xdr:cNvSpPr>
        </xdr:nvSpPr>
        <xdr:spPr bwMode="auto">
          <a:xfrm rot="16200000">
            <a:off x="6166" y="3218"/>
            <a:ext cx="195" cy="84"/>
          </a:xfrm>
          <a:custGeom>
            <a:avLst/>
            <a:gdLst>
              <a:gd name="T0" fmla="*/ 24 w 276"/>
              <a:gd name="T1" fmla="*/ 120 h 120"/>
              <a:gd name="T2" fmla="*/ 111 w 276"/>
              <a:gd name="T3" fmla="*/ 96 h 120"/>
              <a:gd name="T4" fmla="*/ 186 w 276"/>
              <a:gd name="T5" fmla="*/ 75 h 120"/>
              <a:gd name="T6" fmla="*/ 276 w 276"/>
              <a:gd name="T7" fmla="*/ 66 h 120"/>
              <a:gd name="T8" fmla="*/ 273 w 276"/>
              <a:gd name="T9" fmla="*/ 0 h 120"/>
              <a:gd name="T10" fmla="*/ 192 w 276"/>
              <a:gd name="T11" fmla="*/ 6 h 120"/>
              <a:gd name="T12" fmla="*/ 75 w 276"/>
              <a:gd name="T13" fmla="*/ 36 h 120"/>
              <a:gd name="T14" fmla="*/ 0 w 276"/>
              <a:gd name="T15" fmla="*/ 60 h 120"/>
              <a:gd name="T16" fmla="*/ 24 w 276"/>
              <a:gd name="T17" fmla="*/ 120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20">
                <a:moveTo>
                  <a:pt x="24" y="120"/>
                </a:moveTo>
                <a:lnTo>
                  <a:pt x="111" y="96"/>
                </a:lnTo>
                <a:lnTo>
                  <a:pt x="186" y="75"/>
                </a:lnTo>
                <a:lnTo>
                  <a:pt x="276" y="66"/>
                </a:lnTo>
                <a:lnTo>
                  <a:pt x="273" y="0"/>
                </a:lnTo>
                <a:lnTo>
                  <a:pt x="192" y="6"/>
                </a:lnTo>
                <a:lnTo>
                  <a:pt x="75" y="36"/>
                </a:lnTo>
                <a:lnTo>
                  <a:pt x="0" y="60"/>
                </a:lnTo>
                <a:lnTo>
                  <a:pt x="24" y="12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2" name="Freeform 538">
            <a:extLst>
              <a:ext uri="{FF2B5EF4-FFF2-40B4-BE49-F238E27FC236}">
                <a16:creationId xmlns:a16="http://schemas.microsoft.com/office/drawing/2014/main" id="{35563BE8-B951-9A99-B8C0-D298D7B97363}"/>
              </a:ext>
            </a:extLst>
          </xdr:cNvPr>
          <xdr:cNvSpPr>
            <a:spLocks noChangeAspect="1"/>
          </xdr:cNvSpPr>
        </xdr:nvSpPr>
        <xdr:spPr bwMode="auto">
          <a:xfrm rot="16200000">
            <a:off x="6159" y="2859"/>
            <a:ext cx="211" cy="96"/>
          </a:xfrm>
          <a:custGeom>
            <a:avLst/>
            <a:gdLst>
              <a:gd name="T0" fmla="*/ 0 w 297"/>
              <a:gd name="T1" fmla="*/ 69 h 135"/>
              <a:gd name="T2" fmla="*/ 120 w 297"/>
              <a:gd name="T3" fmla="*/ 87 h 135"/>
              <a:gd name="T4" fmla="*/ 273 w 297"/>
              <a:gd name="T5" fmla="*/ 135 h 135"/>
              <a:gd name="T6" fmla="*/ 297 w 297"/>
              <a:gd name="T7" fmla="*/ 63 h 135"/>
              <a:gd name="T8" fmla="*/ 186 w 297"/>
              <a:gd name="T9" fmla="*/ 27 h 135"/>
              <a:gd name="T10" fmla="*/ 99 w 297"/>
              <a:gd name="T11" fmla="*/ 9 h 135"/>
              <a:gd name="T12" fmla="*/ 0 w 297"/>
              <a:gd name="T13" fmla="*/ 0 h 135"/>
              <a:gd name="T14" fmla="*/ 0 w 297"/>
              <a:gd name="T15" fmla="*/ 69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97" h="135">
                <a:moveTo>
                  <a:pt x="0" y="69"/>
                </a:moveTo>
                <a:lnTo>
                  <a:pt x="120" y="87"/>
                </a:lnTo>
                <a:lnTo>
                  <a:pt x="273" y="135"/>
                </a:lnTo>
                <a:lnTo>
                  <a:pt x="297" y="63"/>
                </a:lnTo>
                <a:lnTo>
                  <a:pt x="186" y="27"/>
                </a:lnTo>
                <a:lnTo>
                  <a:pt x="99" y="9"/>
                </a:lnTo>
                <a:lnTo>
                  <a:pt x="0"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3" name="Freeform 539">
            <a:extLst>
              <a:ext uri="{FF2B5EF4-FFF2-40B4-BE49-F238E27FC236}">
                <a16:creationId xmlns:a16="http://schemas.microsoft.com/office/drawing/2014/main" id="{A9F73831-CE4E-955A-37AF-824A05EE4E55}"/>
              </a:ext>
            </a:extLst>
          </xdr:cNvPr>
          <xdr:cNvSpPr>
            <a:spLocks noChangeAspect="1"/>
          </xdr:cNvSpPr>
        </xdr:nvSpPr>
        <xdr:spPr bwMode="auto">
          <a:xfrm rot="16200000">
            <a:off x="6233" y="2540"/>
            <a:ext cx="195" cy="66"/>
          </a:xfrm>
          <a:custGeom>
            <a:avLst/>
            <a:gdLst>
              <a:gd name="T0" fmla="*/ 0 w 276"/>
              <a:gd name="T1" fmla="*/ 81 h 93"/>
              <a:gd name="T2" fmla="*/ 69 w 276"/>
              <a:gd name="T3" fmla="*/ 93 h 93"/>
              <a:gd name="T4" fmla="*/ 138 w 276"/>
              <a:gd name="T5" fmla="*/ 93 h 93"/>
              <a:gd name="T6" fmla="*/ 222 w 276"/>
              <a:gd name="T7" fmla="*/ 81 h 93"/>
              <a:gd name="T8" fmla="*/ 276 w 276"/>
              <a:gd name="T9" fmla="*/ 63 h 93"/>
              <a:gd name="T10" fmla="*/ 270 w 276"/>
              <a:gd name="T11" fmla="*/ 0 h 93"/>
              <a:gd name="T12" fmla="*/ 195 w 276"/>
              <a:gd name="T13" fmla="*/ 15 h 93"/>
              <a:gd name="T14" fmla="*/ 114 w 276"/>
              <a:gd name="T15" fmla="*/ 24 h 93"/>
              <a:gd name="T16" fmla="*/ 63 w 276"/>
              <a:gd name="T17" fmla="*/ 21 h 93"/>
              <a:gd name="T18" fmla="*/ 15 w 276"/>
              <a:gd name="T19" fmla="*/ 9 h 93"/>
              <a:gd name="T20" fmla="*/ 0 w 276"/>
              <a:gd name="T21" fmla="*/ 81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76" h="93">
                <a:moveTo>
                  <a:pt x="0" y="81"/>
                </a:moveTo>
                <a:lnTo>
                  <a:pt x="69" y="93"/>
                </a:lnTo>
                <a:lnTo>
                  <a:pt x="138" y="93"/>
                </a:lnTo>
                <a:lnTo>
                  <a:pt x="222" y="81"/>
                </a:lnTo>
                <a:lnTo>
                  <a:pt x="276" y="63"/>
                </a:lnTo>
                <a:lnTo>
                  <a:pt x="270" y="0"/>
                </a:lnTo>
                <a:lnTo>
                  <a:pt x="195" y="15"/>
                </a:lnTo>
                <a:lnTo>
                  <a:pt x="114" y="24"/>
                </a:lnTo>
                <a:lnTo>
                  <a:pt x="63" y="21"/>
                </a:lnTo>
                <a:lnTo>
                  <a:pt x="15" y="9"/>
                </a:lnTo>
                <a:lnTo>
                  <a:pt x="0" y="8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4" name="Freeform 540">
            <a:extLst>
              <a:ext uri="{FF2B5EF4-FFF2-40B4-BE49-F238E27FC236}">
                <a16:creationId xmlns:a16="http://schemas.microsoft.com/office/drawing/2014/main" id="{1C487624-5E53-EAB1-A119-91B6622AB8AE}"/>
              </a:ext>
            </a:extLst>
          </xdr:cNvPr>
          <xdr:cNvSpPr>
            <a:spLocks noChangeAspect="1"/>
          </xdr:cNvSpPr>
        </xdr:nvSpPr>
        <xdr:spPr bwMode="auto">
          <a:xfrm rot="16200000">
            <a:off x="6239" y="2151"/>
            <a:ext cx="187" cy="130"/>
          </a:xfrm>
          <a:custGeom>
            <a:avLst/>
            <a:gdLst>
              <a:gd name="T0" fmla="*/ 0 w 264"/>
              <a:gd name="T1" fmla="*/ 69 h 183"/>
              <a:gd name="T2" fmla="*/ 75 w 264"/>
              <a:gd name="T3" fmla="*/ 90 h 183"/>
              <a:gd name="T4" fmla="*/ 144 w 264"/>
              <a:gd name="T5" fmla="*/ 123 h 183"/>
              <a:gd name="T6" fmla="*/ 219 w 264"/>
              <a:gd name="T7" fmla="*/ 183 h 183"/>
              <a:gd name="T8" fmla="*/ 264 w 264"/>
              <a:gd name="T9" fmla="*/ 123 h 183"/>
              <a:gd name="T10" fmla="*/ 165 w 264"/>
              <a:gd name="T11" fmla="*/ 54 h 183"/>
              <a:gd name="T12" fmla="*/ 102 w 264"/>
              <a:gd name="T13" fmla="*/ 18 h 183"/>
              <a:gd name="T14" fmla="*/ 12 w 264"/>
              <a:gd name="T15" fmla="*/ 0 h 183"/>
              <a:gd name="T16" fmla="*/ 0 w 264"/>
              <a:gd name="T17" fmla="*/ 69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4" h="183">
                <a:moveTo>
                  <a:pt x="0" y="69"/>
                </a:moveTo>
                <a:lnTo>
                  <a:pt x="75" y="90"/>
                </a:lnTo>
                <a:lnTo>
                  <a:pt x="144" y="123"/>
                </a:lnTo>
                <a:lnTo>
                  <a:pt x="219" y="183"/>
                </a:lnTo>
                <a:lnTo>
                  <a:pt x="264" y="123"/>
                </a:lnTo>
                <a:lnTo>
                  <a:pt x="165" y="54"/>
                </a:lnTo>
                <a:lnTo>
                  <a:pt x="102" y="18"/>
                </a:lnTo>
                <a:lnTo>
                  <a:pt x="12"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5" name="Freeform 541">
            <a:extLst>
              <a:ext uri="{FF2B5EF4-FFF2-40B4-BE49-F238E27FC236}">
                <a16:creationId xmlns:a16="http://schemas.microsoft.com/office/drawing/2014/main" id="{4B6C28F8-F9CA-5BE6-246D-0A293D16FB50}"/>
              </a:ext>
            </a:extLst>
          </xdr:cNvPr>
          <xdr:cNvSpPr>
            <a:spLocks noChangeAspect="1"/>
          </xdr:cNvSpPr>
        </xdr:nvSpPr>
        <xdr:spPr bwMode="auto">
          <a:xfrm rot="16200000">
            <a:off x="6451" y="1851"/>
            <a:ext cx="185" cy="130"/>
          </a:xfrm>
          <a:custGeom>
            <a:avLst/>
            <a:gdLst>
              <a:gd name="T0" fmla="*/ 0 w 261"/>
              <a:gd name="T1" fmla="*/ 57 h 183"/>
              <a:gd name="T2" fmla="*/ 66 w 261"/>
              <a:gd name="T3" fmla="*/ 105 h 183"/>
              <a:gd name="T4" fmla="*/ 129 w 261"/>
              <a:gd name="T5" fmla="*/ 141 h 183"/>
              <a:gd name="T6" fmla="*/ 174 w 261"/>
              <a:gd name="T7" fmla="*/ 159 h 183"/>
              <a:gd name="T8" fmla="*/ 237 w 261"/>
              <a:gd name="T9" fmla="*/ 183 h 183"/>
              <a:gd name="T10" fmla="*/ 261 w 261"/>
              <a:gd name="T11" fmla="*/ 123 h 183"/>
              <a:gd name="T12" fmla="*/ 201 w 261"/>
              <a:gd name="T13" fmla="*/ 102 h 183"/>
              <a:gd name="T14" fmla="*/ 147 w 261"/>
              <a:gd name="T15" fmla="*/ 72 h 183"/>
              <a:gd name="T16" fmla="*/ 90 w 261"/>
              <a:gd name="T17" fmla="*/ 33 h 183"/>
              <a:gd name="T18" fmla="*/ 39 w 261"/>
              <a:gd name="T19" fmla="*/ 0 h 183"/>
              <a:gd name="T20" fmla="*/ 0 w 261"/>
              <a:gd name="T21" fmla="*/ 57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1" h="183">
                <a:moveTo>
                  <a:pt x="0" y="57"/>
                </a:moveTo>
                <a:lnTo>
                  <a:pt x="66" y="105"/>
                </a:lnTo>
                <a:lnTo>
                  <a:pt x="129" y="141"/>
                </a:lnTo>
                <a:lnTo>
                  <a:pt x="174" y="159"/>
                </a:lnTo>
                <a:lnTo>
                  <a:pt x="237" y="183"/>
                </a:lnTo>
                <a:lnTo>
                  <a:pt x="261" y="123"/>
                </a:lnTo>
                <a:lnTo>
                  <a:pt x="201" y="102"/>
                </a:lnTo>
                <a:lnTo>
                  <a:pt x="147" y="72"/>
                </a:lnTo>
                <a:lnTo>
                  <a:pt x="90" y="33"/>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6" name="Freeform 542">
            <a:extLst>
              <a:ext uri="{FF2B5EF4-FFF2-40B4-BE49-F238E27FC236}">
                <a16:creationId xmlns:a16="http://schemas.microsoft.com/office/drawing/2014/main" id="{DCCEE726-28FA-A094-F5D6-80BFE4A74677}"/>
              </a:ext>
            </a:extLst>
          </xdr:cNvPr>
          <xdr:cNvSpPr>
            <a:spLocks noChangeAspect="1"/>
          </xdr:cNvSpPr>
        </xdr:nvSpPr>
        <xdr:spPr bwMode="auto">
          <a:xfrm rot="16200000">
            <a:off x="6515" y="1524"/>
            <a:ext cx="179" cy="47"/>
          </a:xfrm>
          <a:custGeom>
            <a:avLst/>
            <a:gdLst>
              <a:gd name="T0" fmla="*/ 0 w 252"/>
              <a:gd name="T1" fmla="*/ 66 h 66"/>
              <a:gd name="T2" fmla="*/ 252 w 252"/>
              <a:gd name="T3" fmla="*/ 66 h 66"/>
              <a:gd name="T4" fmla="*/ 249 w 252"/>
              <a:gd name="T5" fmla="*/ 0 h 66"/>
              <a:gd name="T6" fmla="*/ 138 w 252"/>
              <a:gd name="T7" fmla="*/ 12 h 66"/>
              <a:gd name="T8" fmla="*/ 0 w 252"/>
              <a:gd name="T9" fmla="*/ 12 h 66"/>
              <a:gd name="T10" fmla="*/ 0 w 252"/>
              <a:gd name="T11" fmla="*/ 66 h 66"/>
            </a:gdLst>
            <a:ahLst/>
            <a:cxnLst>
              <a:cxn ang="0">
                <a:pos x="T0" y="T1"/>
              </a:cxn>
              <a:cxn ang="0">
                <a:pos x="T2" y="T3"/>
              </a:cxn>
              <a:cxn ang="0">
                <a:pos x="T4" y="T5"/>
              </a:cxn>
              <a:cxn ang="0">
                <a:pos x="T6" y="T7"/>
              </a:cxn>
              <a:cxn ang="0">
                <a:pos x="T8" y="T9"/>
              </a:cxn>
              <a:cxn ang="0">
                <a:pos x="T10" y="T11"/>
              </a:cxn>
            </a:cxnLst>
            <a:rect l="0" t="0" r="r" b="b"/>
            <a:pathLst>
              <a:path w="252" h="66">
                <a:moveTo>
                  <a:pt x="0" y="66"/>
                </a:moveTo>
                <a:lnTo>
                  <a:pt x="252" y="66"/>
                </a:lnTo>
                <a:lnTo>
                  <a:pt x="249" y="0"/>
                </a:lnTo>
                <a:lnTo>
                  <a:pt x="138" y="12"/>
                </a:lnTo>
                <a:lnTo>
                  <a:pt x="0" y="12"/>
                </a:lnTo>
                <a:lnTo>
                  <a:pt x="0"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7" name="Freeform 543">
            <a:extLst>
              <a:ext uri="{FF2B5EF4-FFF2-40B4-BE49-F238E27FC236}">
                <a16:creationId xmlns:a16="http://schemas.microsoft.com/office/drawing/2014/main" id="{10DFADDF-EF66-6E6E-21D9-4F87790A7F5F}"/>
              </a:ext>
            </a:extLst>
          </xdr:cNvPr>
          <xdr:cNvSpPr>
            <a:spLocks noChangeAspect="1"/>
          </xdr:cNvSpPr>
        </xdr:nvSpPr>
        <xdr:spPr bwMode="auto">
          <a:xfrm rot="16200000">
            <a:off x="6992" y="3820"/>
            <a:ext cx="102" cy="187"/>
          </a:xfrm>
          <a:custGeom>
            <a:avLst/>
            <a:gdLst>
              <a:gd name="T0" fmla="*/ 84 w 144"/>
              <a:gd name="T1" fmla="*/ 264 h 264"/>
              <a:gd name="T2" fmla="*/ 60 w 144"/>
              <a:gd name="T3" fmla="*/ 204 h 264"/>
              <a:gd name="T4" fmla="*/ 27 w 144"/>
              <a:gd name="T5" fmla="*/ 99 h 264"/>
              <a:gd name="T6" fmla="*/ 0 w 144"/>
              <a:gd name="T7" fmla="*/ 15 h 264"/>
              <a:gd name="T8" fmla="*/ 54 w 144"/>
              <a:gd name="T9" fmla="*/ 0 h 264"/>
              <a:gd name="T10" fmla="*/ 78 w 144"/>
              <a:gd name="T11" fmla="*/ 69 h 264"/>
              <a:gd name="T12" fmla="*/ 102 w 144"/>
              <a:gd name="T13" fmla="*/ 156 h 264"/>
              <a:gd name="T14" fmla="*/ 144 w 144"/>
              <a:gd name="T15" fmla="*/ 240 h 264"/>
              <a:gd name="T16" fmla="*/ 84 w 144"/>
              <a:gd name="T17"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44" h="264">
                <a:moveTo>
                  <a:pt x="84" y="264"/>
                </a:moveTo>
                <a:lnTo>
                  <a:pt x="60" y="204"/>
                </a:lnTo>
                <a:lnTo>
                  <a:pt x="27" y="99"/>
                </a:lnTo>
                <a:lnTo>
                  <a:pt x="0" y="15"/>
                </a:lnTo>
                <a:lnTo>
                  <a:pt x="54" y="0"/>
                </a:lnTo>
                <a:lnTo>
                  <a:pt x="78" y="69"/>
                </a:lnTo>
                <a:lnTo>
                  <a:pt x="102" y="156"/>
                </a:lnTo>
                <a:lnTo>
                  <a:pt x="144" y="240"/>
                </a:lnTo>
                <a:lnTo>
                  <a:pt x="84"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8" name="Freeform 544">
            <a:extLst>
              <a:ext uri="{FF2B5EF4-FFF2-40B4-BE49-F238E27FC236}">
                <a16:creationId xmlns:a16="http://schemas.microsoft.com/office/drawing/2014/main" id="{B041C10F-D310-0CAD-D507-2ACAD0A28C30}"/>
              </a:ext>
            </a:extLst>
          </xdr:cNvPr>
          <xdr:cNvSpPr>
            <a:spLocks noChangeAspect="1"/>
          </xdr:cNvSpPr>
        </xdr:nvSpPr>
        <xdr:spPr bwMode="auto">
          <a:xfrm rot="16200000">
            <a:off x="7318" y="3660"/>
            <a:ext cx="125" cy="195"/>
          </a:xfrm>
          <a:custGeom>
            <a:avLst/>
            <a:gdLst>
              <a:gd name="T0" fmla="*/ 117 w 177"/>
              <a:gd name="T1" fmla="*/ 276 h 276"/>
              <a:gd name="T2" fmla="*/ 69 w 177"/>
              <a:gd name="T3" fmla="*/ 168 h 276"/>
              <a:gd name="T4" fmla="*/ 0 w 177"/>
              <a:gd name="T5" fmla="*/ 27 h 276"/>
              <a:gd name="T6" fmla="*/ 57 w 177"/>
              <a:gd name="T7" fmla="*/ 0 h 276"/>
              <a:gd name="T8" fmla="*/ 111 w 177"/>
              <a:gd name="T9" fmla="*/ 108 h 276"/>
              <a:gd name="T10" fmla="*/ 177 w 177"/>
              <a:gd name="T11" fmla="*/ 264 h 276"/>
              <a:gd name="T12" fmla="*/ 117 w 177"/>
              <a:gd name="T13" fmla="*/ 276 h 276"/>
            </a:gdLst>
            <a:ahLst/>
            <a:cxnLst>
              <a:cxn ang="0">
                <a:pos x="T0" y="T1"/>
              </a:cxn>
              <a:cxn ang="0">
                <a:pos x="T2" y="T3"/>
              </a:cxn>
              <a:cxn ang="0">
                <a:pos x="T4" y="T5"/>
              </a:cxn>
              <a:cxn ang="0">
                <a:pos x="T6" y="T7"/>
              </a:cxn>
              <a:cxn ang="0">
                <a:pos x="T8" y="T9"/>
              </a:cxn>
              <a:cxn ang="0">
                <a:pos x="T10" y="T11"/>
              </a:cxn>
              <a:cxn ang="0">
                <a:pos x="T12" y="T13"/>
              </a:cxn>
            </a:cxnLst>
            <a:rect l="0" t="0" r="r" b="b"/>
            <a:pathLst>
              <a:path w="177" h="276">
                <a:moveTo>
                  <a:pt x="117" y="276"/>
                </a:moveTo>
                <a:lnTo>
                  <a:pt x="69" y="168"/>
                </a:lnTo>
                <a:lnTo>
                  <a:pt x="0" y="27"/>
                </a:lnTo>
                <a:lnTo>
                  <a:pt x="57" y="0"/>
                </a:lnTo>
                <a:lnTo>
                  <a:pt x="111" y="108"/>
                </a:lnTo>
                <a:lnTo>
                  <a:pt x="177" y="264"/>
                </a:lnTo>
                <a:lnTo>
                  <a:pt x="117"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9" name="Freeform 545">
            <a:extLst>
              <a:ext uri="{FF2B5EF4-FFF2-40B4-BE49-F238E27FC236}">
                <a16:creationId xmlns:a16="http://schemas.microsoft.com/office/drawing/2014/main" id="{6D2A7E95-44CA-6615-1DAB-B126E1D26EF2}"/>
              </a:ext>
            </a:extLst>
          </xdr:cNvPr>
          <xdr:cNvSpPr>
            <a:spLocks noChangeAspect="1"/>
          </xdr:cNvSpPr>
        </xdr:nvSpPr>
        <xdr:spPr bwMode="auto">
          <a:xfrm rot="16200000">
            <a:off x="7889" y="3373"/>
            <a:ext cx="121" cy="498"/>
          </a:xfrm>
          <a:custGeom>
            <a:avLst/>
            <a:gdLst>
              <a:gd name="T0" fmla="*/ 108 w 171"/>
              <a:gd name="T1" fmla="*/ 705 h 705"/>
              <a:gd name="T2" fmla="*/ 90 w 171"/>
              <a:gd name="T3" fmla="*/ 600 h 705"/>
              <a:gd name="T4" fmla="*/ 72 w 171"/>
              <a:gd name="T5" fmla="*/ 504 h 705"/>
              <a:gd name="T6" fmla="*/ 42 w 171"/>
              <a:gd name="T7" fmla="*/ 414 h 705"/>
              <a:gd name="T8" fmla="*/ 33 w 171"/>
              <a:gd name="T9" fmla="*/ 276 h 705"/>
              <a:gd name="T10" fmla="*/ 18 w 171"/>
              <a:gd name="T11" fmla="*/ 147 h 705"/>
              <a:gd name="T12" fmla="*/ 0 w 171"/>
              <a:gd name="T13" fmla="*/ 9 h 705"/>
              <a:gd name="T14" fmla="*/ 63 w 171"/>
              <a:gd name="T15" fmla="*/ 0 h 705"/>
              <a:gd name="T16" fmla="*/ 78 w 171"/>
              <a:gd name="T17" fmla="*/ 135 h 705"/>
              <a:gd name="T18" fmla="*/ 96 w 171"/>
              <a:gd name="T19" fmla="*/ 309 h 705"/>
              <a:gd name="T20" fmla="*/ 117 w 171"/>
              <a:gd name="T21" fmla="*/ 438 h 705"/>
              <a:gd name="T22" fmla="*/ 147 w 171"/>
              <a:gd name="T23" fmla="*/ 555 h 705"/>
              <a:gd name="T24" fmla="*/ 162 w 171"/>
              <a:gd name="T25" fmla="*/ 639 h 705"/>
              <a:gd name="T26" fmla="*/ 171 w 171"/>
              <a:gd name="T27" fmla="*/ 705 h 705"/>
              <a:gd name="T28" fmla="*/ 108 w 171"/>
              <a:gd name="T29" fmla="*/ 705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1" h="705">
                <a:moveTo>
                  <a:pt x="108" y="705"/>
                </a:moveTo>
                <a:lnTo>
                  <a:pt x="90" y="600"/>
                </a:lnTo>
                <a:lnTo>
                  <a:pt x="72" y="504"/>
                </a:lnTo>
                <a:lnTo>
                  <a:pt x="42" y="414"/>
                </a:lnTo>
                <a:lnTo>
                  <a:pt x="33" y="276"/>
                </a:lnTo>
                <a:lnTo>
                  <a:pt x="18" y="147"/>
                </a:lnTo>
                <a:lnTo>
                  <a:pt x="0" y="9"/>
                </a:lnTo>
                <a:lnTo>
                  <a:pt x="63" y="0"/>
                </a:lnTo>
                <a:lnTo>
                  <a:pt x="78" y="135"/>
                </a:lnTo>
                <a:lnTo>
                  <a:pt x="96" y="309"/>
                </a:lnTo>
                <a:lnTo>
                  <a:pt x="117" y="438"/>
                </a:lnTo>
                <a:lnTo>
                  <a:pt x="147" y="555"/>
                </a:lnTo>
                <a:lnTo>
                  <a:pt x="162" y="639"/>
                </a:lnTo>
                <a:lnTo>
                  <a:pt x="171" y="705"/>
                </a:lnTo>
                <a:lnTo>
                  <a:pt x="108" y="70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0" name="Oval 546">
            <a:extLst>
              <a:ext uri="{FF2B5EF4-FFF2-40B4-BE49-F238E27FC236}">
                <a16:creationId xmlns:a16="http://schemas.microsoft.com/office/drawing/2014/main" id="{27604740-39FC-FE75-3B5B-AD8445319403}"/>
              </a:ext>
            </a:extLst>
          </xdr:cNvPr>
          <xdr:cNvSpPr>
            <a:spLocks noChangeAspect="1" noChangeArrowheads="1"/>
          </xdr:cNvSpPr>
        </xdr:nvSpPr>
        <xdr:spPr bwMode="auto">
          <a:xfrm rot="16200000">
            <a:off x="7896" y="3577"/>
            <a:ext cx="133" cy="133"/>
          </a:xfrm>
          <a:prstGeom prst="ellipse">
            <a:avLst/>
          </a:prstGeom>
          <a:solidFill>
            <a:srgbClr val="FFFFFF"/>
          </a:solidFill>
          <a:ln w="6350">
            <a:solidFill>
              <a:srgbClr val="000000"/>
            </a:solidFill>
            <a:round/>
            <a:headEnd/>
            <a:tailEnd/>
          </a:ln>
        </xdr:spPr>
      </xdr:sp>
      <xdr:sp macro="" textlink="">
        <xdr:nvSpPr>
          <xdr:cNvPr id="121" name="Freeform 547">
            <a:extLst>
              <a:ext uri="{FF2B5EF4-FFF2-40B4-BE49-F238E27FC236}">
                <a16:creationId xmlns:a16="http://schemas.microsoft.com/office/drawing/2014/main" id="{CE393919-7583-2609-495B-2B2589D85E5F}"/>
              </a:ext>
            </a:extLst>
          </xdr:cNvPr>
          <xdr:cNvSpPr>
            <a:spLocks noChangeAspect="1"/>
          </xdr:cNvSpPr>
        </xdr:nvSpPr>
        <xdr:spPr bwMode="auto">
          <a:xfrm rot="16200000">
            <a:off x="8455" y="3484"/>
            <a:ext cx="47" cy="197"/>
          </a:xfrm>
          <a:custGeom>
            <a:avLst/>
            <a:gdLst>
              <a:gd name="T0" fmla="*/ 0 w 66"/>
              <a:gd name="T1" fmla="*/ 276 h 279"/>
              <a:gd name="T2" fmla="*/ 3 w 66"/>
              <a:gd name="T3" fmla="*/ 0 h 279"/>
              <a:gd name="T4" fmla="*/ 66 w 66"/>
              <a:gd name="T5" fmla="*/ 6 h 279"/>
              <a:gd name="T6" fmla="*/ 63 w 66"/>
              <a:gd name="T7" fmla="*/ 123 h 279"/>
              <a:gd name="T8" fmla="*/ 57 w 66"/>
              <a:gd name="T9" fmla="*/ 279 h 279"/>
              <a:gd name="T10" fmla="*/ 0 w 66"/>
              <a:gd name="T11" fmla="*/ 276 h 279"/>
            </a:gdLst>
            <a:ahLst/>
            <a:cxnLst>
              <a:cxn ang="0">
                <a:pos x="T0" y="T1"/>
              </a:cxn>
              <a:cxn ang="0">
                <a:pos x="T2" y="T3"/>
              </a:cxn>
              <a:cxn ang="0">
                <a:pos x="T4" y="T5"/>
              </a:cxn>
              <a:cxn ang="0">
                <a:pos x="T6" y="T7"/>
              </a:cxn>
              <a:cxn ang="0">
                <a:pos x="T8" y="T9"/>
              </a:cxn>
              <a:cxn ang="0">
                <a:pos x="T10" y="T11"/>
              </a:cxn>
            </a:cxnLst>
            <a:rect l="0" t="0" r="r" b="b"/>
            <a:pathLst>
              <a:path w="66" h="279">
                <a:moveTo>
                  <a:pt x="0" y="276"/>
                </a:moveTo>
                <a:lnTo>
                  <a:pt x="3" y="0"/>
                </a:lnTo>
                <a:lnTo>
                  <a:pt x="66" y="6"/>
                </a:lnTo>
                <a:lnTo>
                  <a:pt x="63" y="123"/>
                </a:lnTo>
                <a:lnTo>
                  <a:pt x="57" y="279"/>
                </a:lnTo>
                <a:lnTo>
                  <a:pt x="0"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2" name="Freeform 548">
            <a:extLst>
              <a:ext uri="{FF2B5EF4-FFF2-40B4-BE49-F238E27FC236}">
                <a16:creationId xmlns:a16="http://schemas.microsoft.com/office/drawing/2014/main" id="{33A6A5F2-96B8-B5B8-788C-BE7AEE1AE654}"/>
              </a:ext>
            </a:extLst>
          </xdr:cNvPr>
          <xdr:cNvSpPr>
            <a:spLocks noChangeAspect="1"/>
          </xdr:cNvSpPr>
        </xdr:nvSpPr>
        <xdr:spPr bwMode="auto">
          <a:xfrm rot="16200000">
            <a:off x="8922" y="3376"/>
            <a:ext cx="76" cy="469"/>
          </a:xfrm>
          <a:custGeom>
            <a:avLst/>
            <a:gdLst>
              <a:gd name="T0" fmla="*/ 0 w 108"/>
              <a:gd name="T1" fmla="*/ 654 h 663"/>
              <a:gd name="T2" fmla="*/ 24 w 108"/>
              <a:gd name="T3" fmla="*/ 399 h 663"/>
              <a:gd name="T4" fmla="*/ 33 w 108"/>
              <a:gd name="T5" fmla="*/ 243 h 663"/>
              <a:gd name="T6" fmla="*/ 48 w 108"/>
              <a:gd name="T7" fmla="*/ 0 h 663"/>
              <a:gd name="T8" fmla="*/ 108 w 108"/>
              <a:gd name="T9" fmla="*/ 3 h 663"/>
              <a:gd name="T10" fmla="*/ 90 w 108"/>
              <a:gd name="T11" fmla="*/ 267 h 663"/>
              <a:gd name="T12" fmla="*/ 84 w 108"/>
              <a:gd name="T13" fmla="*/ 405 h 663"/>
              <a:gd name="T14" fmla="*/ 69 w 108"/>
              <a:gd name="T15" fmla="*/ 558 h 663"/>
              <a:gd name="T16" fmla="*/ 60 w 108"/>
              <a:gd name="T17" fmla="*/ 663 h 663"/>
              <a:gd name="T18" fmla="*/ 0 w 108"/>
              <a:gd name="T19" fmla="*/ 654 h 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8" h="663">
                <a:moveTo>
                  <a:pt x="0" y="654"/>
                </a:moveTo>
                <a:lnTo>
                  <a:pt x="24" y="399"/>
                </a:lnTo>
                <a:lnTo>
                  <a:pt x="33" y="243"/>
                </a:lnTo>
                <a:lnTo>
                  <a:pt x="48" y="0"/>
                </a:lnTo>
                <a:lnTo>
                  <a:pt x="108" y="3"/>
                </a:lnTo>
                <a:lnTo>
                  <a:pt x="90" y="267"/>
                </a:lnTo>
                <a:lnTo>
                  <a:pt x="84" y="405"/>
                </a:lnTo>
                <a:lnTo>
                  <a:pt x="69" y="558"/>
                </a:lnTo>
                <a:lnTo>
                  <a:pt x="60" y="663"/>
                </a:lnTo>
                <a:lnTo>
                  <a:pt x="0" y="6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3" name="Oval 549">
            <a:extLst>
              <a:ext uri="{FF2B5EF4-FFF2-40B4-BE49-F238E27FC236}">
                <a16:creationId xmlns:a16="http://schemas.microsoft.com/office/drawing/2014/main" id="{884EC8B0-02F5-CF06-D499-6218178673DD}"/>
              </a:ext>
            </a:extLst>
          </xdr:cNvPr>
          <xdr:cNvSpPr>
            <a:spLocks noChangeAspect="1" noChangeArrowheads="1"/>
          </xdr:cNvSpPr>
        </xdr:nvSpPr>
        <xdr:spPr bwMode="auto">
          <a:xfrm rot="16200000">
            <a:off x="8893" y="3541"/>
            <a:ext cx="133" cy="133"/>
          </a:xfrm>
          <a:prstGeom prst="ellipse">
            <a:avLst/>
          </a:prstGeom>
          <a:solidFill>
            <a:srgbClr val="FFFFFF"/>
          </a:solidFill>
          <a:ln w="6350">
            <a:solidFill>
              <a:srgbClr val="000000"/>
            </a:solidFill>
            <a:round/>
            <a:headEnd/>
            <a:tailEnd/>
          </a:ln>
        </xdr:spPr>
      </xdr:sp>
      <xdr:sp macro="" textlink="">
        <xdr:nvSpPr>
          <xdr:cNvPr id="124" name="Freeform 550">
            <a:extLst>
              <a:ext uri="{FF2B5EF4-FFF2-40B4-BE49-F238E27FC236}">
                <a16:creationId xmlns:a16="http://schemas.microsoft.com/office/drawing/2014/main" id="{EDC2D79E-3838-30B7-50D5-E952671B23FD}"/>
              </a:ext>
            </a:extLst>
          </xdr:cNvPr>
          <xdr:cNvSpPr>
            <a:spLocks noChangeAspect="1"/>
          </xdr:cNvSpPr>
        </xdr:nvSpPr>
        <xdr:spPr bwMode="auto">
          <a:xfrm rot="16200000">
            <a:off x="9414" y="3580"/>
            <a:ext cx="72" cy="176"/>
          </a:xfrm>
          <a:custGeom>
            <a:avLst/>
            <a:gdLst>
              <a:gd name="T0" fmla="*/ 0 w 102"/>
              <a:gd name="T1" fmla="*/ 240 h 249"/>
              <a:gd name="T2" fmla="*/ 21 w 102"/>
              <a:gd name="T3" fmla="*/ 120 h 249"/>
              <a:gd name="T4" fmla="*/ 42 w 102"/>
              <a:gd name="T5" fmla="*/ 0 h 249"/>
              <a:gd name="T6" fmla="*/ 102 w 102"/>
              <a:gd name="T7" fmla="*/ 9 h 249"/>
              <a:gd name="T8" fmla="*/ 81 w 102"/>
              <a:gd name="T9" fmla="*/ 150 h 249"/>
              <a:gd name="T10" fmla="*/ 66 w 102"/>
              <a:gd name="T11" fmla="*/ 249 h 249"/>
              <a:gd name="T12" fmla="*/ 0 w 102"/>
              <a:gd name="T13" fmla="*/ 240 h 249"/>
            </a:gdLst>
            <a:ahLst/>
            <a:cxnLst>
              <a:cxn ang="0">
                <a:pos x="T0" y="T1"/>
              </a:cxn>
              <a:cxn ang="0">
                <a:pos x="T2" y="T3"/>
              </a:cxn>
              <a:cxn ang="0">
                <a:pos x="T4" y="T5"/>
              </a:cxn>
              <a:cxn ang="0">
                <a:pos x="T6" y="T7"/>
              </a:cxn>
              <a:cxn ang="0">
                <a:pos x="T8" y="T9"/>
              </a:cxn>
              <a:cxn ang="0">
                <a:pos x="T10" y="T11"/>
              </a:cxn>
              <a:cxn ang="0">
                <a:pos x="T12" y="T13"/>
              </a:cxn>
            </a:cxnLst>
            <a:rect l="0" t="0" r="r" b="b"/>
            <a:pathLst>
              <a:path w="102" h="249">
                <a:moveTo>
                  <a:pt x="0" y="240"/>
                </a:moveTo>
                <a:lnTo>
                  <a:pt x="21" y="120"/>
                </a:lnTo>
                <a:lnTo>
                  <a:pt x="42" y="0"/>
                </a:lnTo>
                <a:lnTo>
                  <a:pt x="102" y="9"/>
                </a:lnTo>
                <a:lnTo>
                  <a:pt x="81" y="150"/>
                </a:lnTo>
                <a:lnTo>
                  <a:pt x="66" y="249"/>
                </a:lnTo>
                <a:lnTo>
                  <a:pt x="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5" name="Freeform 551">
            <a:extLst>
              <a:ext uri="{FF2B5EF4-FFF2-40B4-BE49-F238E27FC236}">
                <a16:creationId xmlns:a16="http://schemas.microsoft.com/office/drawing/2014/main" id="{B0B1907D-4547-6735-2B3E-530CE80584FF}"/>
              </a:ext>
            </a:extLst>
          </xdr:cNvPr>
          <xdr:cNvSpPr>
            <a:spLocks noChangeAspect="1"/>
          </xdr:cNvSpPr>
        </xdr:nvSpPr>
        <xdr:spPr bwMode="auto">
          <a:xfrm rot="16200000">
            <a:off x="9862" y="3508"/>
            <a:ext cx="140" cy="486"/>
          </a:xfrm>
          <a:custGeom>
            <a:avLst/>
            <a:gdLst>
              <a:gd name="T0" fmla="*/ 0 w 198"/>
              <a:gd name="T1" fmla="*/ 672 h 687"/>
              <a:gd name="T2" fmla="*/ 36 w 198"/>
              <a:gd name="T3" fmla="*/ 516 h 687"/>
              <a:gd name="T4" fmla="*/ 75 w 198"/>
              <a:gd name="T5" fmla="*/ 396 h 687"/>
              <a:gd name="T6" fmla="*/ 108 w 198"/>
              <a:gd name="T7" fmla="*/ 240 h 687"/>
              <a:gd name="T8" fmla="*/ 129 w 198"/>
              <a:gd name="T9" fmla="*/ 120 h 687"/>
              <a:gd name="T10" fmla="*/ 126 w 198"/>
              <a:gd name="T11" fmla="*/ 0 h 687"/>
              <a:gd name="T12" fmla="*/ 198 w 198"/>
              <a:gd name="T13" fmla="*/ 6 h 687"/>
              <a:gd name="T14" fmla="*/ 186 w 198"/>
              <a:gd name="T15" fmla="*/ 123 h 687"/>
              <a:gd name="T16" fmla="*/ 159 w 198"/>
              <a:gd name="T17" fmla="*/ 300 h 687"/>
              <a:gd name="T18" fmla="*/ 129 w 198"/>
              <a:gd name="T19" fmla="*/ 426 h 687"/>
              <a:gd name="T20" fmla="*/ 72 w 198"/>
              <a:gd name="T21" fmla="*/ 687 h 687"/>
              <a:gd name="T22" fmla="*/ 0 w 198"/>
              <a:gd name="T23" fmla="*/ 672 h 6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8" h="687">
                <a:moveTo>
                  <a:pt x="0" y="672"/>
                </a:moveTo>
                <a:lnTo>
                  <a:pt x="36" y="516"/>
                </a:lnTo>
                <a:lnTo>
                  <a:pt x="75" y="396"/>
                </a:lnTo>
                <a:lnTo>
                  <a:pt x="108" y="240"/>
                </a:lnTo>
                <a:lnTo>
                  <a:pt x="129" y="120"/>
                </a:lnTo>
                <a:lnTo>
                  <a:pt x="126" y="0"/>
                </a:lnTo>
                <a:lnTo>
                  <a:pt x="198" y="6"/>
                </a:lnTo>
                <a:lnTo>
                  <a:pt x="186" y="123"/>
                </a:lnTo>
                <a:lnTo>
                  <a:pt x="159" y="300"/>
                </a:lnTo>
                <a:lnTo>
                  <a:pt x="129" y="426"/>
                </a:lnTo>
                <a:lnTo>
                  <a:pt x="72" y="687"/>
                </a:lnTo>
                <a:lnTo>
                  <a:pt x="0" y="67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6" name="Freeform 552">
            <a:extLst>
              <a:ext uri="{FF2B5EF4-FFF2-40B4-BE49-F238E27FC236}">
                <a16:creationId xmlns:a16="http://schemas.microsoft.com/office/drawing/2014/main" id="{8E9A8318-7946-D0CA-ECD9-7AB40F4139D0}"/>
              </a:ext>
            </a:extLst>
          </xdr:cNvPr>
          <xdr:cNvSpPr>
            <a:spLocks noChangeAspect="1"/>
          </xdr:cNvSpPr>
        </xdr:nvSpPr>
        <xdr:spPr bwMode="auto">
          <a:xfrm rot="16200000">
            <a:off x="10385" y="3754"/>
            <a:ext cx="83" cy="189"/>
          </a:xfrm>
          <a:custGeom>
            <a:avLst/>
            <a:gdLst>
              <a:gd name="T0" fmla="*/ 48 w 117"/>
              <a:gd name="T1" fmla="*/ 0 h 267"/>
              <a:gd name="T2" fmla="*/ 24 w 117"/>
              <a:gd name="T3" fmla="*/ 132 h 267"/>
              <a:gd name="T4" fmla="*/ 0 w 117"/>
              <a:gd name="T5" fmla="*/ 255 h 267"/>
              <a:gd name="T6" fmla="*/ 66 w 117"/>
              <a:gd name="T7" fmla="*/ 267 h 267"/>
              <a:gd name="T8" fmla="*/ 117 w 117"/>
              <a:gd name="T9" fmla="*/ 18 h 267"/>
              <a:gd name="T10" fmla="*/ 48 w 117"/>
              <a:gd name="T11" fmla="*/ 0 h 267"/>
            </a:gdLst>
            <a:ahLst/>
            <a:cxnLst>
              <a:cxn ang="0">
                <a:pos x="T0" y="T1"/>
              </a:cxn>
              <a:cxn ang="0">
                <a:pos x="T2" y="T3"/>
              </a:cxn>
              <a:cxn ang="0">
                <a:pos x="T4" y="T5"/>
              </a:cxn>
              <a:cxn ang="0">
                <a:pos x="T6" y="T7"/>
              </a:cxn>
              <a:cxn ang="0">
                <a:pos x="T8" y="T9"/>
              </a:cxn>
              <a:cxn ang="0">
                <a:pos x="T10" y="T11"/>
              </a:cxn>
            </a:cxnLst>
            <a:rect l="0" t="0" r="r" b="b"/>
            <a:pathLst>
              <a:path w="117" h="267">
                <a:moveTo>
                  <a:pt x="48" y="0"/>
                </a:moveTo>
                <a:lnTo>
                  <a:pt x="24" y="132"/>
                </a:lnTo>
                <a:lnTo>
                  <a:pt x="0" y="255"/>
                </a:lnTo>
                <a:lnTo>
                  <a:pt x="66" y="267"/>
                </a:lnTo>
                <a:lnTo>
                  <a:pt x="117" y="18"/>
                </a:lnTo>
                <a:lnTo>
                  <a:pt x="48"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7" name="Freeform 553">
            <a:extLst>
              <a:ext uri="{FF2B5EF4-FFF2-40B4-BE49-F238E27FC236}">
                <a16:creationId xmlns:a16="http://schemas.microsoft.com/office/drawing/2014/main" id="{F4B59F8F-5980-1C4D-3765-C8B0446B4B63}"/>
              </a:ext>
            </a:extLst>
          </xdr:cNvPr>
          <xdr:cNvSpPr>
            <a:spLocks noChangeAspect="1"/>
          </xdr:cNvSpPr>
        </xdr:nvSpPr>
        <xdr:spPr bwMode="auto">
          <a:xfrm rot="16200000">
            <a:off x="10705" y="3821"/>
            <a:ext cx="78" cy="183"/>
          </a:xfrm>
          <a:custGeom>
            <a:avLst/>
            <a:gdLst>
              <a:gd name="T0" fmla="*/ 63 w 111"/>
              <a:gd name="T1" fmla="*/ 258 h 258"/>
              <a:gd name="T2" fmla="*/ 93 w 111"/>
              <a:gd name="T3" fmla="*/ 105 h 258"/>
              <a:gd name="T4" fmla="*/ 111 w 111"/>
              <a:gd name="T5" fmla="*/ 15 h 258"/>
              <a:gd name="T6" fmla="*/ 48 w 111"/>
              <a:gd name="T7" fmla="*/ 0 h 258"/>
              <a:gd name="T8" fmla="*/ 0 w 111"/>
              <a:gd name="T9" fmla="*/ 240 h 258"/>
              <a:gd name="T10" fmla="*/ 63 w 111"/>
              <a:gd name="T11" fmla="*/ 258 h 258"/>
            </a:gdLst>
            <a:ahLst/>
            <a:cxnLst>
              <a:cxn ang="0">
                <a:pos x="T0" y="T1"/>
              </a:cxn>
              <a:cxn ang="0">
                <a:pos x="T2" y="T3"/>
              </a:cxn>
              <a:cxn ang="0">
                <a:pos x="T4" y="T5"/>
              </a:cxn>
              <a:cxn ang="0">
                <a:pos x="T6" y="T7"/>
              </a:cxn>
              <a:cxn ang="0">
                <a:pos x="T8" y="T9"/>
              </a:cxn>
              <a:cxn ang="0">
                <a:pos x="T10" y="T11"/>
              </a:cxn>
            </a:cxnLst>
            <a:rect l="0" t="0" r="r" b="b"/>
            <a:pathLst>
              <a:path w="111" h="258">
                <a:moveTo>
                  <a:pt x="63" y="258"/>
                </a:moveTo>
                <a:lnTo>
                  <a:pt x="93" y="105"/>
                </a:lnTo>
                <a:lnTo>
                  <a:pt x="111" y="15"/>
                </a:lnTo>
                <a:lnTo>
                  <a:pt x="48" y="0"/>
                </a:lnTo>
                <a:lnTo>
                  <a:pt x="0" y="240"/>
                </a:lnTo>
                <a:lnTo>
                  <a:pt x="63"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8" name="Freeform 554">
            <a:extLst>
              <a:ext uri="{FF2B5EF4-FFF2-40B4-BE49-F238E27FC236}">
                <a16:creationId xmlns:a16="http://schemas.microsoft.com/office/drawing/2014/main" id="{B918753C-AED1-97A4-660B-E2CBA943C376}"/>
              </a:ext>
            </a:extLst>
          </xdr:cNvPr>
          <xdr:cNvSpPr>
            <a:spLocks noChangeAspect="1"/>
          </xdr:cNvSpPr>
        </xdr:nvSpPr>
        <xdr:spPr bwMode="auto">
          <a:xfrm rot="16200000">
            <a:off x="10375" y="3654"/>
            <a:ext cx="199" cy="138"/>
          </a:xfrm>
          <a:custGeom>
            <a:avLst/>
            <a:gdLst>
              <a:gd name="T0" fmla="*/ 39 w 282"/>
              <a:gd name="T1" fmla="*/ 195 h 195"/>
              <a:gd name="T2" fmla="*/ 108 w 282"/>
              <a:gd name="T3" fmla="*/ 147 h 195"/>
              <a:gd name="T4" fmla="*/ 183 w 282"/>
              <a:gd name="T5" fmla="*/ 102 h 195"/>
              <a:gd name="T6" fmla="*/ 249 w 282"/>
              <a:gd name="T7" fmla="*/ 69 h 195"/>
              <a:gd name="T8" fmla="*/ 282 w 282"/>
              <a:gd name="T9" fmla="*/ 60 h 195"/>
              <a:gd name="T10" fmla="*/ 255 w 282"/>
              <a:gd name="T11" fmla="*/ 0 h 195"/>
              <a:gd name="T12" fmla="*/ 192 w 282"/>
              <a:gd name="T13" fmla="*/ 24 h 195"/>
              <a:gd name="T14" fmla="*/ 123 w 282"/>
              <a:gd name="T15" fmla="*/ 63 h 195"/>
              <a:gd name="T16" fmla="*/ 63 w 282"/>
              <a:gd name="T17" fmla="*/ 102 h 195"/>
              <a:gd name="T18" fmla="*/ 15 w 282"/>
              <a:gd name="T19" fmla="*/ 138 h 195"/>
              <a:gd name="T20" fmla="*/ 0 w 282"/>
              <a:gd name="T21" fmla="*/ 153 h 195"/>
              <a:gd name="T22" fmla="*/ 39 w 282"/>
              <a:gd name="T23" fmla="*/ 195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82" h="195">
                <a:moveTo>
                  <a:pt x="39" y="195"/>
                </a:moveTo>
                <a:lnTo>
                  <a:pt x="108" y="147"/>
                </a:lnTo>
                <a:lnTo>
                  <a:pt x="183" y="102"/>
                </a:lnTo>
                <a:lnTo>
                  <a:pt x="249" y="69"/>
                </a:lnTo>
                <a:lnTo>
                  <a:pt x="282" y="60"/>
                </a:lnTo>
                <a:lnTo>
                  <a:pt x="255" y="0"/>
                </a:lnTo>
                <a:lnTo>
                  <a:pt x="192" y="24"/>
                </a:lnTo>
                <a:lnTo>
                  <a:pt x="123" y="63"/>
                </a:lnTo>
                <a:lnTo>
                  <a:pt x="63" y="102"/>
                </a:lnTo>
                <a:lnTo>
                  <a:pt x="15" y="138"/>
                </a:lnTo>
                <a:lnTo>
                  <a:pt x="0" y="153"/>
                </a:lnTo>
                <a:lnTo>
                  <a:pt x="39"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9" name="Freeform 555">
            <a:extLst>
              <a:ext uri="{FF2B5EF4-FFF2-40B4-BE49-F238E27FC236}">
                <a16:creationId xmlns:a16="http://schemas.microsoft.com/office/drawing/2014/main" id="{82E13DA2-B0DF-CB37-0404-BA0B9B10FA8D}"/>
              </a:ext>
            </a:extLst>
          </xdr:cNvPr>
          <xdr:cNvSpPr>
            <a:spLocks noChangeAspect="1"/>
          </xdr:cNvSpPr>
        </xdr:nvSpPr>
        <xdr:spPr bwMode="auto">
          <a:xfrm rot="16200000">
            <a:off x="10324" y="3338"/>
            <a:ext cx="191" cy="66"/>
          </a:xfrm>
          <a:custGeom>
            <a:avLst/>
            <a:gdLst>
              <a:gd name="T0" fmla="*/ 9 w 270"/>
              <a:gd name="T1" fmla="*/ 57 h 93"/>
              <a:gd name="T2" fmla="*/ 90 w 270"/>
              <a:gd name="T3" fmla="*/ 63 h 93"/>
              <a:gd name="T4" fmla="*/ 171 w 270"/>
              <a:gd name="T5" fmla="*/ 78 h 93"/>
              <a:gd name="T6" fmla="*/ 258 w 270"/>
              <a:gd name="T7" fmla="*/ 93 h 93"/>
              <a:gd name="T8" fmla="*/ 270 w 270"/>
              <a:gd name="T9" fmla="*/ 36 h 93"/>
              <a:gd name="T10" fmla="*/ 183 w 270"/>
              <a:gd name="T11" fmla="*/ 15 h 93"/>
              <a:gd name="T12" fmla="*/ 81 w 270"/>
              <a:gd name="T13" fmla="*/ 6 h 93"/>
              <a:gd name="T14" fmla="*/ 0 w 270"/>
              <a:gd name="T15" fmla="*/ 0 h 93"/>
              <a:gd name="T16" fmla="*/ 9 w 270"/>
              <a:gd name="T17" fmla="*/ 57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0" h="93">
                <a:moveTo>
                  <a:pt x="9" y="57"/>
                </a:moveTo>
                <a:lnTo>
                  <a:pt x="90" y="63"/>
                </a:lnTo>
                <a:lnTo>
                  <a:pt x="171" y="78"/>
                </a:lnTo>
                <a:lnTo>
                  <a:pt x="258" y="93"/>
                </a:lnTo>
                <a:lnTo>
                  <a:pt x="270" y="36"/>
                </a:lnTo>
                <a:lnTo>
                  <a:pt x="183" y="15"/>
                </a:lnTo>
                <a:lnTo>
                  <a:pt x="81" y="6"/>
                </a:lnTo>
                <a:lnTo>
                  <a:pt x="0" y="0"/>
                </a:lnTo>
                <a:lnTo>
                  <a:pt x="9"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0" name="Freeform 556">
            <a:extLst>
              <a:ext uri="{FF2B5EF4-FFF2-40B4-BE49-F238E27FC236}">
                <a16:creationId xmlns:a16="http://schemas.microsoft.com/office/drawing/2014/main" id="{9C9D6DED-6B49-B324-13FD-4D642218BC53}"/>
              </a:ext>
            </a:extLst>
          </xdr:cNvPr>
          <xdr:cNvSpPr>
            <a:spLocks noChangeAspect="1"/>
          </xdr:cNvSpPr>
        </xdr:nvSpPr>
        <xdr:spPr bwMode="auto">
          <a:xfrm rot="16200000">
            <a:off x="10406" y="2987"/>
            <a:ext cx="176" cy="70"/>
          </a:xfrm>
          <a:custGeom>
            <a:avLst/>
            <a:gdLst>
              <a:gd name="T0" fmla="*/ 0 w 249"/>
              <a:gd name="T1" fmla="*/ 48 h 99"/>
              <a:gd name="T2" fmla="*/ 105 w 249"/>
              <a:gd name="T3" fmla="*/ 72 h 99"/>
              <a:gd name="T4" fmla="*/ 240 w 249"/>
              <a:gd name="T5" fmla="*/ 99 h 99"/>
              <a:gd name="T6" fmla="*/ 249 w 249"/>
              <a:gd name="T7" fmla="*/ 39 h 99"/>
              <a:gd name="T8" fmla="*/ 90 w 249"/>
              <a:gd name="T9" fmla="*/ 15 h 99"/>
              <a:gd name="T10" fmla="*/ 9 w 249"/>
              <a:gd name="T11" fmla="*/ 0 h 99"/>
              <a:gd name="T12" fmla="*/ 0 w 249"/>
              <a:gd name="T13" fmla="*/ 48 h 99"/>
            </a:gdLst>
            <a:ahLst/>
            <a:cxnLst>
              <a:cxn ang="0">
                <a:pos x="T0" y="T1"/>
              </a:cxn>
              <a:cxn ang="0">
                <a:pos x="T2" y="T3"/>
              </a:cxn>
              <a:cxn ang="0">
                <a:pos x="T4" y="T5"/>
              </a:cxn>
              <a:cxn ang="0">
                <a:pos x="T6" y="T7"/>
              </a:cxn>
              <a:cxn ang="0">
                <a:pos x="T8" y="T9"/>
              </a:cxn>
              <a:cxn ang="0">
                <a:pos x="T10" y="T11"/>
              </a:cxn>
              <a:cxn ang="0">
                <a:pos x="T12" y="T13"/>
              </a:cxn>
            </a:cxnLst>
            <a:rect l="0" t="0" r="r" b="b"/>
            <a:pathLst>
              <a:path w="249" h="99">
                <a:moveTo>
                  <a:pt x="0" y="48"/>
                </a:moveTo>
                <a:lnTo>
                  <a:pt x="105" y="72"/>
                </a:lnTo>
                <a:lnTo>
                  <a:pt x="240" y="99"/>
                </a:lnTo>
                <a:lnTo>
                  <a:pt x="249" y="39"/>
                </a:lnTo>
                <a:lnTo>
                  <a:pt x="90" y="15"/>
                </a:lnTo>
                <a:lnTo>
                  <a:pt x="9"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1" name="Freeform 557">
            <a:extLst>
              <a:ext uri="{FF2B5EF4-FFF2-40B4-BE49-F238E27FC236}">
                <a16:creationId xmlns:a16="http://schemas.microsoft.com/office/drawing/2014/main" id="{157B19EB-085C-FCFF-49DE-56E7FF654A51}"/>
              </a:ext>
            </a:extLst>
          </xdr:cNvPr>
          <xdr:cNvSpPr>
            <a:spLocks noChangeAspect="1"/>
          </xdr:cNvSpPr>
        </xdr:nvSpPr>
        <xdr:spPr bwMode="auto">
          <a:xfrm rot="16200000">
            <a:off x="10429" y="2625"/>
            <a:ext cx="212" cy="49"/>
          </a:xfrm>
          <a:custGeom>
            <a:avLst/>
            <a:gdLst>
              <a:gd name="T0" fmla="*/ 0 w 300"/>
              <a:gd name="T1" fmla="*/ 54 h 69"/>
              <a:gd name="T2" fmla="*/ 108 w 300"/>
              <a:gd name="T3" fmla="*/ 60 h 69"/>
              <a:gd name="T4" fmla="*/ 300 w 300"/>
              <a:gd name="T5" fmla="*/ 69 h 69"/>
              <a:gd name="T6" fmla="*/ 300 w 300"/>
              <a:gd name="T7" fmla="*/ 18 h 69"/>
              <a:gd name="T8" fmla="*/ 132 w 300"/>
              <a:gd name="T9" fmla="*/ 9 h 69"/>
              <a:gd name="T10" fmla="*/ 9 w 300"/>
              <a:gd name="T11" fmla="*/ 0 h 69"/>
              <a:gd name="T12" fmla="*/ 0 w 300"/>
              <a:gd name="T13" fmla="*/ 54 h 69"/>
            </a:gdLst>
            <a:ahLst/>
            <a:cxnLst>
              <a:cxn ang="0">
                <a:pos x="T0" y="T1"/>
              </a:cxn>
              <a:cxn ang="0">
                <a:pos x="T2" y="T3"/>
              </a:cxn>
              <a:cxn ang="0">
                <a:pos x="T4" y="T5"/>
              </a:cxn>
              <a:cxn ang="0">
                <a:pos x="T6" y="T7"/>
              </a:cxn>
              <a:cxn ang="0">
                <a:pos x="T8" y="T9"/>
              </a:cxn>
              <a:cxn ang="0">
                <a:pos x="T10" y="T11"/>
              </a:cxn>
              <a:cxn ang="0">
                <a:pos x="T12" y="T13"/>
              </a:cxn>
            </a:cxnLst>
            <a:rect l="0" t="0" r="r" b="b"/>
            <a:pathLst>
              <a:path w="300" h="69">
                <a:moveTo>
                  <a:pt x="0" y="54"/>
                </a:moveTo>
                <a:lnTo>
                  <a:pt x="108" y="60"/>
                </a:lnTo>
                <a:lnTo>
                  <a:pt x="300" y="69"/>
                </a:lnTo>
                <a:lnTo>
                  <a:pt x="300" y="18"/>
                </a:lnTo>
                <a:lnTo>
                  <a:pt x="132" y="9"/>
                </a:lnTo>
                <a:lnTo>
                  <a:pt x="9"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2" name="Freeform 558">
            <a:extLst>
              <a:ext uri="{FF2B5EF4-FFF2-40B4-BE49-F238E27FC236}">
                <a16:creationId xmlns:a16="http://schemas.microsoft.com/office/drawing/2014/main" id="{4752F05A-646D-D91D-77A9-C0F7BD473BC5}"/>
              </a:ext>
            </a:extLst>
          </xdr:cNvPr>
          <xdr:cNvSpPr>
            <a:spLocks noChangeAspect="1"/>
          </xdr:cNvSpPr>
        </xdr:nvSpPr>
        <xdr:spPr bwMode="auto">
          <a:xfrm rot="16200000">
            <a:off x="10499" y="2220"/>
            <a:ext cx="183" cy="93"/>
          </a:xfrm>
          <a:custGeom>
            <a:avLst/>
            <a:gdLst>
              <a:gd name="T0" fmla="*/ 0 w 258"/>
              <a:gd name="T1" fmla="*/ 54 h 132"/>
              <a:gd name="T2" fmla="*/ 111 w 258"/>
              <a:gd name="T3" fmla="*/ 84 h 132"/>
              <a:gd name="T4" fmla="*/ 243 w 258"/>
              <a:gd name="T5" fmla="*/ 132 h 132"/>
              <a:gd name="T6" fmla="*/ 258 w 258"/>
              <a:gd name="T7" fmla="*/ 72 h 132"/>
              <a:gd name="T8" fmla="*/ 159 w 258"/>
              <a:gd name="T9" fmla="*/ 33 h 132"/>
              <a:gd name="T10" fmla="*/ 51 w 258"/>
              <a:gd name="T11" fmla="*/ 6 h 132"/>
              <a:gd name="T12" fmla="*/ 0 w 258"/>
              <a:gd name="T13" fmla="*/ 0 h 132"/>
              <a:gd name="T14" fmla="*/ 0 w 258"/>
              <a:gd name="T15" fmla="*/ 54 h 13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8" h="132">
                <a:moveTo>
                  <a:pt x="0" y="54"/>
                </a:moveTo>
                <a:lnTo>
                  <a:pt x="111" y="84"/>
                </a:lnTo>
                <a:lnTo>
                  <a:pt x="243" y="132"/>
                </a:lnTo>
                <a:lnTo>
                  <a:pt x="258" y="72"/>
                </a:lnTo>
                <a:lnTo>
                  <a:pt x="159" y="33"/>
                </a:lnTo>
                <a:lnTo>
                  <a:pt x="51" y="6"/>
                </a:lnTo>
                <a:lnTo>
                  <a:pt x="0"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3" name="Freeform 559">
            <a:extLst>
              <a:ext uri="{FF2B5EF4-FFF2-40B4-BE49-F238E27FC236}">
                <a16:creationId xmlns:a16="http://schemas.microsoft.com/office/drawing/2014/main" id="{4A62C373-C819-2635-1C2F-1959F1B513A9}"/>
              </a:ext>
            </a:extLst>
          </xdr:cNvPr>
          <xdr:cNvSpPr>
            <a:spLocks noChangeAspect="1"/>
          </xdr:cNvSpPr>
        </xdr:nvSpPr>
        <xdr:spPr bwMode="auto">
          <a:xfrm rot="16200000">
            <a:off x="10647" y="4006"/>
            <a:ext cx="104" cy="170"/>
          </a:xfrm>
          <a:custGeom>
            <a:avLst/>
            <a:gdLst>
              <a:gd name="T0" fmla="*/ 90 w 147"/>
              <a:gd name="T1" fmla="*/ 240 h 240"/>
              <a:gd name="T2" fmla="*/ 51 w 147"/>
              <a:gd name="T3" fmla="*/ 141 h 240"/>
              <a:gd name="T4" fmla="*/ 0 w 147"/>
              <a:gd name="T5" fmla="*/ 30 h 240"/>
              <a:gd name="T6" fmla="*/ 57 w 147"/>
              <a:gd name="T7" fmla="*/ 0 h 240"/>
              <a:gd name="T8" fmla="*/ 105 w 147"/>
              <a:gd name="T9" fmla="*/ 111 h 240"/>
              <a:gd name="T10" fmla="*/ 147 w 147"/>
              <a:gd name="T11" fmla="*/ 219 h 240"/>
              <a:gd name="T12" fmla="*/ 90 w 14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47" h="240">
                <a:moveTo>
                  <a:pt x="90" y="240"/>
                </a:moveTo>
                <a:lnTo>
                  <a:pt x="51" y="141"/>
                </a:lnTo>
                <a:lnTo>
                  <a:pt x="0" y="30"/>
                </a:lnTo>
                <a:lnTo>
                  <a:pt x="57" y="0"/>
                </a:lnTo>
                <a:lnTo>
                  <a:pt x="105" y="111"/>
                </a:lnTo>
                <a:lnTo>
                  <a:pt x="147" y="219"/>
                </a:lnTo>
                <a:lnTo>
                  <a:pt x="9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4" name="Freeform 560">
            <a:extLst>
              <a:ext uri="{FF2B5EF4-FFF2-40B4-BE49-F238E27FC236}">
                <a16:creationId xmlns:a16="http://schemas.microsoft.com/office/drawing/2014/main" id="{61AF2196-43E8-911C-47CF-13B0EB90D3AF}"/>
              </a:ext>
            </a:extLst>
          </xdr:cNvPr>
          <xdr:cNvSpPr>
            <a:spLocks noChangeAspect="1"/>
          </xdr:cNvSpPr>
        </xdr:nvSpPr>
        <xdr:spPr bwMode="auto">
          <a:xfrm rot="16200000">
            <a:off x="10330" y="4152"/>
            <a:ext cx="125" cy="170"/>
          </a:xfrm>
          <a:custGeom>
            <a:avLst/>
            <a:gdLst>
              <a:gd name="T0" fmla="*/ 108 w 177"/>
              <a:gd name="T1" fmla="*/ 240 h 240"/>
              <a:gd name="T2" fmla="*/ 48 w 177"/>
              <a:gd name="T3" fmla="*/ 129 h 240"/>
              <a:gd name="T4" fmla="*/ 0 w 177"/>
              <a:gd name="T5" fmla="*/ 36 h 240"/>
              <a:gd name="T6" fmla="*/ 63 w 177"/>
              <a:gd name="T7" fmla="*/ 0 h 240"/>
              <a:gd name="T8" fmla="*/ 126 w 177"/>
              <a:gd name="T9" fmla="*/ 108 h 240"/>
              <a:gd name="T10" fmla="*/ 177 w 177"/>
              <a:gd name="T11" fmla="*/ 207 h 240"/>
              <a:gd name="T12" fmla="*/ 108 w 17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77" h="240">
                <a:moveTo>
                  <a:pt x="108" y="240"/>
                </a:moveTo>
                <a:lnTo>
                  <a:pt x="48" y="129"/>
                </a:lnTo>
                <a:lnTo>
                  <a:pt x="0" y="36"/>
                </a:lnTo>
                <a:lnTo>
                  <a:pt x="63" y="0"/>
                </a:lnTo>
                <a:lnTo>
                  <a:pt x="126" y="108"/>
                </a:lnTo>
                <a:lnTo>
                  <a:pt x="177" y="207"/>
                </a:lnTo>
                <a:lnTo>
                  <a:pt x="108"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5" name="Freeform 561">
            <a:extLst>
              <a:ext uri="{FF2B5EF4-FFF2-40B4-BE49-F238E27FC236}">
                <a16:creationId xmlns:a16="http://schemas.microsoft.com/office/drawing/2014/main" id="{CA7D045F-5CAD-ECED-F311-162D167809B6}"/>
              </a:ext>
            </a:extLst>
          </xdr:cNvPr>
          <xdr:cNvSpPr>
            <a:spLocks noChangeAspect="1"/>
          </xdr:cNvSpPr>
        </xdr:nvSpPr>
        <xdr:spPr bwMode="auto">
          <a:xfrm rot="16200000">
            <a:off x="10015" y="4355"/>
            <a:ext cx="193" cy="176"/>
          </a:xfrm>
          <a:custGeom>
            <a:avLst/>
            <a:gdLst>
              <a:gd name="T0" fmla="*/ 213 w 273"/>
              <a:gd name="T1" fmla="*/ 240 h 249"/>
              <a:gd name="T2" fmla="*/ 147 w 273"/>
              <a:gd name="T3" fmla="*/ 165 h 249"/>
              <a:gd name="T4" fmla="*/ 81 w 273"/>
              <a:gd name="T5" fmla="*/ 111 h 249"/>
              <a:gd name="T6" fmla="*/ 0 w 273"/>
              <a:gd name="T7" fmla="*/ 51 h 249"/>
              <a:gd name="T8" fmla="*/ 42 w 273"/>
              <a:gd name="T9" fmla="*/ 0 h 249"/>
              <a:gd name="T10" fmla="*/ 129 w 273"/>
              <a:gd name="T11" fmla="*/ 75 h 249"/>
              <a:gd name="T12" fmla="*/ 219 w 273"/>
              <a:gd name="T13" fmla="*/ 153 h 249"/>
              <a:gd name="T14" fmla="*/ 273 w 273"/>
              <a:gd name="T15" fmla="*/ 213 h 249"/>
              <a:gd name="T16" fmla="*/ 225 w 273"/>
              <a:gd name="T17" fmla="*/ 249 h 249"/>
              <a:gd name="T18" fmla="*/ 213 w 273"/>
              <a:gd name="T19" fmla="*/ 240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73" h="249">
                <a:moveTo>
                  <a:pt x="213" y="240"/>
                </a:moveTo>
                <a:lnTo>
                  <a:pt x="147" y="165"/>
                </a:lnTo>
                <a:lnTo>
                  <a:pt x="81" y="111"/>
                </a:lnTo>
                <a:lnTo>
                  <a:pt x="0" y="51"/>
                </a:lnTo>
                <a:lnTo>
                  <a:pt x="42" y="0"/>
                </a:lnTo>
                <a:lnTo>
                  <a:pt x="129" y="75"/>
                </a:lnTo>
                <a:lnTo>
                  <a:pt x="219" y="153"/>
                </a:lnTo>
                <a:lnTo>
                  <a:pt x="273" y="213"/>
                </a:lnTo>
                <a:lnTo>
                  <a:pt x="225" y="249"/>
                </a:lnTo>
                <a:lnTo>
                  <a:pt x="213"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6" name="Freeform 562">
            <a:extLst>
              <a:ext uri="{FF2B5EF4-FFF2-40B4-BE49-F238E27FC236}">
                <a16:creationId xmlns:a16="http://schemas.microsoft.com/office/drawing/2014/main" id="{3A4B8718-2FD8-D686-CD45-3E42EA61F8E5}"/>
              </a:ext>
            </a:extLst>
          </xdr:cNvPr>
          <xdr:cNvSpPr>
            <a:spLocks noChangeAspect="1"/>
          </xdr:cNvSpPr>
        </xdr:nvSpPr>
        <xdr:spPr bwMode="auto">
          <a:xfrm rot="16200000">
            <a:off x="9756" y="4725"/>
            <a:ext cx="237" cy="155"/>
          </a:xfrm>
          <a:custGeom>
            <a:avLst/>
            <a:gdLst>
              <a:gd name="T0" fmla="*/ 303 w 336"/>
              <a:gd name="T1" fmla="*/ 219 h 219"/>
              <a:gd name="T2" fmla="*/ 219 w 336"/>
              <a:gd name="T3" fmla="*/ 171 h 219"/>
              <a:gd name="T4" fmla="*/ 114 w 336"/>
              <a:gd name="T5" fmla="*/ 114 h 219"/>
              <a:gd name="T6" fmla="*/ 0 w 336"/>
              <a:gd name="T7" fmla="*/ 57 h 219"/>
              <a:gd name="T8" fmla="*/ 30 w 336"/>
              <a:gd name="T9" fmla="*/ 0 h 219"/>
              <a:gd name="T10" fmla="*/ 108 w 336"/>
              <a:gd name="T11" fmla="*/ 33 h 219"/>
              <a:gd name="T12" fmla="*/ 243 w 336"/>
              <a:gd name="T13" fmla="*/ 108 h 219"/>
              <a:gd name="T14" fmla="*/ 336 w 336"/>
              <a:gd name="T15" fmla="*/ 159 h 219"/>
              <a:gd name="T16" fmla="*/ 303 w 336"/>
              <a:gd name="T17" fmla="*/ 219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6" h="219">
                <a:moveTo>
                  <a:pt x="303" y="219"/>
                </a:moveTo>
                <a:lnTo>
                  <a:pt x="219" y="171"/>
                </a:lnTo>
                <a:lnTo>
                  <a:pt x="114" y="114"/>
                </a:lnTo>
                <a:lnTo>
                  <a:pt x="0" y="57"/>
                </a:lnTo>
                <a:lnTo>
                  <a:pt x="30" y="0"/>
                </a:lnTo>
                <a:lnTo>
                  <a:pt x="108" y="33"/>
                </a:lnTo>
                <a:lnTo>
                  <a:pt x="243" y="108"/>
                </a:lnTo>
                <a:lnTo>
                  <a:pt x="336" y="159"/>
                </a:lnTo>
                <a:lnTo>
                  <a:pt x="303" y="21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7" name="Oval 563">
            <a:extLst>
              <a:ext uri="{FF2B5EF4-FFF2-40B4-BE49-F238E27FC236}">
                <a16:creationId xmlns:a16="http://schemas.microsoft.com/office/drawing/2014/main" id="{D5367958-7BED-297D-DCD9-A8F36F65C31F}"/>
              </a:ext>
            </a:extLst>
          </xdr:cNvPr>
          <xdr:cNvSpPr>
            <a:spLocks noChangeAspect="1" noChangeArrowheads="1"/>
          </xdr:cNvSpPr>
        </xdr:nvSpPr>
        <xdr:spPr bwMode="auto">
          <a:xfrm rot="16200000">
            <a:off x="9722" y="4875"/>
            <a:ext cx="132" cy="133"/>
          </a:xfrm>
          <a:prstGeom prst="ellipse">
            <a:avLst/>
          </a:prstGeom>
          <a:solidFill>
            <a:srgbClr val="FFFFFF"/>
          </a:solidFill>
          <a:ln w="6350">
            <a:solidFill>
              <a:srgbClr val="000000"/>
            </a:solidFill>
            <a:round/>
            <a:headEnd/>
            <a:tailEnd/>
          </a:ln>
        </xdr:spPr>
      </xdr:sp>
      <xdr:sp macro="" textlink="">
        <xdr:nvSpPr>
          <xdr:cNvPr id="138" name="Freeform 564">
            <a:extLst>
              <a:ext uri="{FF2B5EF4-FFF2-40B4-BE49-F238E27FC236}">
                <a16:creationId xmlns:a16="http://schemas.microsoft.com/office/drawing/2014/main" id="{4EE0CDA0-44F4-A844-DEC6-16D008F7EFC2}"/>
              </a:ext>
            </a:extLst>
          </xdr:cNvPr>
          <xdr:cNvSpPr>
            <a:spLocks noChangeAspect="1"/>
          </xdr:cNvSpPr>
        </xdr:nvSpPr>
        <xdr:spPr bwMode="auto">
          <a:xfrm rot="16200000">
            <a:off x="11207" y="4104"/>
            <a:ext cx="140" cy="168"/>
          </a:xfrm>
          <a:custGeom>
            <a:avLst/>
            <a:gdLst>
              <a:gd name="T0" fmla="*/ 0 w 198"/>
              <a:gd name="T1" fmla="*/ 204 h 237"/>
              <a:gd name="T2" fmla="*/ 39 w 198"/>
              <a:gd name="T3" fmla="*/ 135 h 237"/>
              <a:gd name="T4" fmla="*/ 93 w 198"/>
              <a:gd name="T5" fmla="*/ 66 h 237"/>
              <a:gd name="T6" fmla="*/ 153 w 198"/>
              <a:gd name="T7" fmla="*/ 0 h 237"/>
              <a:gd name="T8" fmla="*/ 198 w 198"/>
              <a:gd name="T9" fmla="*/ 42 h 237"/>
              <a:gd name="T10" fmla="*/ 141 w 198"/>
              <a:gd name="T11" fmla="*/ 108 h 237"/>
              <a:gd name="T12" fmla="*/ 90 w 198"/>
              <a:gd name="T13" fmla="*/ 180 h 237"/>
              <a:gd name="T14" fmla="*/ 51 w 198"/>
              <a:gd name="T15" fmla="*/ 237 h 237"/>
              <a:gd name="T16" fmla="*/ 0 w 198"/>
              <a:gd name="T17" fmla="*/ 204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37">
                <a:moveTo>
                  <a:pt x="0" y="204"/>
                </a:moveTo>
                <a:lnTo>
                  <a:pt x="39" y="135"/>
                </a:lnTo>
                <a:lnTo>
                  <a:pt x="93" y="66"/>
                </a:lnTo>
                <a:lnTo>
                  <a:pt x="153" y="0"/>
                </a:lnTo>
                <a:lnTo>
                  <a:pt x="198" y="42"/>
                </a:lnTo>
                <a:lnTo>
                  <a:pt x="141" y="108"/>
                </a:lnTo>
                <a:lnTo>
                  <a:pt x="90" y="180"/>
                </a:lnTo>
                <a:lnTo>
                  <a:pt x="51" y="237"/>
                </a:lnTo>
                <a:lnTo>
                  <a:pt x="0" y="20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9" name="Freeform 565">
            <a:extLst>
              <a:ext uri="{FF2B5EF4-FFF2-40B4-BE49-F238E27FC236}">
                <a16:creationId xmlns:a16="http://schemas.microsoft.com/office/drawing/2014/main" id="{930B7AF3-D4AA-9F62-8E81-C74473EDD85F}"/>
              </a:ext>
            </a:extLst>
          </xdr:cNvPr>
          <xdr:cNvSpPr>
            <a:spLocks noChangeAspect="1"/>
          </xdr:cNvSpPr>
        </xdr:nvSpPr>
        <xdr:spPr bwMode="auto">
          <a:xfrm rot="16200000">
            <a:off x="11585" y="4218"/>
            <a:ext cx="65" cy="199"/>
          </a:xfrm>
          <a:custGeom>
            <a:avLst/>
            <a:gdLst>
              <a:gd name="T0" fmla="*/ 0 w 93"/>
              <a:gd name="T1" fmla="*/ 282 h 282"/>
              <a:gd name="T2" fmla="*/ 3 w 93"/>
              <a:gd name="T3" fmla="*/ 135 h 282"/>
              <a:gd name="T4" fmla="*/ 27 w 93"/>
              <a:gd name="T5" fmla="*/ 0 h 282"/>
              <a:gd name="T6" fmla="*/ 93 w 93"/>
              <a:gd name="T7" fmla="*/ 12 h 282"/>
              <a:gd name="T8" fmla="*/ 78 w 93"/>
              <a:gd name="T9" fmla="*/ 102 h 282"/>
              <a:gd name="T10" fmla="*/ 69 w 93"/>
              <a:gd name="T11" fmla="*/ 168 h 282"/>
              <a:gd name="T12" fmla="*/ 60 w 93"/>
              <a:gd name="T13" fmla="*/ 282 h 282"/>
              <a:gd name="T14" fmla="*/ 0 w 93"/>
              <a:gd name="T15" fmla="*/ 282 h 28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 h="282">
                <a:moveTo>
                  <a:pt x="0" y="282"/>
                </a:moveTo>
                <a:lnTo>
                  <a:pt x="3" y="135"/>
                </a:lnTo>
                <a:lnTo>
                  <a:pt x="27" y="0"/>
                </a:lnTo>
                <a:lnTo>
                  <a:pt x="93" y="12"/>
                </a:lnTo>
                <a:lnTo>
                  <a:pt x="78" y="102"/>
                </a:lnTo>
                <a:lnTo>
                  <a:pt x="69" y="168"/>
                </a:lnTo>
                <a:lnTo>
                  <a:pt x="60" y="282"/>
                </a:lnTo>
                <a:lnTo>
                  <a:pt x="0"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0" name="Freeform 566">
            <a:extLst>
              <a:ext uri="{FF2B5EF4-FFF2-40B4-BE49-F238E27FC236}">
                <a16:creationId xmlns:a16="http://schemas.microsoft.com/office/drawing/2014/main" id="{161E2812-4BB4-098C-3202-DEA573E6CD55}"/>
              </a:ext>
            </a:extLst>
          </xdr:cNvPr>
          <xdr:cNvSpPr>
            <a:spLocks noChangeAspect="1"/>
          </xdr:cNvSpPr>
        </xdr:nvSpPr>
        <xdr:spPr bwMode="auto">
          <a:xfrm rot="16200000">
            <a:off x="12173" y="4423"/>
            <a:ext cx="179" cy="174"/>
          </a:xfrm>
          <a:custGeom>
            <a:avLst/>
            <a:gdLst>
              <a:gd name="T0" fmla="*/ 45 w 252"/>
              <a:gd name="T1" fmla="*/ 246 h 246"/>
              <a:gd name="T2" fmla="*/ 141 w 252"/>
              <a:gd name="T3" fmla="*/ 159 h 246"/>
              <a:gd name="T4" fmla="*/ 252 w 252"/>
              <a:gd name="T5" fmla="*/ 48 h 246"/>
              <a:gd name="T6" fmla="*/ 201 w 252"/>
              <a:gd name="T7" fmla="*/ 0 h 246"/>
              <a:gd name="T8" fmla="*/ 138 w 252"/>
              <a:gd name="T9" fmla="*/ 69 h 246"/>
              <a:gd name="T10" fmla="*/ 72 w 252"/>
              <a:gd name="T11" fmla="*/ 141 h 246"/>
              <a:gd name="T12" fmla="*/ 0 w 252"/>
              <a:gd name="T13" fmla="*/ 198 h 246"/>
              <a:gd name="T14" fmla="*/ 45 w 252"/>
              <a:gd name="T15" fmla="*/ 246 h 24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2" h="246">
                <a:moveTo>
                  <a:pt x="45" y="246"/>
                </a:moveTo>
                <a:lnTo>
                  <a:pt x="141" y="159"/>
                </a:lnTo>
                <a:lnTo>
                  <a:pt x="252" y="48"/>
                </a:lnTo>
                <a:lnTo>
                  <a:pt x="201" y="0"/>
                </a:lnTo>
                <a:lnTo>
                  <a:pt x="138" y="69"/>
                </a:lnTo>
                <a:lnTo>
                  <a:pt x="72" y="141"/>
                </a:lnTo>
                <a:lnTo>
                  <a:pt x="0" y="198"/>
                </a:lnTo>
                <a:lnTo>
                  <a:pt x="45"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1" name="Freeform 567">
            <a:extLst>
              <a:ext uri="{FF2B5EF4-FFF2-40B4-BE49-F238E27FC236}">
                <a16:creationId xmlns:a16="http://schemas.microsoft.com/office/drawing/2014/main" id="{EE028E2C-B650-29C5-08BA-88FDE33E0571}"/>
              </a:ext>
            </a:extLst>
          </xdr:cNvPr>
          <xdr:cNvSpPr>
            <a:spLocks noChangeAspect="1"/>
          </xdr:cNvSpPr>
        </xdr:nvSpPr>
        <xdr:spPr bwMode="auto">
          <a:xfrm rot="16200000">
            <a:off x="12420" y="4746"/>
            <a:ext cx="180" cy="146"/>
          </a:xfrm>
          <a:custGeom>
            <a:avLst/>
            <a:gdLst>
              <a:gd name="T0" fmla="*/ 36 w 255"/>
              <a:gd name="T1" fmla="*/ 207 h 207"/>
              <a:gd name="T2" fmla="*/ 132 w 255"/>
              <a:gd name="T3" fmla="*/ 144 h 207"/>
              <a:gd name="T4" fmla="*/ 255 w 255"/>
              <a:gd name="T5" fmla="*/ 60 h 207"/>
              <a:gd name="T6" fmla="*/ 216 w 255"/>
              <a:gd name="T7" fmla="*/ 0 h 207"/>
              <a:gd name="T8" fmla="*/ 111 w 255"/>
              <a:gd name="T9" fmla="*/ 69 h 207"/>
              <a:gd name="T10" fmla="*/ 0 w 255"/>
              <a:gd name="T11" fmla="*/ 144 h 207"/>
              <a:gd name="T12" fmla="*/ 36 w 255"/>
              <a:gd name="T13" fmla="*/ 207 h 207"/>
            </a:gdLst>
            <a:ahLst/>
            <a:cxnLst>
              <a:cxn ang="0">
                <a:pos x="T0" y="T1"/>
              </a:cxn>
              <a:cxn ang="0">
                <a:pos x="T2" y="T3"/>
              </a:cxn>
              <a:cxn ang="0">
                <a:pos x="T4" y="T5"/>
              </a:cxn>
              <a:cxn ang="0">
                <a:pos x="T6" y="T7"/>
              </a:cxn>
              <a:cxn ang="0">
                <a:pos x="T8" y="T9"/>
              </a:cxn>
              <a:cxn ang="0">
                <a:pos x="T10" y="T11"/>
              </a:cxn>
              <a:cxn ang="0">
                <a:pos x="T12" y="T13"/>
              </a:cxn>
            </a:cxnLst>
            <a:rect l="0" t="0" r="r" b="b"/>
            <a:pathLst>
              <a:path w="255" h="207">
                <a:moveTo>
                  <a:pt x="36" y="207"/>
                </a:moveTo>
                <a:lnTo>
                  <a:pt x="132" y="144"/>
                </a:lnTo>
                <a:lnTo>
                  <a:pt x="255" y="60"/>
                </a:lnTo>
                <a:lnTo>
                  <a:pt x="216" y="0"/>
                </a:lnTo>
                <a:lnTo>
                  <a:pt x="111" y="69"/>
                </a:lnTo>
                <a:lnTo>
                  <a:pt x="0" y="144"/>
                </a:lnTo>
                <a:lnTo>
                  <a:pt x="36"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2" name="Freeform 568">
            <a:extLst>
              <a:ext uri="{FF2B5EF4-FFF2-40B4-BE49-F238E27FC236}">
                <a16:creationId xmlns:a16="http://schemas.microsoft.com/office/drawing/2014/main" id="{2FC60443-D933-33A3-70B3-1837A62EA9F9}"/>
              </a:ext>
            </a:extLst>
          </xdr:cNvPr>
          <xdr:cNvSpPr>
            <a:spLocks noChangeAspect="1"/>
          </xdr:cNvSpPr>
        </xdr:nvSpPr>
        <xdr:spPr bwMode="auto">
          <a:xfrm rot="16200000">
            <a:off x="12727" y="4994"/>
            <a:ext cx="402" cy="512"/>
          </a:xfrm>
          <a:custGeom>
            <a:avLst/>
            <a:gdLst>
              <a:gd name="T0" fmla="*/ 567 w 567"/>
              <a:gd name="T1" fmla="*/ 54 h 723"/>
              <a:gd name="T2" fmla="*/ 474 w 567"/>
              <a:gd name="T3" fmla="*/ 147 h 723"/>
              <a:gd name="T4" fmla="*/ 420 w 567"/>
              <a:gd name="T5" fmla="*/ 213 h 723"/>
              <a:gd name="T6" fmla="*/ 402 w 567"/>
              <a:gd name="T7" fmla="*/ 252 h 723"/>
              <a:gd name="T8" fmla="*/ 384 w 567"/>
              <a:gd name="T9" fmla="*/ 309 h 723"/>
              <a:gd name="T10" fmla="*/ 351 w 567"/>
              <a:gd name="T11" fmla="*/ 462 h 723"/>
              <a:gd name="T12" fmla="*/ 312 w 567"/>
              <a:gd name="T13" fmla="*/ 573 h 723"/>
              <a:gd name="T14" fmla="*/ 270 w 567"/>
              <a:gd name="T15" fmla="*/ 723 h 723"/>
              <a:gd name="T16" fmla="*/ 213 w 567"/>
              <a:gd name="T17" fmla="*/ 711 h 723"/>
              <a:gd name="T18" fmla="*/ 255 w 567"/>
              <a:gd name="T19" fmla="*/ 570 h 723"/>
              <a:gd name="T20" fmla="*/ 294 w 567"/>
              <a:gd name="T21" fmla="*/ 444 h 723"/>
              <a:gd name="T22" fmla="*/ 294 w 567"/>
              <a:gd name="T23" fmla="*/ 402 h 723"/>
              <a:gd name="T24" fmla="*/ 234 w 567"/>
              <a:gd name="T25" fmla="*/ 390 h 723"/>
              <a:gd name="T26" fmla="*/ 120 w 567"/>
              <a:gd name="T27" fmla="*/ 381 h 723"/>
              <a:gd name="T28" fmla="*/ 0 w 567"/>
              <a:gd name="T29" fmla="*/ 363 h 723"/>
              <a:gd name="T30" fmla="*/ 12 w 567"/>
              <a:gd name="T31" fmla="*/ 297 h 723"/>
              <a:gd name="T32" fmla="*/ 129 w 567"/>
              <a:gd name="T33" fmla="*/ 318 h 723"/>
              <a:gd name="T34" fmla="*/ 291 w 567"/>
              <a:gd name="T35" fmla="*/ 339 h 723"/>
              <a:gd name="T36" fmla="*/ 318 w 567"/>
              <a:gd name="T37" fmla="*/ 288 h 723"/>
              <a:gd name="T38" fmla="*/ 336 w 567"/>
              <a:gd name="T39" fmla="*/ 237 h 723"/>
              <a:gd name="T40" fmla="*/ 369 w 567"/>
              <a:gd name="T41" fmla="*/ 171 h 723"/>
              <a:gd name="T42" fmla="*/ 429 w 567"/>
              <a:gd name="T43" fmla="*/ 102 h 723"/>
              <a:gd name="T44" fmla="*/ 480 w 567"/>
              <a:gd name="T45" fmla="*/ 39 h 723"/>
              <a:gd name="T46" fmla="*/ 522 w 567"/>
              <a:gd name="T47" fmla="*/ 0 h 723"/>
              <a:gd name="T48" fmla="*/ 567 w 567"/>
              <a:gd name="T49" fmla="*/ 54 h 7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67" h="723">
                <a:moveTo>
                  <a:pt x="567" y="54"/>
                </a:moveTo>
                <a:lnTo>
                  <a:pt x="474" y="147"/>
                </a:lnTo>
                <a:lnTo>
                  <a:pt x="420" y="213"/>
                </a:lnTo>
                <a:lnTo>
                  <a:pt x="402" y="252"/>
                </a:lnTo>
                <a:lnTo>
                  <a:pt x="384" y="309"/>
                </a:lnTo>
                <a:lnTo>
                  <a:pt x="351" y="462"/>
                </a:lnTo>
                <a:lnTo>
                  <a:pt x="312" y="573"/>
                </a:lnTo>
                <a:lnTo>
                  <a:pt x="270" y="723"/>
                </a:lnTo>
                <a:lnTo>
                  <a:pt x="213" y="711"/>
                </a:lnTo>
                <a:lnTo>
                  <a:pt x="255" y="570"/>
                </a:lnTo>
                <a:lnTo>
                  <a:pt x="294" y="444"/>
                </a:lnTo>
                <a:lnTo>
                  <a:pt x="294" y="402"/>
                </a:lnTo>
                <a:lnTo>
                  <a:pt x="234" y="390"/>
                </a:lnTo>
                <a:lnTo>
                  <a:pt x="120" y="381"/>
                </a:lnTo>
                <a:lnTo>
                  <a:pt x="0" y="363"/>
                </a:lnTo>
                <a:lnTo>
                  <a:pt x="12" y="297"/>
                </a:lnTo>
                <a:lnTo>
                  <a:pt x="129" y="318"/>
                </a:lnTo>
                <a:lnTo>
                  <a:pt x="291" y="339"/>
                </a:lnTo>
                <a:lnTo>
                  <a:pt x="318" y="288"/>
                </a:lnTo>
                <a:lnTo>
                  <a:pt x="336" y="237"/>
                </a:lnTo>
                <a:lnTo>
                  <a:pt x="369" y="171"/>
                </a:lnTo>
                <a:lnTo>
                  <a:pt x="429" y="102"/>
                </a:lnTo>
                <a:lnTo>
                  <a:pt x="480" y="39"/>
                </a:lnTo>
                <a:lnTo>
                  <a:pt x="522" y="0"/>
                </a:lnTo>
                <a:lnTo>
                  <a:pt x="567"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3" name="Oval 569">
            <a:extLst>
              <a:ext uri="{FF2B5EF4-FFF2-40B4-BE49-F238E27FC236}">
                <a16:creationId xmlns:a16="http://schemas.microsoft.com/office/drawing/2014/main" id="{A269901C-81FA-6425-9EE8-7A9330327494}"/>
              </a:ext>
            </a:extLst>
          </xdr:cNvPr>
          <xdr:cNvSpPr>
            <a:spLocks noChangeAspect="1" noChangeArrowheads="1"/>
          </xdr:cNvSpPr>
        </xdr:nvSpPr>
        <xdr:spPr bwMode="auto">
          <a:xfrm rot="16200000">
            <a:off x="12872" y="5143"/>
            <a:ext cx="133" cy="133"/>
          </a:xfrm>
          <a:prstGeom prst="ellipse">
            <a:avLst/>
          </a:prstGeom>
          <a:solidFill>
            <a:srgbClr val="FFFFFF"/>
          </a:solidFill>
          <a:ln w="6350">
            <a:solidFill>
              <a:srgbClr val="000000"/>
            </a:solidFill>
            <a:round/>
            <a:headEnd/>
            <a:tailEnd/>
          </a:ln>
        </xdr:spPr>
      </xdr:sp>
      <xdr:sp macro="" textlink="">
        <xdr:nvSpPr>
          <xdr:cNvPr id="144" name="Freeform 570">
            <a:extLst>
              <a:ext uri="{FF2B5EF4-FFF2-40B4-BE49-F238E27FC236}">
                <a16:creationId xmlns:a16="http://schemas.microsoft.com/office/drawing/2014/main" id="{21906A5C-6B73-99F7-583D-2E1F11BC6270}"/>
              </a:ext>
            </a:extLst>
          </xdr:cNvPr>
          <xdr:cNvSpPr>
            <a:spLocks noChangeAspect="1"/>
          </xdr:cNvSpPr>
        </xdr:nvSpPr>
        <xdr:spPr bwMode="auto">
          <a:xfrm rot="16200000">
            <a:off x="12719" y="5653"/>
            <a:ext cx="195" cy="127"/>
          </a:xfrm>
          <a:custGeom>
            <a:avLst/>
            <a:gdLst>
              <a:gd name="T0" fmla="*/ 246 w 276"/>
              <a:gd name="T1" fmla="*/ 180 h 180"/>
              <a:gd name="T2" fmla="*/ 147 w 276"/>
              <a:gd name="T3" fmla="*/ 135 h 180"/>
              <a:gd name="T4" fmla="*/ 54 w 276"/>
              <a:gd name="T5" fmla="*/ 93 h 180"/>
              <a:gd name="T6" fmla="*/ 0 w 276"/>
              <a:gd name="T7" fmla="*/ 63 h 180"/>
              <a:gd name="T8" fmla="*/ 30 w 276"/>
              <a:gd name="T9" fmla="*/ 0 h 180"/>
              <a:gd name="T10" fmla="*/ 126 w 276"/>
              <a:gd name="T11" fmla="*/ 51 h 180"/>
              <a:gd name="T12" fmla="*/ 216 w 276"/>
              <a:gd name="T13" fmla="*/ 93 h 180"/>
              <a:gd name="T14" fmla="*/ 276 w 276"/>
              <a:gd name="T15" fmla="*/ 114 h 180"/>
              <a:gd name="T16" fmla="*/ 246 w 276"/>
              <a:gd name="T17" fmla="*/ 180 h 1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80">
                <a:moveTo>
                  <a:pt x="246" y="180"/>
                </a:moveTo>
                <a:lnTo>
                  <a:pt x="147" y="135"/>
                </a:lnTo>
                <a:lnTo>
                  <a:pt x="54" y="93"/>
                </a:lnTo>
                <a:lnTo>
                  <a:pt x="0" y="63"/>
                </a:lnTo>
                <a:lnTo>
                  <a:pt x="30" y="0"/>
                </a:lnTo>
                <a:lnTo>
                  <a:pt x="126" y="51"/>
                </a:lnTo>
                <a:lnTo>
                  <a:pt x="216" y="93"/>
                </a:lnTo>
                <a:lnTo>
                  <a:pt x="276" y="114"/>
                </a:lnTo>
                <a:lnTo>
                  <a:pt x="246" y="18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5" name="Freeform 571">
            <a:extLst>
              <a:ext uri="{FF2B5EF4-FFF2-40B4-BE49-F238E27FC236}">
                <a16:creationId xmlns:a16="http://schemas.microsoft.com/office/drawing/2014/main" id="{FD5C6990-B391-285E-0D0D-46F13FA1D8B9}"/>
              </a:ext>
            </a:extLst>
          </xdr:cNvPr>
          <xdr:cNvSpPr>
            <a:spLocks noChangeAspect="1"/>
          </xdr:cNvSpPr>
        </xdr:nvSpPr>
        <xdr:spPr bwMode="auto">
          <a:xfrm rot="16200000">
            <a:off x="12561" y="5999"/>
            <a:ext cx="202" cy="106"/>
          </a:xfrm>
          <a:custGeom>
            <a:avLst/>
            <a:gdLst>
              <a:gd name="T0" fmla="*/ 261 w 285"/>
              <a:gd name="T1" fmla="*/ 150 h 150"/>
              <a:gd name="T2" fmla="*/ 153 w 285"/>
              <a:gd name="T3" fmla="*/ 108 h 150"/>
              <a:gd name="T4" fmla="*/ 0 w 285"/>
              <a:gd name="T5" fmla="*/ 66 h 150"/>
              <a:gd name="T6" fmla="*/ 18 w 285"/>
              <a:gd name="T7" fmla="*/ 0 h 150"/>
              <a:gd name="T8" fmla="*/ 120 w 285"/>
              <a:gd name="T9" fmla="*/ 33 h 150"/>
              <a:gd name="T10" fmla="*/ 225 w 285"/>
              <a:gd name="T11" fmla="*/ 72 h 150"/>
              <a:gd name="T12" fmla="*/ 285 w 285"/>
              <a:gd name="T13" fmla="*/ 96 h 150"/>
              <a:gd name="T14" fmla="*/ 261 w 285"/>
              <a:gd name="T15" fmla="*/ 150 h 1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5" h="150">
                <a:moveTo>
                  <a:pt x="261" y="150"/>
                </a:moveTo>
                <a:lnTo>
                  <a:pt x="153" y="108"/>
                </a:lnTo>
                <a:lnTo>
                  <a:pt x="0" y="66"/>
                </a:lnTo>
                <a:lnTo>
                  <a:pt x="18" y="0"/>
                </a:lnTo>
                <a:lnTo>
                  <a:pt x="120" y="33"/>
                </a:lnTo>
                <a:lnTo>
                  <a:pt x="225" y="72"/>
                </a:lnTo>
                <a:lnTo>
                  <a:pt x="285" y="96"/>
                </a:lnTo>
                <a:lnTo>
                  <a:pt x="261" y="15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6" name="Freeform 572">
            <a:extLst>
              <a:ext uri="{FF2B5EF4-FFF2-40B4-BE49-F238E27FC236}">
                <a16:creationId xmlns:a16="http://schemas.microsoft.com/office/drawing/2014/main" id="{663FC006-413B-DFD9-ACD7-9E1602672E7B}"/>
              </a:ext>
            </a:extLst>
          </xdr:cNvPr>
          <xdr:cNvSpPr>
            <a:spLocks noChangeAspect="1"/>
          </xdr:cNvSpPr>
        </xdr:nvSpPr>
        <xdr:spPr bwMode="auto">
          <a:xfrm rot="16200000">
            <a:off x="12545" y="6345"/>
            <a:ext cx="195" cy="135"/>
          </a:xfrm>
          <a:custGeom>
            <a:avLst/>
            <a:gdLst>
              <a:gd name="T0" fmla="*/ 57 w 276"/>
              <a:gd name="T1" fmla="*/ 192 h 192"/>
              <a:gd name="T2" fmla="*/ 90 w 276"/>
              <a:gd name="T3" fmla="*/ 153 h 192"/>
              <a:gd name="T4" fmla="*/ 156 w 276"/>
              <a:gd name="T5" fmla="*/ 117 h 192"/>
              <a:gd name="T6" fmla="*/ 198 w 276"/>
              <a:gd name="T7" fmla="*/ 93 h 192"/>
              <a:gd name="T8" fmla="*/ 231 w 276"/>
              <a:gd name="T9" fmla="*/ 72 h 192"/>
              <a:gd name="T10" fmla="*/ 267 w 276"/>
              <a:gd name="T11" fmla="*/ 75 h 192"/>
              <a:gd name="T12" fmla="*/ 276 w 276"/>
              <a:gd name="T13" fmla="*/ 0 h 192"/>
              <a:gd name="T14" fmla="*/ 216 w 276"/>
              <a:gd name="T15" fmla="*/ 0 h 192"/>
              <a:gd name="T16" fmla="*/ 153 w 276"/>
              <a:gd name="T17" fmla="*/ 24 h 192"/>
              <a:gd name="T18" fmla="*/ 96 w 276"/>
              <a:gd name="T19" fmla="*/ 57 h 192"/>
              <a:gd name="T20" fmla="*/ 39 w 276"/>
              <a:gd name="T21" fmla="*/ 105 h 192"/>
              <a:gd name="T22" fmla="*/ 0 w 276"/>
              <a:gd name="T23" fmla="*/ 150 h 192"/>
              <a:gd name="T24" fmla="*/ 57 w 276"/>
              <a:gd name="T25" fmla="*/ 192 h 1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92">
                <a:moveTo>
                  <a:pt x="57" y="192"/>
                </a:moveTo>
                <a:lnTo>
                  <a:pt x="90" y="153"/>
                </a:lnTo>
                <a:lnTo>
                  <a:pt x="156" y="117"/>
                </a:lnTo>
                <a:lnTo>
                  <a:pt x="198" y="93"/>
                </a:lnTo>
                <a:lnTo>
                  <a:pt x="231" y="72"/>
                </a:lnTo>
                <a:lnTo>
                  <a:pt x="267" y="75"/>
                </a:lnTo>
                <a:lnTo>
                  <a:pt x="276" y="0"/>
                </a:lnTo>
                <a:lnTo>
                  <a:pt x="216" y="0"/>
                </a:lnTo>
                <a:lnTo>
                  <a:pt x="153" y="24"/>
                </a:lnTo>
                <a:lnTo>
                  <a:pt x="96" y="57"/>
                </a:lnTo>
                <a:lnTo>
                  <a:pt x="39" y="105"/>
                </a:lnTo>
                <a:lnTo>
                  <a:pt x="0" y="150"/>
                </a:lnTo>
                <a:lnTo>
                  <a:pt x="57" y="1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7" name="Freeform 573">
            <a:extLst>
              <a:ext uri="{FF2B5EF4-FFF2-40B4-BE49-F238E27FC236}">
                <a16:creationId xmlns:a16="http://schemas.microsoft.com/office/drawing/2014/main" id="{B0A6C2C4-658F-DDD8-D588-8336EF970183}"/>
              </a:ext>
            </a:extLst>
          </xdr:cNvPr>
          <xdr:cNvSpPr>
            <a:spLocks noChangeAspect="1"/>
          </xdr:cNvSpPr>
        </xdr:nvSpPr>
        <xdr:spPr bwMode="auto">
          <a:xfrm rot="16200000">
            <a:off x="12874" y="6523"/>
            <a:ext cx="131" cy="187"/>
          </a:xfrm>
          <a:custGeom>
            <a:avLst/>
            <a:gdLst>
              <a:gd name="T0" fmla="*/ 186 w 186"/>
              <a:gd name="T1" fmla="*/ 30 h 264"/>
              <a:gd name="T2" fmla="*/ 132 w 186"/>
              <a:gd name="T3" fmla="*/ 141 h 264"/>
              <a:gd name="T4" fmla="*/ 90 w 186"/>
              <a:gd name="T5" fmla="*/ 213 h 264"/>
              <a:gd name="T6" fmla="*/ 57 w 186"/>
              <a:gd name="T7" fmla="*/ 264 h 264"/>
              <a:gd name="T8" fmla="*/ 0 w 186"/>
              <a:gd name="T9" fmla="*/ 222 h 264"/>
              <a:gd name="T10" fmla="*/ 45 w 186"/>
              <a:gd name="T11" fmla="*/ 159 h 264"/>
              <a:gd name="T12" fmla="*/ 87 w 186"/>
              <a:gd name="T13" fmla="*/ 84 h 264"/>
              <a:gd name="T14" fmla="*/ 126 w 186"/>
              <a:gd name="T15" fmla="*/ 0 h 264"/>
              <a:gd name="T16" fmla="*/ 186 w 186"/>
              <a:gd name="T17" fmla="*/ 30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6" h="264">
                <a:moveTo>
                  <a:pt x="186" y="30"/>
                </a:moveTo>
                <a:lnTo>
                  <a:pt x="132" y="141"/>
                </a:lnTo>
                <a:lnTo>
                  <a:pt x="90" y="213"/>
                </a:lnTo>
                <a:lnTo>
                  <a:pt x="57" y="264"/>
                </a:lnTo>
                <a:lnTo>
                  <a:pt x="0" y="222"/>
                </a:lnTo>
                <a:lnTo>
                  <a:pt x="45" y="159"/>
                </a:lnTo>
                <a:lnTo>
                  <a:pt x="87" y="84"/>
                </a:lnTo>
                <a:lnTo>
                  <a:pt x="126" y="0"/>
                </a:lnTo>
                <a:lnTo>
                  <a:pt x="186" y="3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8" name="Freeform 574">
            <a:extLst>
              <a:ext uri="{FF2B5EF4-FFF2-40B4-BE49-F238E27FC236}">
                <a16:creationId xmlns:a16="http://schemas.microsoft.com/office/drawing/2014/main" id="{2AF99013-DB8D-11F6-451B-6BC86CF5E58A}"/>
              </a:ext>
            </a:extLst>
          </xdr:cNvPr>
          <xdr:cNvSpPr>
            <a:spLocks noChangeAspect="1"/>
          </xdr:cNvSpPr>
        </xdr:nvSpPr>
        <xdr:spPr bwMode="auto">
          <a:xfrm rot="16200000">
            <a:off x="13102" y="6776"/>
            <a:ext cx="176" cy="144"/>
          </a:xfrm>
          <a:custGeom>
            <a:avLst/>
            <a:gdLst>
              <a:gd name="T0" fmla="*/ 249 w 249"/>
              <a:gd name="T1" fmla="*/ 66 h 204"/>
              <a:gd name="T2" fmla="*/ 186 w 249"/>
              <a:gd name="T3" fmla="*/ 114 h 204"/>
              <a:gd name="T4" fmla="*/ 123 w 249"/>
              <a:gd name="T5" fmla="*/ 159 h 204"/>
              <a:gd name="T6" fmla="*/ 24 w 249"/>
              <a:gd name="T7" fmla="*/ 204 h 204"/>
              <a:gd name="T8" fmla="*/ 0 w 249"/>
              <a:gd name="T9" fmla="*/ 135 h 204"/>
              <a:gd name="T10" fmla="*/ 72 w 249"/>
              <a:gd name="T11" fmla="*/ 105 h 204"/>
              <a:gd name="T12" fmla="*/ 147 w 249"/>
              <a:gd name="T13" fmla="*/ 60 h 204"/>
              <a:gd name="T14" fmla="*/ 219 w 249"/>
              <a:gd name="T15" fmla="*/ 0 h 204"/>
              <a:gd name="T16" fmla="*/ 249 w 249"/>
              <a:gd name="T17" fmla="*/ 66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9" h="204">
                <a:moveTo>
                  <a:pt x="249" y="66"/>
                </a:moveTo>
                <a:lnTo>
                  <a:pt x="186" y="114"/>
                </a:lnTo>
                <a:lnTo>
                  <a:pt x="123" y="159"/>
                </a:lnTo>
                <a:lnTo>
                  <a:pt x="24" y="204"/>
                </a:lnTo>
                <a:lnTo>
                  <a:pt x="0" y="135"/>
                </a:lnTo>
                <a:lnTo>
                  <a:pt x="72" y="105"/>
                </a:lnTo>
                <a:lnTo>
                  <a:pt x="147" y="60"/>
                </a:lnTo>
                <a:lnTo>
                  <a:pt x="219" y="0"/>
                </a:lnTo>
                <a:lnTo>
                  <a:pt x="249"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9" name="Freeform 575">
            <a:extLst>
              <a:ext uri="{FF2B5EF4-FFF2-40B4-BE49-F238E27FC236}">
                <a16:creationId xmlns:a16="http://schemas.microsoft.com/office/drawing/2014/main" id="{C414968C-5D0C-B67C-3998-AD4C00A3F9AD}"/>
              </a:ext>
            </a:extLst>
          </xdr:cNvPr>
          <xdr:cNvSpPr>
            <a:spLocks noChangeAspect="1"/>
          </xdr:cNvSpPr>
        </xdr:nvSpPr>
        <xdr:spPr bwMode="auto">
          <a:xfrm rot="16200000">
            <a:off x="13145" y="7144"/>
            <a:ext cx="206" cy="77"/>
          </a:xfrm>
          <a:custGeom>
            <a:avLst/>
            <a:gdLst>
              <a:gd name="T0" fmla="*/ 282 w 291"/>
              <a:gd name="T1" fmla="*/ 108 h 108"/>
              <a:gd name="T2" fmla="*/ 213 w 291"/>
              <a:gd name="T3" fmla="*/ 108 h 108"/>
              <a:gd name="T4" fmla="*/ 141 w 291"/>
              <a:gd name="T5" fmla="*/ 99 h 108"/>
              <a:gd name="T6" fmla="*/ 0 w 291"/>
              <a:gd name="T7" fmla="*/ 66 h 108"/>
              <a:gd name="T8" fmla="*/ 21 w 291"/>
              <a:gd name="T9" fmla="*/ 0 h 108"/>
              <a:gd name="T10" fmla="*/ 126 w 291"/>
              <a:gd name="T11" fmla="*/ 30 h 108"/>
              <a:gd name="T12" fmla="*/ 219 w 291"/>
              <a:gd name="T13" fmla="*/ 39 h 108"/>
              <a:gd name="T14" fmla="*/ 291 w 291"/>
              <a:gd name="T15" fmla="*/ 42 h 108"/>
              <a:gd name="T16" fmla="*/ 282 w 291"/>
              <a:gd name="T17"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108">
                <a:moveTo>
                  <a:pt x="282" y="108"/>
                </a:moveTo>
                <a:lnTo>
                  <a:pt x="213" y="108"/>
                </a:lnTo>
                <a:lnTo>
                  <a:pt x="141" y="99"/>
                </a:lnTo>
                <a:lnTo>
                  <a:pt x="0" y="66"/>
                </a:lnTo>
                <a:lnTo>
                  <a:pt x="21" y="0"/>
                </a:lnTo>
                <a:lnTo>
                  <a:pt x="126" y="30"/>
                </a:lnTo>
                <a:lnTo>
                  <a:pt x="219" y="39"/>
                </a:lnTo>
                <a:lnTo>
                  <a:pt x="291" y="42"/>
                </a:lnTo>
                <a:lnTo>
                  <a:pt x="282" y="10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0" name="Freeform 576">
            <a:extLst>
              <a:ext uri="{FF2B5EF4-FFF2-40B4-BE49-F238E27FC236}">
                <a16:creationId xmlns:a16="http://schemas.microsoft.com/office/drawing/2014/main" id="{AD7D9454-C00C-10E8-39C4-BAB1CCDA0E09}"/>
              </a:ext>
            </a:extLst>
          </xdr:cNvPr>
          <xdr:cNvSpPr>
            <a:spLocks noChangeAspect="1"/>
          </xdr:cNvSpPr>
        </xdr:nvSpPr>
        <xdr:spPr bwMode="auto">
          <a:xfrm rot="16200000">
            <a:off x="13043" y="7448"/>
            <a:ext cx="182" cy="125"/>
          </a:xfrm>
          <a:custGeom>
            <a:avLst/>
            <a:gdLst>
              <a:gd name="T0" fmla="*/ 237 w 258"/>
              <a:gd name="T1" fmla="*/ 177 h 177"/>
              <a:gd name="T2" fmla="*/ 165 w 258"/>
              <a:gd name="T3" fmla="*/ 144 h 177"/>
              <a:gd name="T4" fmla="*/ 78 w 258"/>
              <a:gd name="T5" fmla="*/ 99 h 177"/>
              <a:gd name="T6" fmla="*/ 0 w 258"/>
              <a:gd name="T7" fmla="*/ 60 h 177"/>
              <a:gd name="T8" fmla="*/ 33 w 258"/>
              <a:gd name="T9" fmla="*/ 0 h 177"/>
              <a:gd name="T10" fmla="*/ 123 w 258"/>
              <a:gd name="T11" fmla="*/ 57 h 177"/>
              <a:gd name="T12" fmla="*/ 189 w 258"/>
              <a:gd name="T13" fmla="*/ 87 h 177"/>
              <a:gd name="T14" fmla="*/ 258 w 258"/>
              <a:gd name="T15" fmla="*/ 126 h 177"/>
              <a:gd name="T16" fmla="*/ 237 w 258"/>
              <a:gd name="T17" fmla="*/ 177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8" h="177">
                <a:moveTo>
                  <a:pt x="237" y="177"/>
                </a:moveTo>
                <a:lnTo>
                  <a:pt x="165" y="144"/>
                </a:lnTo>
                <a:lnTo>
                  <a:pt x="78" y="99"/>
                </a:lnTo>
                <a:lnTo>
                  <a:pt x="0" y="60"/>
                </a:lnTo>
                <a:lnTo>
                  <a:pt x="33" y="0"/>
                </a:lnTo>
                <a:lnTo>
                  <a:pt x="123" y="57"/>
                </a:lnTo>
                <a:lnTo>
                  <a:pt x="189" y="87"/>
                </a:lnTo>
                <a:lnTo>
                  <a:pt x="258" y="126"/>
                </a:lnTo>
                <a:lnTo>
                  <a:pt x="237" y="17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1" name="Freeform 577">
            <a:extLst>
              <a:ext uri="{FF2B5EF4-FFF2-40B4-BE49-F238E27FC236}">
                <a16:creationId xmlns:a16="http://schemas.microsoft.com/office/drawing/2014/main" id="{F11C74FD-8CF5-3662-1326-403B98C8056D}"/>
              </a:ext>
            </a:extLst>
          </xdr:cNvPr>
          <xdr:cNvSpPr>
            <a:spLocks noChangeAspect="1"/>
          </xdr:cNvSpPr>
        </xdr:nvSpPr>
        <xdr:spPr bwMode="auto">
          <a:xfrm rot="16200000">
            <a:off x="12911" y="7830"/>
            <a:ext cx="202" cy="59"/>
          </a:xfrm>
          <a:custGeom>
            <a:avLst/>
            <a:gdLst>
              <a:gd name="T0" fmla="*/ 0 w 285"/>
              <a:gd name="T1" fmla="*/ 63 h 84"/>
              <a:gd name="T2" fmla="*/ 117 w 285"/>
              <a:gd name="T3" fmla="*/ 66 h 84"/>
              <a:gd name="T4" fmla="*/ 210 w 285"/>
              <a:gd name="T5" fmla="*/ 78 h 84"/>
              <a:gd name="T6" fmla="*/ 267 w 285"/>
              <a:gd name="T7" fmla="*/ 84 h 84"/>
              <a:gd name="T8" fmla="*/ 285 w 285"/>
              <a:gd name="T9" fmla="*/ 18 h 84"/>
              <a:gd name="T10" fmla="*/ 207 w 285"/>
              <a:gd name="T11" fmla="*/ 6 h 84"/>
              <a:gd name="T12" fmla="*/ 120 w 285"/>
              <a:gd name="T13" fmla="*/ 0 h 84"/>
              <a:gd name="T14" fmla="*/ 0 w 285"/>
              <a:gd name="T15" fmla="*/ 0 h 84"/>
              <a:gd name="T16" fmla="*/ 0 w 285"/>
              <a:gd name="T17" fmla="*/ 63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5" h="84">
                <a:moveTo>
                  <a:pt x="0" y="63"/>
                </a:moveTo>
                <a:lnTo>
                  <a:pt x="117" y="66"/>
                </a:lnTo>
                <a:lnTo>
                  <a:pt x="210" y="78"/>
                </a:lnTo>
                <a:lnTo>
                  <a:pt x="267" y="84"/>
                </a:lnTo>
                <a:lnTo>
                  <a:pt x="285" y="18"/>
                </a:lnTo>
                <a:lnTo>
                  <a:pt x="207" y="6"/>
                </a:lnTo>
                <a:lnTo>
                  <a:pt x="120" y="0"/>
                </a:lnTo>
                <a:lnTo>
                  <a:pt x="0" y="0"/>
                </a:lnTo>
                <a:lnTo>
                  <a:pt x="0"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2" name="Freeform 578">
            <a:extLst>
              <a:ext uri="{FF2B5EF4-FFF2-40B4-BE49-F238E27FC236}">
                <a16:creationId xmlns:a16="http://schemas.microsoft.com/office/drawing/2014/main" id="{217636D8-9F8A-7D12-4069-2AC520A1E7D0}"/>
              </a:ext>
            </a:extLst>
          </xdr:cNvPr>
          <xdr:cNvSpPr>
            <a:spLocks noChangeAspect="1"/>
          </xdr:cNvSpPr>
        </xdr:nvSpPr>
        <xdr:spPr bwMode="auto">
          <a:xfrm rot="16200000">
            <a:off x="12714" y="8419"/>
            <a:ext cx="189" cy="146"/>
          </a:xfrm>
          <a:custGeom>
            <a:avLst/>
            <a:gdLst>
              <a:gd name="T0" fmla="*/ 243 w 267"/>
              <a:gd name="T1" fmla="*/ 207 h 207"/>
              <a:gd name="T2" fmla="*/ 168 w 267"/>
              <a:gd name="T3" fmla="*/ 177 h 207"/>
              <a:gd name="T4" fmla="*/ 117 w 267"/>
              <a:gd name="T5" fmla="*/ 150 h 207"/>
              <a:gd name="T6" fmla="*/ 51 w 267"/>
              <a:gd name="T7" fmla="*/ 90 h 207"/>
              <a:gd name="T8" fmla="*/ 0 w 267"/>
              <a:gd name="T9" fmla="*/ 48 h 207"/>
              <a:gd name="T10" fmla="*/ 39 w 267"/>
              <a:gd name="T11" fmla="*/ 0 h 207"/>
              <a:gd name="T12" fmla="*/ 96 w 267"/>
              <a:gd name="T13" fmla="*/ 45 h 207"/>
              <a:gd name="T14" fmla="*/ 156 w 267"/>
              <a:gd name="T15" fmla="*/ 102 h 207"/>
              <a:gd name="T16" fmla="*/ 213 w 267"/>
              <a:gd name="T17" fmla="*/ 138 h 207"/>
              <a:gd name="T18" fmla="*/ 267 w 267"/>
              <a:gd name="T19" fmla="*/ 150 h 207"/>
              <a:gd name="T20" fmla="*/ 243 w 267"/>
              <a:gd name="T21" fmla="*/ 207 h 2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7" h="207">
                <a:moveTo>
                  <a:pt x="243" y="207"/>
                </a:moveTo>
                <a:lnTo>
                  <a:pt x="168" y="177"/>
                </a:lnTo>
                <a:lnTo>
                  <a:pt x="117" y="150"/>
                </a:lnTo>
                <a:lnTo>
                  <a:pt x="51" y="90"/>
                </a:lnTo>
                <a:lnTo>
                  <a:pt x="0" y="48"/>
                </a:lnTo>
                <a:lnTo>
                  <a:pt x="39" y="0"/>
                </a:lnTo>
                <a:lnTo>
                  <a:pt x="96" y="45"/>
                </a:lnTo>
                <a:lnTo>
                  <a:pt x="156" y="102"/>
                </a:lnTo>
                <a:lnTo>
                  <a:pt x="213" y="138"/>
                </a:lnTo>
                <a:lnTo>
                  <a:pt x="267" y="150"/>
                </a:lnTo>
                <a:lnTo>
                  <a:pt x="243"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3" name="Freeform 579">
            <a:extLst>
              <a:ext uri="{FF2B5EF4-FFF2-40B4-BE49-F238E27FC236}">
                <a16:creationId xmlns:a16="http://schemas.microsoft.com/office/drawing/2014/main" id="{63ACBF79-0257-0F10-CC2D-76931CC11458}"/>
              </a:ext>
            </a:extLst>
          </xdr:cNvPr>
          <xdr:cNvSpPr>
            <a:spLocks noChangeAspect="1"/>
          </xdr:cNvSpPr>
        </xdr:nvSpPr>
        <xdr:spPr bwMode="auto">
          <a:xfrm rot="16200000">
            <a:off x="12571" y="8794"/>
            <a:ext cx="212" cy="115"/>
          </a:xfrm>
          <a:custGeom>
            <a:avLst/>
            <a:gdLst>
              <a:gd name="T0" fmla="*/ 297 w 300"/>
              <a:gd name="T1" fmla="*/ 162 h 162"/>
              <a:gd name="T2" fmla="*/ 168 w 300"/>
              <a:gd name="T3" fmla="*/ 132 h 162"/>
              <a:gd name="T4" fmla="*/ 105 w 300"/>
              <a:gd name="T5" fmla="*/ 114 h 162"/>
              <a:gd name="T6" fmla="*/ 0 w 300"/>
              <a:gd name="T7" fmla="*/ 48 h 162"/>
              <a:gd name="T8" fmla="*/ 36 w 300"/>
              <a:gd name="T9" fmla="*/ 0 h 162"/>
              <a:gd name="T10" fmla="*/ 102 w 300"/>
              <a:gd name="T11" fmla="*/ 45 h 162"/>
              <a:gd name="T12" fmla="*/ 183 w 300"/>
              <a:gd name="T13" fmla="*/ 75 h 162"/>
              <a:gd name="T14" fmla="*/ 300 w 300"/>
              <a:gd name="T15" fmla="*/ 105 h 162"/>
              <a:gd name="T16" fmla="*/ 297 w 300"/>
              <a:gd name="T17" fmla="*/ 16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00" h="162">
                <a:moveTo>
                  <a:pt x="297" y="162"/>
                </a:moveTo>
                <a:lnTo>
                  <a:pt x="168" y="132"/>
                </a:lnTo>
                <a:lnTo>
                  <a:pt x="105" y="114"/>
                </a:lnTo>
                <a:lnTo>
                  <a:pt x="0" y="48"/>
                </a:lnTo>
                <a:lnTo>
                  <a:pt x="36" y="0"/>
                </a:lnTo>
                <a:lnTo>
                  <a:pt x="102" y="45"/>
                </a:lnTo>
                <a:lnTo>
                  <a:pt x="183" y="75"/>
                </a:lnTo>
                <a:lnTo>
                  <a:pt x="300" y="105"/>
                </a:lnTo>
                <a:lnTo>
                  <a:pt x="297" y="16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4" name="Freeform 580">
            <a:extLst>
              <a:ext uri="{FF2B5EF4-FFF2-40B4-BE49-F238E27FC236}">
                <a16:creationId xmlns:a16="http://schemas.microsoft.com/office/drawing/2014/main" id="{DB3D79EA-4ABF-DDD5-5947-E6F9BB13F8ED}"/>
              </a:ext>
            </a:extLst>
          </xdr:cNvPr>
          <xdr:cNvSpPr>
            <a:spLocks noChangeAspect="1"/>
          </xdr:cNvSpPr>
        </xdr:nvSpPr>
        <xdr:spPr bwMode="auto">
          <a:xfrm rot="16200000">
            <a:off x="11891" y="5831"/>
            <a:ext cx="174" cy="185"/>
          </a:xfrm>
          <a:custGeom>
            <a:avLst/>
            <a:gdLst>
              <a:gd name="T0" fmla="*/ 0 w 246"/>
              <a:gd name="T1" fmla="*/ 222 h 261"/>
              <a:gd name="T2" fmla="*/ 42 w 246"/>
              <a:gd name="T3" fmla="*/ 165 h 261"/>
              <a:gd name="T4" fmla="*/ 117 w 246"/>
              <a:gd name="T5" fmla="*/ 96 h 261"/>
              <a:gd name="T6" fmla="*/ 159 w 246"/>
              <a:gd name="T7" fmla="*/ 57 h 261"/>
              <a:gd name="T8" fmla="*/ 201 w 246"/>
              <a:gd name="T9" fmla="*/ 0 h 261"/>
              <a:gd name="T10" fmla="*/ 246 w 246"/>
              <a:gd name="T11" fmla="*/ 42 h 261"/>
              <a:gd name="T12" fmla="*/ 186 w 246"/>
              <a:gd name="T13" fmla="*/ 114 h 261"/>
              <a:gd name="T14" fmla="*/ 117 w 246"/>
              <a:gd name="T15" fmla="*/ 195 h 261"/>
              <a:gd name="T16" fmla="*/ 81 w 246"/>
              <a:gd name="T17" fmla="*/ 231 h 261"/>
              <a:gd name="T18" fmla="*/ 63 w 246"/>
              <a:gd name="T19" fmla="*/ 261 h 261"/>
              <a:gd name="T20" fmla="*/ 0 w 246"/>
              <a:gd name="T21" fmla="*/ 222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6" h="261">
                <a:moveTo>
                  <a:pt x="0" y="222"/>
                </a:moveTo>
                <a:lnTo>
                  <a:pt x="42" y="165"/>
                </a:lnTo>
                <a:lnTo>
                  <a:pt x="117" y="96"/>
                </a:lnTo>
                <a:lnTo>
                  <a:pt x="159" y="57"/>
                </a:lnTo>
                <a:lnTo>
                  <a:pt x="201" y="0"/>
                </a:lnTo>
                <a:lnTo>
                  <a:pt x="246" y="42"/>
                </a:lnTo>
                <a:lnTo>
                  <a:pt x="186" y="114"/>
                </a:lnTo>
                <a:lnTo>
                  <a:pt x="117" y="195"/>
                </a:lnTo>
                <a:lnTo>
                  <a:pt x="81" y="231"/>
                </a:lnTo>
                <a:lnTo>
                  <a:pt x="63" y="261"/>
                </a:lnTo>
                <a:lnTo>
                  <a:pt x="0" y="22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5" name="Freeform 581">
            <a:extLst>
              <a:ext uri="{FF2B5EF4-FFF2-40B4-BE49-F238E27FC236}">
                <a16:creationId xmlns:a16="http://schemas.microsoft.com/office/drawing/2014/main" id="{536D2E5F-B078-866E-EDE0-E7FB1697CA83}"/>
              </a:ext>
            </a:extLst>
          </xdr:cNvPr>
          <xdr:cNvSpPr>
            <a:spLocks noChangeAspect="1"/>
          </xdr:cNvSpPr>
        </xdr:nvSpPr>
        <xdr:spPr bwMode="auto">
          <a:xfrm rot="16200000">
            <a:off x="12221" y="6033"/>
            <a:ext cx="138" cy="178"/>
          </a:xfrm>
          <a:custGeom>
            <a:avLst/>
            <a:gdLst>
              <a:gd name="T0" fmla="*/ 135 w 195"/>
              <a:gd name="T1" fmla="*/ 0 h 252"/>
              <a:gd name="T2" fmla="*/ 96 w 195"/>
              <a:gd name="T3" fmla="*/ 57 h 252"/>
              <a:gd name="T4" fmla="*/ 48 w 195"/>
              <a:gd name="T5" fmla="*/ 138 h 252"/>
              <a:gd name="T6" fmla="*/ 0 w 195"/>
              <a:gd name="T7" fmla="*/ 216 h 252"/>
              <a:gd name="T8" fmla="*/ 54 w 195"/>
              <a:gd name="T9" fmla="*/ 252 h 252"/>
              <a:gd name="T10" fmla="*/ 123 w 195"/>
              <a:gd name="T11" fmla="*/ 147 h 252"/>
              <a:gd name="T12" fmla="*/ 156 w 195"/>
              <a:gd name="T13" fmla="*/ 90 h 252"/>
              <a:gd name="T14" fmla="*/ 195 w 195"/>
              <a:gd name="T15" fmla="*/ 24 h 252"/>
              <a:gd name="T16" fmla="*/ 135 w 195"/>
              <a:gd name="T17" fmla="*/ 0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5" h="252">
                <a:moveTo>
                  <a:pt x="135" y="0"/>
                </a:moveTo>
                <a:lnTo>
                  <a:pt x="96" y="57"/>
                </a:lnTo>
                <a:lnTo>
                  <a:pt x="48" y="138"/>
                </a:lnTo>
                <a:lnTo>
                  <a:pt x="0" y="216"/>
                </a:lnTo>
                <a:lnTo>
                  <a:pt x="54" y="252"/>
                </a:lnTo>
                <a:lnTo>
                  <a:pt x="123" y="147"/>
                </a:lnTo>
                <a:lnTo>
                  <a:pt x="156" y="90"/>
                </a:lnTo>
                <a:lnTo>
                  <a:pt x="195" y="24"/>
                </a:lnTo>
                <a:lnTo>
                  <a:pt x="135"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6" name="Freeform 582">
            <a:extLst>
              <a:ext uri="{FF2B5EF4-FFF2-40B4-BE49-F238E27FC236}">
                <a16:creationId xmlns:a16="http://schemas.microsoft.com/office/drawing/2014/main" id="{64F551E2-0D8A-ADD8-9BB8-6F46E4D57E24}"/>
              </a:ext>
            </a:extLst>
          </xdr:cNvPr>
          <xdr:cNvSpPr>
            <a:spLocks noChangeAspect="1"/>
          </xdr:cNvSpPr>
        </xdr:nvSpPr>
        <xdr:spPr bwMode="auto">
          <a:xfrm rot="16200000">
            <a:off x="12584" y="6157"/>
            <a:ext cx="81" cy="219"/>
          </a:xfrm>
          <a:custGeom>
            <a:avLst/>
            <a:gdLst>
              <a:gd name="T0" fmla="*/ 0 w 114"/>
              <a:gd name="T1" fmla="*/ 306 h 309"/>
              <a:gd name="T2" fmla="*/ 0 w 114"/>
              <a:gd name="T3" fmla="*/ 231 h 309"/>
              <a:gd name="T4" fmla="*/ 9 w 114"/>
              <a:gd name="T5" fmla="*/ 150 h 309"/>
              <a:gd name="T6" fmla="*/ 30 w 114"/>
              <a:gd name="T7" fmla="*/ 66 h 309"/>
              <a:gd name="T8" fmla="*/ 51 w 114"/>
              <a:gd name="T9" fmla="*/ 0 h 309"/>
              <a:gd name="T10" fmla="*/ 114 w 114"/>
              <a:gd name="T11" fmla="*/ 30 h 309"/>
              <a:gd name="T12" fmla="*/ 90 w 114"/>
              <a:gd name="T13" fmla="*/ 105 h 309"/>
              <a:gd name="T14" fmla="*/ 69 w 114"/>
              <a:gd name="T15" fmla="*/ 195 h 309"/>
              <a:gd name="T16" fmla="*/ 66 w 114"/>
              <a:gd name="T17" fmla="*/ 264 h 309"/>
              <a:gd name="T18" fmla="*/ 69 w 114"/>
              <a:gd name="T19" fmla="*/ 309 h 309"/>
              <a:gd name="T20" fmla="*/ 0 w 114"/>
              <a:gd name="T21" fmla="*/ 306 h 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4" h="309">
                <a:moveTo>
                  <a:pt x="0" y="306"/>
                </a:moveTo>
                <a:lnTo>
                  <a:pt x="0" y="231"/>
                </a:lnTo>
                <a:lnTo>
                  <a:pt x="9" y="150"/>
                </a:lnTo>
                <a:lnTo>
                  <a:pt x="30" y="66"/>
                </a:lnTo>
                <a:lnTo>
                  <a:pt x="51" y="0"/>
                </a:lnTo>
                <a:lnTo>
                  <a:pt x="114" y="30"/>
                </a:lnTo>
                <a:lnTo>
                  <a:pt x="90" y="105"/>
                </a:lnTo>
                <a:lnTo>
                  <a:pt x="69" y="195"/>
                </a:lnTo>
                <a:lnTo>
                  <a:pt x="66" y="264"/>
                </a:lnTo>
                <a:lnTo>
                  <a:pt x="69" y="309"/>
                </a:lnTo>
                <a:lnTo>
                  <a:pt x="0" y="30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7" name="Freeform 583">
            <a:extLst>
              <a:ext uri="{FF2B5EF4-FFF2-40B4-BE49-F238E27FC236}">
                <a16:creationId xmlns:a16="http://schemas.microsoft.com/office/drawing/2014/main" id="{B716E9C2-84FF-A1FB-B82F-50FE269077FA}"/>
              </a:ext>
            </a:extLst>
          </xdr:cNvPr>
          <xdr:cNvSpPr>
            <a:spLocks noChangeAspect="1"/>
          </xdr:cNvSpPr>
        </xdr:nvSpPr>
        <xdr:spPr bwMode="auto">
          <a:xfrm rot="16200000">
            <a:off x="12980" y="6178"/>
            <a:ext cx="59" cy="208"/>
          </a:xfrm>
          <a:custGeom>
            <a:avLst/>
            <a:gdLst>
              <a:gd name="T0" fmla="*/ 0 w 84"/>
              <a:gd name="T1" fmla="*/ 291 h 294"/>
              <a:gd name="T2" fmla="*/ 9 w 84"/>
              <a:gd name="T3" fmla="*/ 123 h 294"/>
              <a:gd name="T4" fmla="*/ 15 w 84"/>
              <a:gd name="T5" fmla="*/ 0 h 294"/>
              <a:gd name="T6" fmla="*/ 84 w 84"/>
              <a:gd name="T7" fmla="*/ 3 h 294"/>
              <a:gd name="T8" fmla="*/ 72 w 84"/>
              <a:gd name="T9" fmla="*/ 168 h 294"/>
              <a:gd name="T10" fmla="*/ 66 w 84"/>
              <a:gd name="T11" fmla="*/ 294 h 294"/>
              <a:gd name="T12" fmla="*/ 0 w 84"/>
              <a:gd name="T13" fmla="*/ 291 h 294"/>
            </a:gdLst>
            <a:ahLst/>
            <a:cxnLst>
              <a:cxn ang="0">
                <a:pos x="T0" y="T1"/>
              </a:cxn>
              <a:cxn ang="0">
                <a:pos x="T2" y="T3"/>
              </a:cxn>
              <a:cxn ang="0">
                <a:pos x="T4" y="T5"/>
              </a:cxn>
              <a:cxn ang="0">
                <a:pos x="T6" y="T7"/>
              </a:cxn>
              <a:cxn ang="0">
                <a:pos x="T8" y="T9"/>
              </a:cxn>
              <a:cxn ang="0">
                <a:pos x="T10" y="T11"/>
              </a:cxn>
              <a:cxn ang="0">
                <a:pos x="T12" y="T13"/>
              </a:cxn>
            </a:cxnLst>
            <a:rect l="0" t="0" r="r" b="b"/>
            <a:pathLst>
              <a:path w="84" h="294">
                <a:moveTo>
                  <a:pt x="0" y="291"/>
                </a:moveTo>
                <a:lnTo>
                  <a:pt x="9" y="123"/>
                </a:lnTo>
                <a:lnTo>
                  <a:pt x="15" y="0"/>
                </a:lnTo>
                <a:lnTo>
                  <a:pt x="84" y="3"/>
                </a:lnTo>
                <a:lnTo>
                  <a:pt x="72" y="168"/>
                </a:lnTo>
                <a:lnTo>
                  <a:pt x="66" y="294"/>
                </a:lnTo>
                <a:lnTo>
                  <a:pt x="0" y="29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8" name="Freeform 584">
            <a:extLst>
              <a:ext uri="{FF2B5EF4-FFF2-40B4-BE49-F238E27FC236}">
                <a16:creationId xmlns:a16="http://schemas.microsoft.com/office/drawing/2014/main" id="{C50DF1F1-6242-A55C-725C-DE60A6330E76}"/>
              </a:ext>
            </a:extLst>
          </xdr:cNvPr>
          <xdr:cNvSpPr>
            <a:spLocks noChangeAspect="1"/>
          </xdr:cNvSpPr>
        </xdr:nvSpPr>
        <xdr:spPr bwMode="auto">
          <a:xfrm rot="16200000">
            <a:off x="13347" y="6177"/>
            <a:ext cx="81" cy="187"/>
          </a:xfrm>
          <a:custGeom>
            <a:avLst/>
            <a:gdLst>
              <a:gd name="T0" fmla="*/ 42 w 114"/>
              <a:gd name="T1" fmla="*/ 264 h 264"/>
              <a:gd name="T2" fmla="*/ 24 w 114"/>
              <a:gd name="T3" fmla="*/ 183 h 264"/>
              <a:gd name="T4" fmla="*/ 9 w 114"/>
              <a:gd name="T5" fmla="*/ 105 h 264"/>
              <a:gd name="T6" fmla="*/ 0 w 114"/>
              <a:gd name="T7" fmla="*/ 0 h 264"/>
              <a:gd name="T8" fmla="*/ 72 w 114"/>
              <a:gd name="T9" fmla="*/ 0 h 264"/>
              <a:gd name="T10" fmla="*/ 90 w 114"/>
              <a:gd name="T11" fmla="*/ 123 h 264"/>
              <a:gd name="T12" fmla="*/ 114 w 114"/>
              <a:gd name="T13" fmla="*/ 252 h 264"/>
              <a:gd name="T14" fmla="*/ 42 w 114"/>
              <a:gd name="T15" fmla="*/ 264 h 26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4" h="264">
                <a:moveTo>
                  <a:pt x="42" y="264"/>
                </a:moveTo>
                <a:lnTo>
                  <a:pt x="24" y="183"/>
                </a:lnTo>
                <a:lnTo>
                  <a:pt x="9" y="105"/>
                </a:lnTo>
                <a:lnTo>
                  <a:pt x="0" y="0"/>
                </a:lnTo>
                <a:lnTo>
                  <a:pt x="72" y="0"/>
                </a:lnTo>
                <a:lnTo>
                  <a:pt x="90" y="123"/>
                </a:lnTo>
                <a:lnTo>
                  <a:pt x="114" y="252"/>
                </a:lnTo>
                <a:lnTo>
                  <a:pt x="42"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9" name="Freeform 585">
            <a:extLst>
              <a:ext uri="{FF2B5EF4-FFF2-40B4-BE49-F238E27FC236}">
                <a16:creationId xmlns:a16="http://schemas.microsoft.com/office/drawing/2014/main" id="{831E881A-A06E-2592-A0FE-CD86ECB58790}"/>
              </a:ext>
            </a:extLst>
          </xdr:cNvPr>
          <xdr:cNvSpPr>
            <a:spLocks noChangeAspect="1"/>
          </xdr:cNvSpPr>
        </xdr:nvSpPr>
        <xdr:spPr bwMode="auto">
          <a:xfrm rot="16200000">
            <a:off x="13672" y="6057"/>
            <a:ext cx="128" cy="199"/>
          </a:xfrm>
          <a:custGeom>
            <a:avLst/>
            <a:gdLst>
              <a:gd name="T0" fmla="*/ 126 w 180"/>
              <a:gd name="T1" fmla="*/ 282 h 282"/>
              <a:gd name="T2" fmla="*/ 75 w 180"/>
              <a:gd name="T3" fmla="*/ 192 h 282"/>
              <a:gd name="T4" fmla="*/ 30 w 180"/>
              <a:gd name="T5" fmla="*/ 96 h 282"/>
              <a:gd name="T6" fmla="*/ 0 w 180"/>
              <a:gd name="T7" fmla="*/ 21 h 282"/>
              <a:gd name="T8" fmla="*/ 51 w 180"/>
              <a:gd name="T9" fmla="*/ 0 h 282"/>
              <a:gd name="T10" fmla="*/ 99 w 180"/>
              <a:gd name="T11" fmla="*/ 108 h 282"/>
              <a:gd name="T12" fmla="*/ 132 w 180"/>
              <a:gd name="T13" fmla="*/ 174 h 282"/>
              <a:gd name="T14" fmla="*/ 180 w 180"/>
              <a:gd name="T15" fmla="*/ 252 h 282"/>
              <a:gd name="T16" fmla="*/ 126 w 180"/>
              <a:gd name="T17" fmla="*/ 28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0" h="282">
                <a:moveTo>
                  <a:pt x="126" y="282"/>
                </a:moveTo>
                <a:lnTo>
                  <a:pt x="75" y="192"/>
                </a:lnTo>
                <a:lnTo>
                  <a:pt x="30" y="96"/>
                </a:lnTo>
                <a:lnTo>
                  <a:pt x="0" y="21"/>
                </a:lnTo>
                <a:lnTo>
                  <a:pt x="51" y="0"/>
                </a:lnTo>
                <a:lnTo>
                  <a:pt x="99" y="108"/>
                </a:lnTo>
                <a:lnTo>
                  <a:pt x="132" y="174"/>
                </a:lnTo>
                <a:lnTo>
                  <a:pt x="180" y="252"/>
                </a:lnTo>
                <a:lnTo>
                  <a:pt x="126"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0" name="Freeform 586">
            <a:extLst>
              <a:ext uri="{FF2B5EF4-FFF2-40B4-BE49-F238E27FC236}">
                <a16:creationId xmlns:a16="http://schemas.microsoft.com/office/drawing/2014/main" id="{5F325F21-3383-CE2D-4206-33C0F8BE3A12}"/>
              </a:ext>
            </a:extLst>
          </xdr:cNvPr>
          <xdr:cNvSpPr>
            <a:spLocks noChangeAspect="1"/>
          </xdr:cNvSpPr>
        </xdr:nvSpPr>
        <xdr:spPr bwMode="auto">
          <a:xfrm rot="16200000">
            <a:off x="13950" y="5837"/>
            <a:ext cx="183" cy="168"/>
          </a:xfrm>
          <a:custGeom>
            <a:avLst/>
            <a:gdLst>
              <a:gd name="T0" fmla="*/ 0 w 258"/>
              <a:gd name="T1" fmla="*/ 48 h 237"/>
              <a:gd name="T2" fmla="*/ 54 w 258"/>
              <a:gd name="T3" fmla="*/ 108 h 237"/>
              <a:gd name="T4" fmla="*/ 114 w 258"/>
              <a:gd name="T5" fmla="*/ 165 h 237"/>
              <a:gd name="T6" fmla="*/ 174 w 258"/>
              <a:gd name="T7" fmla="*/ 210 h 237"/>
              <a:gd name="T8" fmla="*/ 231 w 258"/>
              <a:gd name="T9" fmla="*/ 237 h 237"/>
              <a:gd name="T10" fmla="*/ 258 w 258"/>
              <a:gd name="T11" fmla="*/ 189 h 237"/>
              <a:gd name="T12" fmla="*/ 198 w 258"/>
              <a:gd name="T13" fmla="*/ 147 h 237"/>
              <a:gd name="T14" fmla="*/ 138 w 258"/>
              <a:gd name="T15" fmla="*/ 93 h 237"/>
              <a:gd name="T16" fmla="*/ 51 w 258"/>
              <a:gd name="T17" fmla="*/ 0 h 237"/>
              <a:gd name="T18" fmla="*/ 0 w 258"/>
              <a:gd name="T19" fmla="*/ 48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237">
                <a:moveTo>
                  <a:pt x="0" y="48"/>
                </a:moveTo>
                <a:lnTo>
                  <a:pt x="54" y="108"/>
                </a:lnTo>
                <a:lnTo>
                  <a:pt x="114" y="165"/>
                </a:lnTo>
                <a:lnTo>
                  <a:pt x="174" y="210"/>
                </a:lnTo>
                <a:lnTo>
                  <a:pt x="231" y="237"/>
                </a:lnTo>
                <a:lnTo>
                  <a:pt x="258" y="189"/>
                </a:lnTo>
                <a:lnTo>
                  <a:pt x="198" y="147"/>
                </a:lnTo>
                <a:lnTo>
                  <a:pt x="138" y="93"/>
                </a:lnTo>
                <a:lnTo>
                  <a:pt x="51"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1" name="Freeform 587">
            <a:extLst>
              <a:ext uri="{FF2B5EF4-FFF2-40B4-BE49-F238E27FC236}">
                <a16:creationId xmlns:a16="http://schemas.microsoft.com/office/drawing/2014/main" id="{E0A3B2FF-859C-AF83-8C25-0DEAB5AB5BB5}"/>
              </a:ext>
            </a:extLst>
          </xdr:cNvPr>
          <xdr:cNvSpPr>
            <a:spLocks noChangeAspect="1"/>
          </xdr:cNvSpPr>
        </xdr:nvSpPr>
        <xdr:spPr bwMode="auto">
          <a:xfrm rot="16200000">
            <a:off x="13405" y="5226"/>
            <a:ext cx="85" cy="214"/>
          </a:xfrm>
          <a:custGeom>
            <a:avLst/>
            <a:gdLst>
              <a:gd name="T0" fmla="*/ 0 w 120"/>
              <a:gd name="T1" fmla="*/ 288 h 303"/>
              <a:gd name="T2" fmla="*/ 33 w 120"/>
              <a:gd name="T3" fmla="*/ 114 h 303"/>
              <a:gd name="T4" fmla="*/ 54 w 120"/>
              <a:gd name="T5" fmla="*/ 0 h 303"/>
              <a:gd name="T6" fmla="*/ 120 w 120"/>
              <a:gd name="T7" fmla="*/ 15 h 303"/>
              <a:gd name="T8" fmla="*/ 90 w 120"/>
              <a:gd name="T9" fmla="*/ 165 h 303"/>
              <a:gd name="T10" fmla="*/ 63 w 120"/>
              <a:gd name="T11" fmla="*/ 303 h 303"/>
              <a:gd name="T12" fmla="*/ 0 w 120"/>
              <a:gd name="T13" fmla="*/ 288 h 303"/>
            </a:gdLst>
            <a:ahLst/>
            <a:cxnLst>
              <a:cxn ang="0">
                <a:pos x="T0" y="T1"/>
              </a:cxn>
              <a:cxn ang="0">
                <a:pos x="T2" y="T3"/>
              </a:cxn>
              <a:cxn ang="0">
                <a:pos x="T4" y="T5"/>
              </a:cxn>
              <a:cxn ang="0">
                <a:pos x="T6" y="T7"/>
              </a:cxn>
              <a:cxn ang="0">
                <a:pos x="T8" y="T9"/>
              </a:cxn>
              <a:cxn ang="0">
                <a:pos x="T10" y="T11"/>
              </a:cxn>
              <a:cxn ang="0">
                <a:pos x="T12" y="T13"/>
              </a:cxn>
            </a:cxnLst>
            <a:rect l="0" t="0" r="r" b="b"/>
            <a:pathLst>
              <a:path w="120" h="303">
                <a:moveTo>
                  <a:pt x="0" y="288"/>
                </a:moveTo>
                <a:lnTo>
                  <a:pt x="33" y="114"/>
                </a:lnTo>
                <a:lnTo>
                  <a:pt x="54" y="0"/>
                </a:lnTo>
                <a:lnTo>
                  <a:pt x="120" y="15"/>
                </a:lnTo>
                <a:lnTo>
                  <a:pt x="90" y="165"/>
                </a:lnTo>
                <a:lnTo>
                  <a:pt x="63" y="303"/>
                </a:lnTo>
                <a:lnTo>
                  <a:pt x="0" y="28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2" name="Freeform 588">
            <a:extLst>
              <a:ext uri="{FF2B5EF4-FFF2-40B4-BE49-F238E27FC236}">
                <a16:creationId xmlns:a16="http://schemas.microsoft.com/office/drawing/2014/main" id="{A41F989B-4A03-4EB1-D957-94590826C3FE}"/>
              </a:ext>
            </a:extLst>
          </xdr:cNvPr>
          <xdr:cNvSpPr>
            <a:spLocks noChangeAspect="1"/>
          </xdr:cNvSpPr>
        </xdr:nvSpPr>
        <xdr:spPr bwMode="auto">
          <a:xfrm rot="16200000">
            <a:off x="13877" y="5247"/>
            <a:ext cx="302" cy="530"/>
          </a:xfrm>
          <a:custGeom>
            <a:avLst/>
            <a:gdLst>
              <a:gd name="T0" fmla="*/ 0 w 426"/>
              <a:gd name="T1" fmla="*/ 576 h 750"/>
              <a:gd name="T2" fmla="*/ 84 w 426"/>
              <a:gd name="T3" fmla="*/ 561 h 750"/>
              <a:gd name="T4" fmla="*/ 192 w 426"/>
              <a:gd name="T5" fmla="*/ 516 h 750"/>
              <a:gd name="T6" fmla="*/ 300 w 426"/>
              <a:gd name="T7" fmla="*/ 459 h 750"/>
              <a:gd name="T8" fmla="*/ 300 w 426"/>
              <a:gd name="T9" fmla="*/ 501 h 750"/>
              <a:gd name="T10" fmla="*/ 315 w 426"/>
              <a:gd name="T11" fmla="*/ 636 h 750"/>
              <a:gd name="T12" fmla="*/ 339 w 426"/>
              <a:gd name="T13" fmla="*/ 750 h 750"/>
              <a:gd name="T14" fmla="*/ 399 w 426"/>
              <a:gd name="T15" fmla="*/ 738 h 750"/>
              <a:gd name="T16" fmla="*/ 378 w 426"/>
              <a:gd name="T17" fmla="*/ 654 h 750"/>
              <a:gd name="T18" fmla="*/ 369 w 426"/>
              <a:gd name="T19" fmla="*/ 561 h 750"/>
              <a:gd name="T20" fmla="*/ 360 w 426"/>
              <a:gd name="T21" fmla="*/ 468 h 750"/>
              <a:gd name="T22" fmla="*/ 372 w 426"/>
              <a:gd name="T23" fmla="*/ 306 h 750"/>
              <a:gd name="T24" fmla="*/ 426 w 426"/>
              <a:gd name="T25" fmla="*/ 12 h 750"/>
              <a:gd name="T26" fmla="*/ 363 w 426"/>
              <a:gd name="T27" fmla="*/ 0 h 750"/>
              <a:gd name="T28" fmla="*/ 342 w 426"/>
              <a:gd name="T29" fmla="*/ 105 h 750"/>
              <a:gd name="T30" fmla="*/ 297 w 426"/>
              <a:gd name="T31" fmla="*/ 351 h 750"/>
              <a:gd name="T32" fmla="*/ 234 w 426"/>
              <a:gd name="T33" fmla="*/ 420 h 750"/>
              <a:gd name="T34" fmla="*/ 156 w 426"/>
              <a:gd name="T35" fmla="*/ 468 h 750"/>
              <a:gd name="T36" fmla="*/ 96 w 426"/>
              <a:gd name="T37" fmla="*/ 495 h 750"/>
              <a:gd name="T38" fmla="*/ 0 w 426"/>
              <a:gd name="T39" fmla="*/ 510 h 750"/>
              <a:gd name="T40" fmla="*/ 0 w 426"/>
              <a:gd name="T41" fmla="*/ 576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6" h="750">
                <a:moveTo>
                  <a:pt x="0" y="576"/>
                </a:moveTo>
                <a:lnTo>
                  <a:pt x="84" y="561"/>
                </a:lnTo>
                <a:lnTo>
                  <a:pt x="192" y="516"/>
                </a:lnTo>
                <a:lnTo>
                  <a:pt x="300" y="459"/>
                </a:lnTo>
                <a:lnTo>
                  <a:pt x="300" y="501"/>
                </a:lnTo>
                <a:lnTo>
                  <a:pt x="315" y="636"/>
                </a:lnTo>
                <a:lnTo>
                  <a:pt x="339" y="750"/>
                </a:lnTo>
                <a:lnTo>
                  <a:pt x="399" y="738"/>
                </a:lnTo>
                <a:lnTo>
                  <a:pt x="378" y="654"/>
                </a:lnTo>
                <a:lnTo>
                  <a:pt x="369" y="561"/>
                </a:lnTo>
                <a:lnTo>
                  <a:pt x="360" y="468"/>
                </a:lnTo>
                <a:lnTo>
                  <a:pt x="372" y="306"/>
                </a:lnTo>
                <a:lnTo>
                  <a:pt x="426" y="12"/>
                </a:lnTo>
                <a:lnTo>
                  <a:pt x="363" y="0"/>
                </a:lnTo>
                <a:lnTo>
                  <a:pt x="342" y="105"/>
                </a:lnTo>
                <a:lnTo>
                  <a:pt x="297" y="351"/>
                </a:lnTo>
                <a:lnTo>
                  <a:pt x="234" y="420"/>
                </a:lnTo>
                <a:lnTo>
                  <a:pt x="156" y="468"/>
                </a:lnTo>
                <a:lnTo>
                  <a:pt x="96" y="495"/>
                </a:lnTo>
                <a:lnTo>
                  <a:pt x="0" y="510"/>
                </a:lnTo>
                <a:lnTo>
                  <a:pt x="0" y="5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3" name="Oval 589">
            <a:extLst>
              <a:ext uri="{FF2B5EF4-FFF2-40B4-BE49-F238E27FC236}">
                <a16:creationId xmlns:a16="http://schemas.microsoft.com/office/drawing/2014/main" id="{E9CA371D-1A00-5210-DC0A-0B13A070A9A1}"/>
              </a:ext>
            </a:extLst>
          </xdr:cNvPr>
          <xdr:cNvSpPr>
            <a:spLocks noChangeAspect="1" noChangeArrowheads="1"/>
          </xdr:cNvSpPr>
        </xdr:nvSpPr>
        <xdr:spPr bwMode="auto">
          <a:xfrm rot="16200000">
            <a:off x="13975" y="5363"/>
            <a:ext cx="133" cy="133"/>
          </a:xfrm>
          <a:prstGeom prst="ellipse">
            <a:avLst/>
          </a:prstGeom>
          <a:solidFill>
            <a:srgbClr val="FFFFFF"/>
          </a:solidFill>
          <a:ln w="6350">
            <a:solidFill>
              <a:srgbClr val="000000"/>
            </a:solidFill>
            <a:round/>
            <a:headEnd/>
            <a:tailEnd/>
          </a:ln>
        </xdr:spPr>
      </xdr:sp>
      <xdr:sp macro="" textlink="">
        <xdr:nvSpPr>
          <xdr:cNvPr id="164" name="Freeform 590">
            <a:extLst>
              <a:ext uri="{FF2B5EF4-FFF2-40B4-BE49-F238E27FC236}">
                <a16:creationId xmlns:a16="http://schemas.microsoft.com/office/drawing/2014/main" id="{F4989883-A663-C6B6-D1C7-D2966F39898C}"/>
              </a:ext>
            </a:extLst>
          </xdr:cNvPr>
          <xdr:cNvSpPr>
            <a:spLocks noChangeAspect="1"/>
          </xdr:cNvSpPr>
        </xdr:nvSpPr>
        <xdr:spPr bwMode="auto">
          <a:xfrm rot="16200000">
            <a:off x="14499" y="5198"/>
            <a:ext cx="125" cy="184"/>
          </a:xfrm>
          <a:custGeom>
            <a:avLst/>
            <a:gdLst>
              <a:gd name="T0" fmla="*/ 129 w 177"/>
              <a:gd name="T1" fmla="*/ 261 h 261"/>
              <a:gd name="T2" fmla="*/ 72 w 177"/>
              <a:gd name="T3" fmla="*/ 174 h 261"/>
              <a:gd name="T4" fmla="*/ 21 w 177"/>
              <a:gd name="T5" fmla="*/ 75 h 261"/>
              <a:gd name="T6" fmla="*/ 0 w 177"/>
              <a:gd name="T7" fmla="*/ 24 h 261"/>
              <a:gd name="T8" fmla="*/ 54 w 177"/>
              <a:gd name="T9" fmla="*/ 0 h 261"/>
              <a:gd name="T10" fmla="*/ 105 w 177"/>
              <a:gd name="T11" fmla="*/ 102 h 261"/>
              <a:gd name="T12" fmla="*/ 177 w 177"/>
              <a:gd name="T13" fmla="*/ 225 h 261"/>
              <a:gd name="T14" fmla="*/ 129 w 177"/>
              <a:gd name="T15" fmla="*/ 261 h 26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7" h="261">
                <a:moveTo>
                  <a:pt x="129" y="261"/>
                </a:moveTo>
                <a:lnTo>
                  <a:pt x="72" y="174"/>
                </a:lnTo>
                <a:lnTo>
                  <a:pt x="21" y="75"/>
                </a:lnTo>
                <a:lnTo>
                  <a:pt x="0" y="24"/>
                </a:lnTo>
                <a:lnTo>
                  <a:pt x="54" y="0"/>
                </a:lnTo>
                <a:lnTo>
                  <a:pt x="105" y="102"/>
                </a:lnTo>
                <a:lnTo>
                  <a:pt x="177" y="225"/>
                </a:lnTo>
                <a:lnTo>
                  <a:pt x="129"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5" name="Freeform 591">
            <a:extLst>
              <a:ext uri="{FF2B5EF4-FFF2-40B4-BE49-F238E27FC236}">
                <a16:creationId xmlns:a16="http://schemas.microsoft.com/office/drawing/2014/main" id="{E5958731-3081-C57F-36A9-E20D5B2D5F2D}"/>
              </a:ext>
            </a:extLst>
          </xdr:cNvPr>
          <xdr:cNvSpPr>
            <a:spLocks noChangeAspect="1"/>
          </xdr:cNvSpPr>
        </xdr:nvSpPr>
        <xdr:spPr bwMode="auto">
          <a:xfrm rot="16200000">
            <a:off x="14763" y="4980"/>
            <a:ext cx="161" cy="150"/>
          </a:xfrm>
          <a:custGeom>
            <a:avLst/>
            <a:gdLst>
              <a:gd name="T0" fmla="*/ 195 w 228"/>
              <a:gd name="T1" fmla="*/ 213 h 213"/>
              <a:gd name="T2" fmla="*/ 153 w 228"/>
              <a:gd name="T3" fmla="*/ 180 h 213"/>
              <a:gd name="T4" fmla="*/ 81 w 228"/>
              <a:gd name="T5" fmla="*/ 120 h 213"/>
              <a:gd name="T6" fmla="*/ 0 w 228"/>
              <a:gd name="T7" fmla="*/ 39 h 213"/>
              <a:gd name="T8" fmla="*/ 33 w 228"/>
              <a:gd name="T9" fmla="*/ 0 h 213"/>
              <a:gd name="T10" fmla="*/ 120 w 228"/>
              <a:gd name="T11" fmla="*/ 78 h 213"/>
              <a:gd name="T12" fmla="*/ 228 w 228"/>
              <a:gd name="T13" fmla="*/ 162 h 213"/>
              <a:gd name="T14" fmla="*/ 207 w 228"/>
              <a:gd name="T15" fmla="*/ 201 h 213"/>
              <a:gd name="T16" fmla="*/ 195 w 228"/>
              <a:gd name="T17" fmla="*/ 213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28" h="213">
                <a:moveTo>
                  <a:pt x="195" y="213"/>
                </a:moveTo>
                <a:lnTo>
                  <a:pt x="153" y="180"/>
                </a:lnTo>
                <a:lnTo>
                  <a:pt x="81" y="120"/>
                </a:lnTo>
                <a:lnTo>
                  <a:pt x="0" y="39"/>
                </a:lnTo>
                <a:lnTo>
                  <a:pt x="33" y="0"/>
                </a:lnTo>
                <a:lnTo>
                  <a:pt x="120" y="78"/>
                </a:lnTo>
                <a:lnTo>
                  <a:pt x="228" y="162"/>
                </a:lnTo>
                <a:lnTo>
                  <a:pt x="207" y="201"/>
                </a:lnTo>
                <a:lnTo>
                  <a:pt x="195" y="21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6" name="Freeform 592">
            <a:extLst>
              <a:ext uri="{FF2B5EF4-FFF2-40B4-BE49-F238E27FC236}">
                <a16:creationId xmlns:a16="http://schemas.microsoft.com/office/drawing/2014/main" id="{30650332-9AA7-FBE2-751A-7CBCA6047C2B}"/>
              </a:ext>
            </a:extLst>
          </xdr:cNvPr>
          <xdr:cNvSpPr>
            <a:spLocks noChangeAspect="1"/>
          </xdr:cNvSpPr>
        </xdr:nvSpPr>
        <xdr:spPr bwMode="auto">
          <a:xfrm rot="16200000">
            <a:off x="14965" y="4701"/>
            <a:ext cx="169" cy="134"/>
          </a:xfrm>
          <a:custGeom>
            <a:avLst/>
            <a:gdLst>
              <a:gd name="T0" fmla="*/ 0 w 240"/>
              <a:gd name="T1" fmla="*/ 54 h 189"/>
              <a:gd name="T2" fmla="*/ 129 w 240"/>
              <a:gd name="T3" fmla="*/ 135 h 189"/>
              <a:gd name="T4" fmla="*/ 210 w 240"/>
              <a:gd name="T5" fmla="*/ 189 h 189"/>
              <a:gd name="T6" fmla="*/ 240 w 240"/>
              <a:gd name="T7" fmla="*/ 126 h 189"/>
              <a:gd name="T8" fmla="*/ 138 w 240"/>
              <a:gd name="T9" fmla="*/ 69 h 189"/>
              <a:gd name="T10" fmla="*/ 33 w 240"/>
              <a:gd name="T11" fmla="*/ 0 h 189"/>
              <a:gd name="T12" fmla="*/ 0 w 240"/>
              <a:gd name="T13" fmla="*/ 54 h 189"/>
            </a:gdLst>
            <a:ahLst/>
            <a:cxnLst>
              <a:cxn ang="0">
                <a:pos x="T0" y="T1"/>
              </a:cxn>
              <a:cxn ang="0">
                <a:pos x="T2" y="T3"/>
              </a:cxn>
              <a:cxn ang="0">
                <a:pos x="T4" y="T5"/>
              </a:cxn>
              <a:cxn ang="0">
                <a:pos x="T6" y="T7"/>
              </a:cxn>
              <a:cxn ang="0">
                <a:pos x="T8" y="T9"/>
              </a:cxn>
              <a:cxn ang="0">
                <a:pos x="T10" y="T11"/>
              </a:cxn>
              <a:cxn ang="0">
                <a:pos x="T12" y="T13"/>
              </a:cxn>
            </a:cxnLst>
            <a:rect l="0" t="0" r="r" b="b"/>
            <a:pathLst>
              <a:path w="240" h="189">
                <a:moveTo>
                  <a:pt x="0" y="54"/>
                </a:moveTo>
                <a:lnTo>
                  <a:pt x="129" y="135"/>
                </a:lnTo>
                <a:lnTo>
                  <a:pt x="210" y="189"/>
                </a:lnTo>
                <a:lnTo>
                  <a:pt x="240" y="126"/>
                </a:lnTo>
                <a:lnTo>
                  <a:pt x="138" y="69"/>
                </a:lnTo>
                <a:lnTo>
                  <a:pt x="33"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7" name="Freeform 593">
            <a:extLst>
              <a:ext uri="{FF2B5EF4-FFF2-40B4-BE49-F238E27FC236}">
                <a16:creationId xmlns:a16="http://schemas.microsoft.com/office/drawing/2014/main" id="{C7551AF5-8865-00B8-726F-39A9D269F08E}"/>
              </a:ext>
            </a:extLst>
          </xdr:cNvPr>
          <xdr:cNvSpPr>
            <a:spLocks noChangeAspect="1"/>
          </xdr:cNvSpPr>
        </xdr:nvSpPr>
        <xdr:spPr bwMode="auto">
          <a:xfrm rot="16200000">
            <a:off x="15156" y="4384"/>
            <a:ext cx="188" cy="163"/>
          </a:xfrm>
          <a:custGeom>
            <a:avLst/>
            <a:gdLst>
              <a:gd name="T0" fmla="*/ 0 w 267"/>
              <a:gd name="T1" fmla="*/ 57 h 231"/>
              <a:gd name="T2" fmla="*/ 135 w 267"/>
              <a:gd name="T3" fmla="*/ 150 h 231"/>
              <a:gd name="T4" fmla="*/ 189 w 267"/>
              <a:gd name="T5" fmla="*/ 192 h 231"/>
              <a:gd name="T6" fmla="*/ 225 w 267"/>
              <a:gd name="T7" fmla="*/ 231 h 231"/>
              <a:gd name="T8" fmla="*/ 267 w 267"/>
              <a:gd name="T9" fmla="*/ 183 h 231"/>
              <a:gd name="T10" fmla="*/ 192 w 267"/>
              <a:gd name="T11" fmla="*/ 120 h 231"/>
              <a:gd name="T12" fmla="*/ 114 w 267"/>
              <a:gd name="T13" fmla="*/ 60 h 231"/>
              <a:gd name="T14" fmla="*/ 39 w 267"/>
              <a:gd name="T15" fmla="*/ 0 h 231"/>
              <a:gd name="T16" fmla="*/ 0 w 267"/>
              <a:gd name="T17" fmla="*/ 57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231">
                <a:moveTo>
                  <a:pt x="0" y="57"/>
                </a:moveTo>
                <a:lnTo>
                  <a:pt x="135" y="150"/>
                </a:lnTo>
                <a:lnTo>
                  <a:pt x="189" y="192"/>
                </a:lnTo>
                <a:lnTo>
                  <a:pt x="225" y="231"/>
                </a:lnTo>
                <a:lnTo>
                  <a:pt x="267" y="183"/>
                </a:lnTo>
                <a:lnTo>
                  <a:pt x="192" y="120"/>
                </a:lnTo>
                <a:lnTo>
                  <a:pt x="114" y="60"/>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8" name="Freeform 594">
            <a:extLst>
              <a:ext uri="{FF2B5EF4-FFF2-40B4-BE49-F238E27FC236}">
                <a16:creationId xmlns:a16="http://schemas.microsoft.com/office/drawing/2014/main" id="{6E5A51F0-8168-FFEF-E796-9E7CDEDF0911}"/>
              </a:ext>
            </a:extLst>
          </xdr:cNvPr>
          <xdr:cNvSpPr>
            <a:spLocks noChangeAspect="1"/>
          </xdr:cNvSpPr>
        </xdr:nvSpPr>
        <xdr:spPr bwMode="auto">
          <a:xfrm rot="16200000">
            <a:off x="15424" y="4141"/>
            <a:ext cx="144" cy="159"/>
          </a:xfrm>
          <a:custGeom>
            <a:avLst/>
            <a:gdLst>
              <a:gd name="T0" fmla="*/ 0 w 204"/>
              <a:gd name="T1" fmla="*/ 48 h 225"/>
              <a:gd name="T2" fmla="*/ 84 w 204"/>
              <a:gd name="T3" fmla="*/ 144 h 225"/>
              <a:gd name="T4" fmla="*/ 159 w 204"/>
              <a:gd name="T5" fmla="*/ 225 h 225"/>
              <a:gd name="T6" fmla="*/ 204 w 204"/>
              <a:gd name="T7" fmla="*/ 168 h 225"/>
              <a:gd name="T8" fmla="*/ 141 w 204"/>
              <a:gd name="T9" fmla="*/ 96 h 225"/>
              <a:gd name="T10" fmla="*/ 57 w 204"/>
              <a:gd name="T11" fmla="*/ 0 h 225"/>
              <a:gd name="T12" fmla="*/ 0 w 204"/>
              <a:gd name="T13" fmla="*/ 48 h 225"/>
            </a:gdLst>
            <a:ahLst/>
            <a:cxnLst>
              <a:cxn ang="0">
                <a:pos x="T0" y="T1"/>
              </a:cxn>
              <a:cxn ang="0">
                <a:pos x="T2" y="T3"/>
              </a:cxn>
              <a:cxn ang="0">
                <a:pos x="T4" y="T5"/>
              </a:cxn>
              <a:cxn ang="0">
                <a:pos x="T6" y="T7"/>
              </a:cxn>
              <a:cxn ang="0">
                <a:pos x="T8" y="T9"/>
              </a:cxn>
              <a:cxn ang="0">
                <a:pos x="T10" y="T11"/>
              </a:cxn>
              <a:cxn ang="0">
                <a:pos x="T12" y="T13"/>
              </a:cxn>
            </a:cxnLst>
            <a:rect l="0" t="0" r="r" b="b"/>
            <a:pathLst>
              <a:path w="204" h="225">
                <a:moveTo>
                  <a:pt x="0" y="48"/>
                </a:moveTo>
                <a:lnTo>
                  <a:pt x="84" y="144"/>
                </a:lnTo>
                <a:lnTo>
                  <a:pt x="159" y="225"/>
                </a:lnTo>
                <a:lnTo>
                  <a:pt x="204" y="168"/>
                </a:lnTo>
                <a:lnTo>
                  <a:pt x="141" y="96"/>
                </a:lnTo>
                <a:lnTo>
                  <a:pt x="57"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9" name="Freeform 595">
            <a:extLst>
              <a:ext uri="{FF2B5EF4-FFF2-40B4-BE49-F238E27FC236}">
                <a16:creationId xmlns:a16="http://schemas.microsoft.com/office/drawing/2014/main" id="{0CB6C612-17DB-504C-B5C1-9EB897FDFB33}"/>
              </a:ext>
            </a:extLst>
          </xdr:cNvPr>
          <xdr:cNvSpPr>
            <a:spLocks noChangeAspect="1"/>
          </xdr:cNvSpPr>
        </xdr:nvSpPr>
        <xdr:spPr bwMode="auto">
          <a:xfrm rot="16200000">
            <a:off x="872" y="3006"/>
            <a:ext cx="6242" cy="2423"/>
          </a:xfrm>
          <a:custGeom>
            <a:avLst/>
            <a:gdLst>
              <a:gd name="T0" fmla="*/ 140 w 8825"/>
              <a:gd name="T1" fmla="*/ 109 h 3426"/>
              <a:gd name="T2" fmla="*/ 430 w 8825"/>
              <a:gd name="T3" fmla="*/ 164 h 3426"/>
              <a:gd name="T4" fmla="*/ 760 w 8825"/>
              <a:gd name="T5" fmla="*/ 124 h 3426"/>
              <a:gd name="T6" fmla="*/ 1060 w 8825"/>
              <a:gd name="T7" fmla="*/ 209 h 3426"/>
              <a:gd name="T8" fmla="*/ 1390 w 8825"/>
              <a:gd name="T9" fmla="*/ 84 h 3426"/>
              <a:gd name="T10" fmla="*/ 1605 w 8825"/>
              <a:gd name="T11" fmla="*/ 14 h 3426"/>
              <a:gd name="T12" fmla="*/ 1765 w 8825"/>
              <a:gd name="T13" fmla="*/ 179 h 3426"/>
              <a:gd name="T14" fmla="*/ 1950 w 8825"/>
              <a:gd name="T15" fmla="*/ 399 h 3426"/>
              <a:gd name="T16" fmla="*/ 2185 w 8825"/>
              <a:gd name="T17" fmla="*/ 584 h 3426"/>
              <a:gd name="T18" fmla="*/ 2515 w 8825"/>
              <a:gd name="T19" fmla="*/ 789 h 3426"/>
              <a:gd name="T20" fmla="*/ 2920 w 8825"/>
              <a:gd name="T21" fmla="*/ 1059 h 3426"/>
              <a:gd name="T22" fmla="*/ 3240 w 8825"/>
              <a:gd name="T23" fmla="*/ 1009 h 3426"/>
              <a:gd name="T24" fmla="*/ 3505 w 8825"/>
              <a:gd name="T25" fmla="*/ 1294 h 3426"/>
              <a:gd name="T26" fmla="*/ 3850 w 8825"/>
              <a:gd name="T27" fmla="*/ 1379 h 3426"/>
              <a:gd name="T28" fmla="*/ 4225 w 8825"/>
              <a:gd name="T29" fmla="*/ 1359 h 3426"/>
              <a:gd name="T30" fmla="*/ 4405 w 8825"/>
              <a:gd name="T31" fmla="*/ 1504 h 3426"/>
              <a:gd name="T32" fmla="*/ 4570 w 8825"/>
              <a:gd name="T33" fmla="*/ 1549 h 3426"/>
              <a:gd name="T34" fmla="*/ 4600 w 8825"/>
              <a:gd name="T35" fmla="*/ 1429 h 3426"/>
              <a:gd name="T36" fmla="*/ 4735 w 8825"/>
              <a:gd name="T37" fmla="*/ 1349 h 3426"/>
              <a:gd name="T38" fmla="*/ 5015 w 8825"/>
              <a:gd name="T39" fmla="*/ 1514 h 3426"/>
              <a:gd name="T40" fmla="*/ 5135 w 8825"/>
              <a:gd name="T41" fmla="*/ 1754 h 3426"/>
              <a:gd name="T42" fmla="*/ 5380 w 8825"/>
              <a:gd name="T43" fmla="*/ 1912 h 3426"/>
              <a:gd name="T44" fmla="*/ 5790 w 8825"/>
              <a:gd name="T45" fmla="*/ 1982 h 3426"/>
              <a:gd name="T46" fmla="*/ 6035 w 8825"/>
              <a:gd name="T47" fmla="*/ 2307 h 3426"/>
              <a:gd name="T48" fmla="*/ 6005 w 8825"/>
              <a:gd name="T49" fmla="*/ 2562 h 3426"/>
              <a:gd name="T50" fmla="*/ 6075 w 8825"/>
              <a:gd name="T51" fmla="*/ 2827 h 3426"/>
              <a:gd name="T52" fmla="*/ 6195 w 8825"/>
              <a:gd name="T53" fmla="*/ 2972 h 3426"/>
              <a:gd name="T54" fmla="*/ 6345 w 8825"/>
              <a:gd name="T55" fmla="*/ 3012 h 3426"/>
              <a:gd name="T56" fmla="*/ 6595 w 8825"/>
              <a:gd name="T57" fmla="*/ 3167 h 3426"/>
              <a:gd name="T58" fmla="*/ 6860 w 8825"/>
              <a:gd name="T59" fmla="*/ 3182 h 3426"/>
              <a:gd name="T60" fmla="*/ 7055 w 8825"/>
              <a:gd name="T61" fmla="*/ 3397 h 3426"/>
              <a:gd name="T62" fmla="*/ 7480 w 8825"/>
              <a:gd name="T63" fmla="*/ 3372 h 3426"/>
              <a:gd name="T64" fmla="*/ 7805 w 8825"/>
              <a:gd name="T65" fmla="*/ 3252 h 3426"/>
              <a:gd name="T66" fmla="*/ 8210 w 8825"/>
              <a:gd name="T67" fmla="*/ 3237 h 3426"/>
              <a:gd name="T68" fmla="*/ 8530 w 8825"/>
              <a:gd name="T69" fmla="*/ 2977 h 3426"/>
              <a:gd name="T70" fmla="*/ 8825 w 8825"/>
              <a:gd name="T71" fmla="*/ 2827 h 3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825" h="3426">
                <a:moveTo>
                  <a:pt x="0" y="129"/>
                </a:moveTo>
                <a:cubicBezTo>
                  <a:pt x="50" y="119"/>
                  <a:pt x="101" y="109"/>
                  <a:pt x="140" y="109"/>
                </a:cubicBezTo>
                <a:cubicBezTo>
                  <a:pt x="179" y="109"/>
                  <a:pt x="187" y="120"/>
                  <a:pt x="235" y="129"/>
                </a:cubicBezTo>
                <a:cubicBezTo>
                  <a:pt x="283" y="138"/>
                  <a:pt x="363" y="166"/>
                  <a:pt x="430" y="164"/>
                </a:cubicBezTo>
                <a:cubicBezTo>
                  <a:pt x="497" y="162"/>
                  <a:pt x="585" y="126"/>
                  <a:pt x="640" y="119"/>
                </a:cubicBezTo>
                <a:cubicBezTo>
                  <a:pt x="695" y="112"/>
                  <a:pt x="716" y="112"/>
                  <a:pt x="760" y="124"/>
                </a:cubicBezTo>
                <a:cubicBezTo>
                  <a:pt x="804" y="136"/>
                  <a:pt x="855" y="180"/>
                  <a:pt x="905" y="194"/>
                </a:cubicBezTo>
                <a:cubicBezTo>
                  <a:pt x="955" y="208"/>
                  <a:pt x="999" y="212"/>
                  <a:pt x="1060" y="209"/>
                </a:cubicBezTo>
                <a:cubicBezTo>
                  <a:pt x="1121" y="206"/>
                  <a:pt x="1215" y="195"/>
                  <a:pt x="1270" y="174"/>
                </a:cubicBezTo>
                <a:cubicBezTo>
                  <a:pt x="1325" y="153"/>
                  <a:pt x="1355" y="111"/>
                  <a:pt x="1390" y="84"/>
                </a:cubicBezTo>
                <a:cubicBezTo>
                  <a:pt x="1425" y="57"/>
                  <a:pt x="1444" y="26"/>
                  <a:pt x="1480" y="14"/>
                </a:cubicBezTo>
                <a:cubicBezTo>
                  <a:pt x="1516" y="2"/>
                  <a:pt x="1568" y="0"/>
                  <a:pt x="1605" y="14"/>
                </a:cubicBezTo>
                <a:cubicBezTo>
                  <a:pt x="1642" y="28"/>
                  <a:pt x="1673" y="72"/>
                  <a:pt x="1700" y="99"/>
                </a:cubicBezTo>
                <a:cubicBezTo>
                  <a:pt x="1727" y="126"/>
                  <a:pt x="1736" y="151"/>
                  <a:pt x="1765" y="179"/>
                </a:cubicBezTo>
                <a:cubicBezTo>
                  <a:pt x="1794" y="207"/>
                  <a:pt x="1844" y="232"/>
                  <a:pt x="1875" y="269"/>
                </a:cubicBezTo>
                <a:cubicBezTo>
                  <a:pt x="1906" y="306"/>
                  <a:pt x="1928" y="358"/>
                  <a:pt x="1950" y="399"/>
                </a:cubicBezTo>
                <a:cubicBezTo>
                  <a:pt x="1972" y="440"/>
                  <a:pt x="1966" y="483"/>
                  <a:pt x="2005" y="514"/>
                </a:cubicBezTo>
                <a:cubicBezTo>
                  <a:pt x="2044" y="545"/>
                  <a:pt x="2132" y="561"/>
                  <a:pt x="2185" y="584"/>
                </a:cubicBezTo>
                <a:cubicBezTo>
                  <a:pt x="2238" y="607"/>
                  <a:pt x="2270" y="615"/>
                  <a:pt x="2325" y="649"/>
                </a:cubicBezTo>
                <a:cubicBezTo>
                  <a:pt x="2380" y="683"/>
                  <a:pt x="2445" y="735"/>
                  <a:pt x="2515" y="789"/>
                </a:cubicBezTo>
                <a:cubicBezTo>
                  <a:pt x="2585" y="843"/>
                  <a:pt x="2677" y="929"/>
                  <a:pt x="2745" y="974"/>
                </a:cubicBezTo>
                <a:cubicBezTo>
                  <a:pt x="2813" y="1019"/>
                  <a:pt x="2866" y="1045"/>
                  <a:pt x="2920" y="1059"/>
                </a:cubicBezTo>
                <a:cubicBezTo>
                  <a:pt x="2974" y="1073"/>
                  <a:pt x="3017" y="1067"/>
                  <a:pt x="3070" y="1059"/>
                </a:cubicBezTo>
                <a:cubicBezTo>
                  <a:pt x="3123" y="1051"/>
                  <a:pt x="3189" y="1005"/>
                  <a:pt x="3240" y="1009"/>
                </a:cubicBezTo>
                <a:cubicBezTo>
                  <a:pt x="3291" y="1013"/>
                  <a:pt x="3331" y="1037"/>
                  <a:pt x="3375" y="1084"/>
                </a:cubicBezTo>
                <a:cubicBezTo>
                  <a:pt x="3419" y="1131"/>
                  <a:pt x="3458" y="1245"/>
                  <a:pt x="3505" y="1294"/>
                </a:cubicBezTo>
                <a:cubicBezTo>
                  <a:pt x="3552" y="1343"/>
                  <a:pt x="3603" y="1365"/>
                  <a:pt x="3660" y="1379"/>
                </a:cubicBezTo>
                <a:cubicBezTo>
                  <a:pt x="3717" y="1393"/>
                  <a:pt x="3787" y="1386"/>
                  <a:pt x="3850" y="1379"/>
                </a:cubicBezTo>
                <a:cubicBezTo>
                  <a:pt x="3913" y="1372"/>
                  <a:pt x="3978" y="1342"/>
                  <a:pt x="4040" y="1339"/>
                </a:cubicBezTo>
                <a:cubicBezTo>
                  <a:pt x="4102" y="1336"/>
                  <a:pt x="4177" y="1349"/>
                  <a:pt x="4225" y="1359"/>
                </a:cubicBezTo>
                <a:cubicBezTo>
                  <a:pt x="4273" y="1369"/>
                  <a:pt x="4300" y="1375"/>
                  <a:pt x="4330" y="1399"/>
                </a:cubicBezTo>
                <a:cubicBezTo>
                  <a:pt x="4360" y="1423"/>
                  <a:pt x="4376" y="1486"/>
                  <a:pt x="4405" y="1504"/>
                </a:cubicBezTo>
                <a:cubicBezTo>
                  <a:pt x="4434" y="1522"/>
                  <a:pt x="4478" y="1502"/>
                  <a:pt x="4505" y="1509"/>
                </a:cubicBezTo>
                <a:cubicBezTo>
                  <a:pt x="4532" y="1516"/>
                  <a:pt x="4552" y="1545"/>
                  <a:pt x="4570" y="1549"/>
                </a:cubicBezTo>
                <a:cubicBezTo>
                  <a:pt x="4588" y="1553"/>
                  <a:pt x="4610" y="1554"/>
                  <a:pt x="4615" y="1534"/>
                </a:cubicBezTo>
                <a:cubicBezTo>
                  <a:pt x="4620" y="1514"/>
                  <a:pt x="4598" y="1458"/>
                  <a:pt x="4600" y="1429"/>
                </a:cubicBezTo>
                <a:cubicBezTo>
                  <a:pt x="4602" y="1400"/>
                  <a:pt x="4608" y="1372"/>
                  <a:pt x="4630" y="1359"/>
                </a:cubicBezTo>
                <a:cubicBezTo>
                  <a:pt x="4652" y="1346"/>
                  <a:pt x="4686" y="1342"/>
                  <a:pt x="4735" y="1349"/>
                </a:cubicBezTo>
                <a:cubicBezTo>
                  <a:pt x="4784" y="1356"/>
                  <a:pt x="4878" y="1377"/>
                  <a:pt x="4925" y="1404"/>
                </a:cubicBezTo>
                <a:cubicBezTo>
                  <a:pt x="4972" y="1431"/>
                  <a:pt x="4994" y="1477"/>
                  <a:pt x="5015" y="1514"/>
                </a:cubicBezTo>
                <a:cubicBezTo>
                  <a:pt x="5036" y="1551"/>
                  <a:pt x="5030" y="1584"/>
                  <a:pt x="5050" y="1624"/>
                </a:cubicBezTo>
                <a:cubicBezTo>
                  <a:pt x="5070" y="1664"/>
                  <a:pt x="5104" y="1717"/>
                  <a:pt x="5135" y="1754"/>
                </a:cubicBezTo>
                <a:cubicBezTo>
                  <a:pt x="5166" y="1791"/>
                  <a:pt x="5194" y="1818"/>
                  <a:pt x="5235" y="1844"/>
                </a:cubicBezTo>
                <a:cubicBezTo>
                  <a:pt x="5276" y="1870"/>
                  <a:pt x="5316" y="1898"/>
                  <a:pt x="5380" y="1912"/>
                </a:cubicBezTo>
                <a:cubicBezTo>
                  <a:pt x="5444" y="1926"/>
                  <a:pt x="5552" y="1915"/>
                  <a:pt x="5620" y="1927"/>
                </a:cubicBezTo>
                <a:cubicBezTo>
                  <a:pt x="5688" y="1939"/>
                  <a:pt x="5737" y="1945"/>
                  <a:pt x="5790" y="1982"/>
                </a:cubicBezTo>
                <a:cubicBezTo>
                  <a:pt x="5843" y="2019"/>
                  <a:pt x="5899" y="2098"/>
                  <a:pt x="5940" y="2152"/>
                </a:cubicBezTo>
                <a:cubicBezTo>
                  <a:pt x="5981" y="2206"/>
                  <a:pt x="6020" y="2261"/>
                  <a:pt x="6035" y="2307"/>
                </a:cubicBezTo>
                <a:cubicBezTo>
                  <a:pt x="6050" y="2353"/>
                  <a:pt x="6035" y="2384"/>
                  <a:pt x="6030" y="2427"/>
                </a:cubicBezTo>
                <a:cubicBezTo>
                  <a:pt x="6025" y="2470"/>
                  <a:pt x="6006" y="2514"/>
                  <a:pt x="6005" y="2562"/>
                </a:cubicBezTo>
                <a:cubicBezTo>
                  <a:pt x="6004" y="2610"/>
                  <a:pt x="6013" y="2673"/>
                  <a:pt x="6025" y="2717"/>
                </a:cubicBezTo>
                <a:cubicBezTo>
                  <a:pt x="6037" y="2761"/>
                  <a:pt x="6058" y="2799"/>
                  <a:pt x="6075" y="2827"/>
                </a:cubicBezTo>
                <a:cubicBezTo>
                  <a:pt x="6092" y="2855"/>
                  <a:pt x="6105" y="2858"/>
                  <a:pt x="6125" y="2882"/>
                </a:cubicBezTo>
                <a:cubicBezTo>
                  <a:pt x="6145" y="2906"/>
                  <a:pt x="6168" y="2954"/>
                  <a:pt x="6195" y="2972"/>
                </a:cubicBezTo>
                <a:cubicBezTo>
                  <a:pt x="6222" y="2990"/>
                  <a:pt x="6265" y="2980"/>
                  <a:pt x="6290" y="2987"/>
                </a:cubicBezTo>
                <a:cubicBezTo>
                  <a:pt x="6315" y="2994"/>
                  <a:pt x="6322" y="3005"/>
                  <a:pt x="6345" y="3012"/>
                </a:cubicBezTo>
                <a:cubicBezTo>
                  <a:pt x="6368" y="3019"/>
                  <a:pt x="6388" y="3006"/>
                  <a:pt x="6430" y="3032"/>
                </a:cubicBezTo>
                <a:cubicBezTo>
                  <a:pt x="6472" y="3058"/>
                  <a:pt x="6539" y="3150"/>
                  <a:pt x="6595" y="3167"/>
                </a:cubicBezTo>
                <a:cubicBezTo>
                  <a:pt x="6651" y="3184"/>
                  <a:pt x="6721" y="3130"/>
                  <a:pt x="6765" y="3132"/>
                </a:cubicBezTo>
                <a:cubicBezTo>
                  <a:pt x="6809" y="3134"/>
                  <a:pt x="6828" y="3154"/>
                  <a:pt x="6860" y="3182"/>
                </a:cubicBezTo>
                <a:cubicBezTo>
                  <a:pt x="6892" y="3210"/>
                  <a:pt x="6922" y="3266"/>
                  <a:pt x="6955" y="3302"/>
                </a:cubicBezTo>
                <a:cubicBezTo>
                  <a:pt x="6988" y="3338"/>
                  <a:pt x="7004" y="3377"/>
                  <a:pt x="7055" y="3397"/>
                </a:cubicBezTo>
                <a:cubicBezTo>
                  <a:pt x="7106" y="3417"/>
                  <a:pt x="7189" y="3426"/>
                  <a:pt x="7260" y="3422"/>
                </a:cubicBezTo>
                <a:cubicBezTo>
                  <a:pt x="7331" y="3418"/>
                  <a:pt x="7412" y="3400"/>
                  <a:pt x="7480" y="3372"/>
                </a:cubicBezTo>
                <a:cubicBezTo>
                  <a:pt x="7548" y="3344"/>
                  <a:pt x="7616" y="3272"/>
                  <a:pt x="7670" y="3252"/>
                </a:cubicBezTo>
                <a:cubicBezTo>
                  <a:pt x="7724" y="3232"/>
                  <a:pt x="7743" y="3244"/>
                  <a:pt x="7805" y="3252"/>
                </a:cubicBezTo>
                <a:cubicBezTo>
                  <a:pt x="7867" y="3260"/>
                  <a:pt x="7973" y="3304"/>
                  <a:pt x="8040" y="3302"/>
                </a:cubicBezTo>
                <a:cubicBezTo>
                  <a:pt x="8107" y="3300"/>
                  <a:pt x="8154" y="3274"/>
                  <a:pt x="8210" y="3237"/>
                </a:cubicBezTo>
                <a:cubicBezTo>
                  <a:pt x="8266" y="3200"/>
                  <a:pt x="8322" y="3120"/>
                  <a:pt x="8375" y="3077"/>
                </a:cubicBezTo>
                <a:cubicBezTo>
                  <a:pt x="8428" y="3034"/>
                  <a:pt x="8478" y="3010"/>
                  <a:pt x="8530" y="2977"/>
                </a:cubicBezTo>
                <a:cubicBezTo>
                  <a:pt x="8582" y="2944"/>
                  <a:pt x="8636" y="2902"/>
                  <a:pt x="8685" y="2877"/>
                </a:cubicBezTo>
                <a:cubicBezTo>
                  <a:pt x="8734" y="2852"/>
                  <a:pt x="8796" y="2837"/>
                  <a:pt x="8825" y="2827"/>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0" name="Freeform 596">
            <a:extLst>
              <a:ext uri="{FF2B5EF4-FFF2-40B4-BE49-F238E27FC236}">
                <a16:creationId xmlns:a16="http://schemas.microsoft.com/office/drawing/2014/main" id="{BE75612B-6DAD-D27F-37BA-4B57490A0B55}"/>
              </a:ext>
            </a:extLst>
          </xdr:cNvPr>
          <xdr:cNvSpPr>
            <a:spLocks noChangeAspect="1"/>
          </xdr:cNvSpPr>
        </xdr:nvSpPr>
        <xdr:spPr bwMode="auto">
          <a:xfrm rot="16200000">
            <a:off x="5952" y="909"/>
            <a:ext cx="738" cy="2290"/>
          </a:xfrm>
          <a:custGeom>
            <a:avLst/>
            <a:gdLst>
              <a:gd name="T0" fmla="*/ 80 w 1044"/>
              <a:gd name="T1" fmla="*/ 0 h 3238"/>
              <a:gd name="T2" fmla="*/ 65 w 1044"/>
              <a:gd name="T3" fmla="*/ 140 h 3238"/>
              <a:gd name="T4" fmla="*/ 140 w 1044"/>
              <a:gd name="T5" fmla="*/ 285 h 3238"/>
              <a:gd name="T6" fmla="*/ 235 w 1044"/>
              <a:gd name="T7" fmla="*/ 345 h 3238"/>
              <a:gd name="T8" fmla="*/ 335 w 1044"/>
              <a:gd name="T9" fmla="*/ 455 h 3238"/>
              <a:gd name="T10" fmla="*/ 420 w 1044"/>
              <a:gd name="T11" fmla="*/ 520 h 3238"/>
              <a:gd name="T12" fmla="*/ 485 w 1044"/>
              <a:gd name="T13" fmla="*/ 620 h 3238"/>
              <a:gd name="T14" fmla="*/ 555 w 1044"/>
              <a:gd name="T15" fmla="*/ 705 h 3238"/>
              <a:gd name="T16" fmla="*/ 560 w 1044"/>
              <a:gd name="T17" fmla="*/ 830 h 3238"/>
              <a:gd name="T18" fmla="*/ 535 w 1044"/>
              <a:gd name="T19" fmla="*/ 945 h 3238"/>
              <a:gd name="T20" fmla="*/ 575 w 1044"/>
              <a:gd name="T21" fmla="*/ 1080 h 3238"/>
              <a:gd name="T22" fmla="*/ 630 w 1044"/>
              <a:gd name="T23" fmla="*/ 1130 h 3238"/>
              <a:gd name="T24" fmla="*/ 695 w 1044"/>
              <a:gd name="T25" fmla="*/ 1185 h 3238"/>
              <a:gd name="T26" fmla="*/ 755 w 1044"/>
              <a:gd name="T27" fmla="*/ 1310 h 3238"/>
              <a:gd name="T28" fmla="*/ 815 w 1044"/>
              <a:gd name="T29" fmla="*/ 1365 h 3238"/>
              <a:gd name="T30" fmla="*/ 940 w 1044"/>
              <a:gd name="T31" fmla="*/ 1405 h 3238"/>
              <a:gd name="T32" fmla="*/ 1010 w 1044"/>
              <a:gd name="T33" fmla="*/ 1465 h 3238"/>
              <a:gd name="T34" fmla="*/ 1040 w 1044"/>
              <a:gd name="T35" fmla="*/ 1620 h 3238"/>
              <a:gd name="T36" fmla="*/ 985 w 1044"/>
              <a:gd name="T37" fmla="*/ 1730 h 3238"/>
              <a:gd name="T38" fmla="*/ 880 w 1044"/>
              <a:gd name="T39" fmla="*/ 1920 h 3238"/>
              <a:gd name="T40" fmla="*/ 755 w 1044"/>
              <a:gd name="T41" fmla="*/ 2085 h 3238"/>
              <a:gd name="T42" fmla="*/ 670 w 1044"/>
              <a:gd name="T43" fmla="*/ 2215 h 3238"/>
              <a:gd name="T44" fmla="*/ 710 w 1044"/>
              <a:gd name="T45" fmla="*/ 2355 h 3238"/>
              <a:gd name="T46" fmla="*/ 775 w 1044"/>
              <a:gd name="T47" fmla="*/ 2435 h 3238"/>
              <a:gd name="T48" fmla="*/ 860 w 1044"/>
              <a:gd name="T49" fmla="*/ 2520 h 3238"/>
              <a:gd name="T50" fmla="*/ 875 w 1044"/>
              <a:gd name="T51" fmla="*/ 2610 h 3238"/>
              <a:gd name="T52" fmla="*/ 860 w 1044"/>
              <a:gd name="T53" fmla="*/ 2675 h 3238"/>
              <a:gd name="T54" fmla="*/ 810 w 1044"/>
              <a:gd name="T55" fmla="*/ 2755 h 3238"/>
              <a:gd name="T56" fmla="*/ 730 w 1044"/>
              <a:gd name="T57" fmla="*/ 2920 h 3238"/>
              <a:gd name="T58" fmla="*/ 600 w 1044"/>
              <a:gd name="T59" fmla="*/ 3165 h 3238"/>
              <a:gd name="T60" fmla="*/ 340 w 1044"/>
              <a:gd name="T61" fmla="*/ 3235 h 3238"/>
              <a:gd name="T62" fmla="*/ 215 w 1044"/>
              <a:gd name="T63" fmla="*/ 3185 h 3238"/>
              <a:gd name="T64" fmla="*/ 85 w 1044"/>
              <a:gd name="T65" fmla="*/ 3160 h 3238"/>
              <a:gd name="T66" fmla="*/ 0 w 1044"/>
              <a:gd name="T67" fmla="*/ 3210 h 32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044" h="3238">
                <a:moveTo>
                  <a:pt x="80" y="0"/>
                </a:moveTo>
                <a:cubicBezTo>
                  <a:pt x="67" y="46"/>
                  <a:pt x="55" y="93"/>
                  <a:pt x="65" y="140"/>
                </a:cubicBezTo>
                <a:cubicBezTo>
                  <a:pt x="75" y="187"/>
                  <a:pt x="112" y="251"/>
                  <a:pt x="140" y="285"/>
                </a:cubicBezTo>
                <a:cubicBezTo>
                  <a:pt x="168" y="319"/>
                  <a:pt x="202" y="317"/>
                  <a:pt x="235" y="345"/>
                </a:cubicBezTo>
                <a:cubicBezTo>
                  <a:pt x="268" y="373"/>
                  <a:pt x="304" y="426"/>
                  <a:pt x="335" y="455"/>
                </a:cubicBezTo>
                <a:cubicBezTo>
                  <a:pt x="366" y="484"/>
                  <a:pt x="395" y="493"/>
                  <a:pt x="420" y="520"/>
                </a:cubicBezTo>
                <a:cubicBezTo>
                  <a:pt x="445" y="547"/>
                  <a:pt x="463" y="589"/>
                  <a:pt x="485" y="620"/>
                </a:cubicBezTo>
                <a:cubicBezTo>
                  <a:pt x="507" y="651"/>
                  <a:pt x="543" y="670"/>
                  <a:pt x="555" y="705"/>
                </a:cubicBezTo>
                <a:cubicBezTo>
                  <a:pt x="567" y="740"/>
                  <a:pt x="563" y="790"/>
                  <a:pt x="560" y="830"/>
                </a:cubicBezTo>
                <a:cubicBezTo>
                  <a:pt x="557" y="870"/>
                  <a:pt x="532" y="903"/>
                  <a:pt x="535" y="945"/>
                </a:cubicBezTo>
                <a:cubicBezTo>
                  <a:pt x="538" y="987"/>
                  <a:pt x="559" y="1049"/>
                  <a:pt x="575" y="1080"/>
                </a:cubicBezTo>
                <a:cubicBezTo>
                  <a:pt x="591" y="1111"/>
                  <a:pt x="610" y="1113"/>
                  <a:pt x="630" y="1130"/>
                </a:cubicBezTo>
                <a:cubicBezTo>
                  <a:pt x="650" y="1147"/>
                  <a:pt x="674" y="1155"/>
                  <a:pt x="695" y="1185"/>
                </a:cubicBezTo>
                <a:cubicBezTo>
                  <a:pt x="716" y="1215"/>
                  <a:pt x="735" y="1280"/>
                  <a:pt x="755" y="1310"/>
                </a:cubicBezTo>
                <a:cubicBezTo>
                  <a:pt x="775" y="1340"/>
                  <a:pt x="784" y="1349"/>
                  <a:pt x="815" y="1365"/>
                </a:cubicBezTo>
                <a:cubicBezTo>
                  <a:pt x="846" y="1381"/>
                  <a:pt x="907" y="1388"/>
                  <a:pt x="940" y="1405"/>
                </a:cubicBezTo>
                <a:cubicBezTo>
                  <a:pt x="973" y="1422"/>
                  <a:pt x="993" y="1429"/>
                  <a:pt x="1010" y="1465"/>
                </a:cubicBezTo>
                <a:cubicBezTo>
                  <a:pt x="1027" y="1501"/>
                  <a:pt x="1044" y="1576"/>
                  <a:pt x="1040" y="1620"/>
                </a:cubicBezTo>
                <a:cubicBezTo>
                  <a:pt x="1036" y="1664"/>
                  <a:pt x="1012" y="1680"/>
                  <a:pt x="985" y="1730"/>
                </a:cubicBezTo>
                <a:cubicBezTo>
                  <a:pt x="958" y="1780"/>
                  <a:pt x="918" y="1861"/>
                  <a:pt x="880" y="1920"/>
                </a:cubicBezTo>
                <a:cubicBezTo>
                  <a:pt x="842" y="1979"/>
                  <a:pt x="790" y="2036"/>
                  <a:pt x="755" y="2085"/>
                </a:cubicBezTo>
                <a:cubicBezTo>
                  <a:pt x="720" y="2134"/>
                  <a:pt x="678" y="2170"/>
                  <a:pt x="670" y="2215"/>
                </a:cubicBezTo>
                <a:cubicBezTo>
                  <a:pt x="662" y="2260"/>
                  <a:pt x="693" y="2318"/>
                  <a:pt x="710" y="2355"/>
                </a:cubicBezTo>
                <a:cubicBezTo>
                  <a:pt x="727" y="2392"/>
                  <a:pt x="750" y="2408"/>
                  <a:pt x="775" y="2435"/>
                </a:cubicBezTo>
                <a:cubicBezTo>
                  <a:pt x="800" y="2462"/>
                  <a:pt x="843" y="2491"/>
                  <a:pt x="860" y="2520"/>
                </a:cubicBezTo>
                <a:cubicBezTo>
                  <a:pt x="877" y="2549"/>
                  <a:pt x="875" y="2584"/>
                  <a:pt x="875" y="2610"/>
                </a:cubicBezTo>
                <a:cubicBezTo>
                  <a:pt x="875" y="2636"/>
                  <a:pt x="871" y="2651"/>
                  <a:pt x="860" y="2675"/>
                </a:cubicBezTo>
                <a:cubicBezTo>
                  <a:pt x="849" y="2699"/>
                  <a:pt x="832" y="2714"/>
                  <a:pt x="810" y="2755"/>
                </a:cubicBezTo>
                <a:cubicBezTo>
                  <a:pt x="788" y="2796"/>
                  <a:pt x="765" y="2852"/>
                  <a:pt x="730" y="2920"/>
                </a:cubicBezTo>
                <a:cubicBezTo>
                  <a:pt x="695" y="2988"/>
                  <a:pt x="665" y="3113"/>
                  <a:pt x="600" y="3165"/>
                </a:cubicBezTo>
                <a:cubicBezTo>
                  <a:pt x="535" y="3217"/>
                  <a:pt x="404" y="3232"/>
                  <a:pt x="340" y="3235"/>
                </a:cubicBezTo>
                <a:cubicBezTo>
                  <a:pt x="276" y="3238"/>
                  <a:pt x="257" y="3197"/>
                  <a:pt x="215" y="3185"/>
                </a:cubicBezTo>
                <a:cubicBezTo>
                  <a:pt x="173" y="3173"/>
                  <a:pt x="121" y="3156"/>
                  <a:pt x="85" y="3160"/>
                </a:cubicBezTo>
                <a:cubicBezTo>
                  <a:pt x="49" y="3164"/>
                  <a:pt x="18" y="3200"/>
                  <a:pt x="0" y="321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1" name="Freeform 597">
            <a:extLst>
              <a:ext uri="{FF2B5EF4-FFF2-40B4-BE49-F238E27FC236}">
                <a16:creationId xmlns:a16="http://schemas.microsoft.com/office/drawing/2014/main" id="{10077829-2D0E-DCB1-7423-89EC73AD20BF}"/>
              </a:ext>
            </a:extLst>
          </xdr:cNvPr>
          <xdr:cNvSpPr>
            <a:spLocks noChangeAspect="1"/>
          </xdr:cNvSpPr>
        </xdr:nvSpPr>
        <xdr:spPr bwMode="auto">
          <a:xfrm rot="16200000">
            <a:off x="10286" y="-725"/>
            <a:ext cx="2940" cy="8222"/>
          </a:xfrm>
          <a:custGeom>
            <a:avLst/>
            <a:gdLst>
              <a:gd name="T0" fmla="*/ 3440 w 4158"/>
              <a:gd name="T1" fmla="*/ 70 h 11625"/>
              <a:gd name="T2" fmla="*/ 3640 w 4158"/>
              <a:gd name="T3" fmla="*/ 280 h 11625"/>
              <a:gd name="T4" fmla="*/ 3695 w 4158"/>
              <a:gd name="T5" fmla="*/ 525 h 11625"/>
              <a:gd name="T6" fmla="*/ 3680 w 4158"/>
              <a:gd name="T7" fmla="*/ 785 h 11625"/>
              <a:gd name="T8" fmla="*/ 3590 w 4158"/>
              <a:gd name="T9" fmla="*/ 995 h 11625"/>
              <a:gd name="T10" fmla="*/ 3620 w 4158"/>
              <a:gd name="T11" fmla="*/ 1325 h 11625"/>
              <a:gd name="T12" fmla="*/ 3740 w 4158"/>
              <a:gd name="T13" fmla="*/ 1525 h 11625"/>
              <a:gd name="T14" fmla="*/ 3925 w 4158"/>
              <a:gd name="T15" fmla="*/ 1720 h 11625"/>
              <a:gd name="T16" fmla="*/ 4120 w 4158"/>
              <a:gd name="T17" fmla="*/ 1955 h 11625"/>
              <a:gd name="T18" fmla="*/ 4155 w 4158"/>
              <a:gd name="T19" fmla="*/ 2165 h 11625"/>
              <a:gd name="T20" fmla="*/ 4040 w 4158"/>
              <a:gd name="T21" fmla="*/ 2330 h 11625"/>
              <a:gd name="T22" fmla="*/ 3835 w 4158"/>
              <a:gd name="T23" fmla="*/ 2510 h 11625"/>
              <a:gd name="T24" fmla="*/ 3815 w 4158"/>
              <a:gd name="T25" fmla="*/ 2755 h 11625"/>
              <a:gd name="T26" fmla="*/ 3595 w 4158"/>
              <a:gd name="T27" fmla="*/ 3165 h 11625"/>
              <a:gd name="T28" fmla="*/ 3370 w 4158"/>
              <a:gd name="T29" fmla="*/ 3445 h 11625"/>
              <a:gd name="T30" fmla="*/ 3160 w 4158"/>
              <a:gd name="T31" fmla="*/ 3735 h 11625"/>
              <a:gd name="T32" fmla="*/ 2975 w 4158"/>
              <a:gd name="T33" fmla="*/ 4155 h 11625"/>
              <a:gd name="T34" fmla="*/ 2840 w 4158"/>
              <a:gd name="T35" fmla="*/ 4325 h 11625"/>
              <a:gd name="T36" fmla="*/ 2695 w 4158"/>
              <a:gd name="T37" fmla="*/ 4590 h 11625"/>
              <a:gd name="T38" fmla="*/ 2550 w 4158"/>
              <a:gd name="T39" fmla="*/ 5165 h 11625"/>
              <a:gd name="T40" fmla="*/ 2725 w 4158"/>
              <a:gd name="T41" fmla="*/ 5585 h 11625"/>
              <a:gd name="T42" fmla="*/ 2585 w 4158"/>
              <a:gd name="T43" fmla="*/ 5965 h 11625"/>
              <a:gd name="T44" fmla="*/ 2210 w 4158"/>
              <a:gd name="T45" fmla="*/ 6505 h 11625"/>
              <a:gd name="T46" fmla="*/ 2080 w 4158"/>
              <a:gd name="T47" fmla="*/ 6980 h 11625"/>
              <a:gd name="T48" fmla="*/ 1835 w 4158"/>
              <a:gd name="T49" fmla="*/ 7325 h 11625"/>
              <a:gd name="T50" fmla="*/ 1445 w 4158"/>
              <a:gd name="T51" fmla="*/ 7420 h 11625"/>
              <a:gd name="T52" fmla="*/ 1140 w 4158"/>
              <a:gd name="T53" fmla="*/ 7520 h 11625"/>
              <a:gd name="T54" fmla="*/ 850 w 4158"/>
              <a:gd name="T55" fmla="*/ 7430 h 11625"/>
              <a:gd name="T56" fmla="*/ 585 w 4158"/>
              <a:gd name="T57" fmla="*/ 7735 h 11625"/>
              <a:gd name="T58" fmla="*/ 675 w 4158"/>
              <a:gd name="T59" fmla="*/ 8125 h 11625"/>
              <a:gd name="T60" fmla="*/ 585 w 4158"/>
              <a:gd name="T61" fmla="*/ 8425 h 11625"/>
              <a:gd name="T62" fmla="*/ 605 w 4158"/>
              <a:gd name="T63" fmla="*/ 8975 h 11625"/>
              <a:gd name="T64" fmla="*/ 570 w 4158"/>
              <a:gd name="T65" fmla="*/ 9385 h 11625"/>
              <a:gd name="T66" fmla="*/ 520 w 4158"/>
              <a:gd name="T67" fmla="*/ 9855 h 11625"/>
              <a:gd name="T68" fmla="*/ 475 w 4158"/>
              <a:gd name="T69" fmla="*/ 10120 h 11625"/>
              <a:gd name="T70" fmla="*/ 525 w 4158"/>
              <a:gd name="T71" fmla="*/ 10425 h 11625"/>
              <a:gd name="T72" fmla="*/ 565 w 4158"/>
              <a:gd name="T73" fmla="*/ 10715 h 11625"/>
              <a:gd name="T74" fmla="*/ 495 w 4158"/>
              <a:gd name="T75" fmla="*/ 11145 h 11625"/>
              <a:gd name="T76" fmla="*/ 285 w 4158"/>
              <a:gd name="T77" fmla="*/ 11405 h 11625"/>
              <a:gd name="T78" fmla="*/ 0 w 4158"/>
              <a:gd name="T79" fmla="*/ 11625 h 116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158" h="11625">
                <a:moveTo>
                  <a:pt x="3375" y="0"/>
                </a:moveTo>
                <a:cubicBezTo>
                  <a:pt x="3393" y="26"/>
                  <a:pt x="3411" y="53"/>
                  <a:pt x="3440" y="70"/>
                </a:cubicBezTo>
                <a:cubicBezTo>
                  <a:pt x="3469" y="87"/>
                  <a:pt x="3517" y="70"/>
                  <a:pt x="3550" y="105"/>
                </a:cubicBezTo>
                <a:cubicBezTo>
                  <a:pt x="3583" y="140"/>
                  <a:pt x="3616" y="230"/>
                  <a:pt x="3640" y="280"/>
                </a:cubicBezTo>
                <a:cubicBezTo>
                  <a:pt x="3664" y="330"/>
                  <a:pt x="3686" y="364"/>
                  <a:pt x="3695" y="405"/>
                </a:cubicBezTo>
                <a:cubicBezTo>
                  <a:pt x="3704" y="446"/>
                  <a:pt x="3691" y="485"/>
                  <a:pt x="3695" y="525"/>
                </a:cubicBezTo>
                <a:cubicBezTo>
                  <a:pt x="3699" y="565"/>
                  <a:pt x="3722" y="602"/>
                  <a:pt x="3720" y="645"/>
                </a:cubicBezTo>
                <a:cubicBezTo>
                  <a:pt x="3718" y="688"/>
                  <a:pt x="3698" y="745"/>
                  <a:pt x="3680" y="785"/>
                </a:cubicBezTo>
                <a:cubicBezTo>
                  <a:pt x="3662" y="825"/>
                  <a:pt x="3625" y="850"/>
                  <a:pt x="3610" y="885"/>
                </a:cubicBezTo>
                <a:cubicBezTo>
                  <a:pt x="3595" y="920"/>
                  <a:pt x="3598" y="953"/>
                  <a:pt x="3590" y="995"/>
                </a:cubicBezTo>
                <a:cubicBezTo>
                  <a:pt x="3582" y="1037"/>
                  <a:pt x="3555" y="1080"/>
                  <a:pt x="3560" y="1135"/>
                </a:cubicBezTo>
                <a:cubicBezTo>
                  <a:pt x="3565" y="1190"/>
                  <a:pt x="3601" y="1281"/>
                  <a:pt x="3620" y="1325"/>
                </a:cubicBezTo>
                <a:cubicBezTo>
                  <a:pt x="3639" y="1369"/>
                  <a:pt x="3655" y="1367"/>
                  <a:pt x="3675" y="1400"/>
                </a:cubicBezTo>
                <a:cubicBezTo>
                  <a:pt x="3695" y="1433"/>
                  <a:pt x="3714" y="1489"/>
                  <a:pt x="3740" y="1525"/>
                </a:cubicBezTo>
                <a:cubicBezTo>
                  <a:pt x="3766" y="1561"/>
                  <a:pt x="3799" y="1583"/>
                  <a:pt x="3830" y="1615"/>
                </a:cubicBezTo>
                <a:cubicBezTo>
                  <a:pt x="3861" y="1647"/>
                  <a:pt x="3884" y="1687"/>
                  <a:pt x="3925" y="1720"/>
                </a:cubicBezTo>
                <a:cubicBezTo>
                  <a:pt x="3966" y="1753"/>
                  <a:pt x="4043" y="1776"/>
                  <a:pt x="4075" y="1815"/>
                </a:cubicBezTo>
                <a:cubicBezTo>
                  <a:pt x="4107" y="1854"/>
                  <a:pt x="4110" y="1913"/>
                  <a:pt x="4120" y="1955"/>
                </a:cubicBezTo>
                <a:cubicBezTo>
                  <a:pt x="4130" y="1997"/>
                  <a:pt x="4129" y="2030"/>
                  <a:pt x="4135" y="2065"/>
                </a:cubicBezTo>
                <a:cubicBezTo>
                  <a:pt x="4141" y="2100"/>
                  <a:pt x="4158" y="2132"/>
                  <a:pt x="4155" y="2165"/>
                </a:cubicBezTo>
                <a:cubicBezTo>
                  <a:pt x="4152" y="2198"/>
                  <a:pt x="4134" y="2238"/>
                  <a:pt x="4115" y="2265"/>
                </a:cubicBezTo>
                <a:cubicBezTo>
                  <a:pt x="4096" y="2292"/>
                  <a:pt x="4072" y="2307"/>
                  <a:pt x="4040" y="2330"/>
                </a:cubicBezTo>
                <a:cubicBezTo>
                  <a:pt x="4008" y="2353"/>
                  <a:pt x="3959" y="2375"/>
                  <a:pt x="3925" y="2405"/>
                </a:cubicBezTo>
                <a:cubicBezTo>
                  <a:pt x="3891" y="2435"/>
                  <a:pt x="3855" y="2477"/>
                  <a:pt x="3835" y="2510"/>
                </a:cubicBezTo>
                <a:cubicBezTo>
                  <a:pt x="3815" y="2543"/>
                  <a:pt x="3808" y="2564"/>
                  <a:pt x="3805" y="2605"/>
                </a:cubicBezTo>
                <a:cubicBezTo>
                  <a:pt x="3802" y="2646"/>
                  <a:pt x="3826" y="2694"/>
                  <a:pt x="3815" y="2755"/>
                </a:cubicBezTo>
                <a:cubicBezTo>
                  <a:pt x="3804" y="2816"/>
                  <a:pt x="3777" y="2902"/>
                  <a:pt x="3740" y="2970"/>
                </a:cubicBezTo>
                <a:cubicBezTo>
                  <a:pt x="3703" y="3038"/>
                  <a:pt x="3637" y="3111"/>
                  <a:pt x="3595" y="3165"/>
                </a:cubicBezTo>
                <a:cubicBezTo>
                  <a:pt x="3553" y="3219"/>
                  <a:pt x="3528" y="3248"/>
                  <a:pt x="3490" y="3295"/>
                </a:cubicBezTo>
                <a:cubicBezTo>
                  <a:pt x="3452" y="3342"/>
                  <a:pt x="3399" y="3405"/>
                  <a:pt x="3370" y="3445"/>
                </a:cubicBezTo>
                <a:cubicBezTo>
                  <a:pt x="3341" y="3485"/>
                  <a:pt x="3350" y="3487"/>
                  <a:pt x="3315" y="3535"/>
                </a:cubicBezTo>
                <a:cubicBezTo>
                  <a:pt x="3280" y="3583"/>
                  <a:pt x="3195" y="3670"/>
                  <a:pt x="3160" y="3735"/>
                </a:cubicBezTo>
                <a:cubicBezTo>
                  <a:pt x="3125" y="3800"/>
                  <a:pt x="3136" y="3855"/>
                  <a:pt x="3105" y="3925"/>
                </a:cubicBezTo>
                <a:cubicBezTo>
                  <a:pt x="3074" y="3995"/>
                  <a:pt x="3006" y="4102"/>
                  <a:pt x="2975" y="4155"/>
                </a:cubicBezTo>
                <a:cubicBezTo>
                  <a:pt x="2944" y="4208"/>
                  <a:pt x="2943" y="4217"/>
                  <a:pt x="2920" y="4245"/>
                </a:cubicBezTo>
                <a:cubicBezTo>
                  <a:pt x="2897" y="4273"/>
                  <a:pt x="2857" y="4289"/>
                  <a:pt x="2840" y="4325"/>
                </a:cubicBezTo>
                <a:cubicBezTo>
                  <a:pt x="2823" y="4361"/>
                  <a:pt x="2839" y="4416"/>
                  <a:pt x="2815" y="4460"/>
                </a:cubicBezTo>
                <a:cubicBezTo>
                  <a:pt x="2791" y="4504"/>
                  <a:pt x="2725" y="4532"/>
                  <a:pt x="2695" y="4590"/>
                </a:cubicBezTo>
                <a:cubicBezTo>
                  <a:pt x="2665" y="4648"/>
                  <a:pt x="2659" y="4714"/>
                  <a:pt x="2635" y="4810"/>
                </a:cubicBezTo>
                <a:cubicBezTo>
                  <a:pt x="2611" y="4906"/>
                  <a:pt x="2552" y="5073"/>
                  <a:pt x="2550" y="5165"/>
                </a:cubicBezTo>
                <a:cubicBezTo>
                  <a:pt x="2548" y="5257"/>
                  <a:pt x="2596" y="5295"/>
                  <a:pt x="2625" y="5365"/>
                </a:cubicBezTo>
                <a:cubicBezTo>
                  <a:pt x="2654" y="5435"/>
                  <a:pt x="2713" y="5523"/>
                  <a:pt x="2725" y="5585"/>
                </a:cubicBezTo>
                <a:cubicBezTo>
                  <a:pt x="2737" y="5647"/>
                  <a:pt x="2718" y="5672"/>
                  <a:pt x="2695" y="5735"/>
                </a:cubicBezTo>
                <a:cubicBezTo>
                  <a:pt x="2672" y="5798"/>
                  <a:pt x="2635" y="5876"/>
                  <a:pt x="2585" y="5965"/>
                </a:cubicBezTo>
                <a:cubicBezTo>
                  <a:pt x="2535" y="6054"/>
                  <a:pt x="2457" y="6180"/>
                  <a:pt x="2395" y="6270"/>
                </a:cubicBezTo>
                <a:cubicBezTo>
                  <a:pt x="2333" y="6360"/>
                  <a:pt x="2254" y="6438"/>
                  <a:pt x="2210" y="6505"/>
                </a:cubicBezTo>
                <a:cubicBezTo>
                  <a:pt x="2166" y="6572"/>
                  <a:pt x="2152" y="6591"/>
                  <a:pt x="2130" y="6670"/>
                </a:cubicBezTo>
                <a:cubicBezTo>
                  <a:pt x="2108" y="6749"/>
                  <a:pt x="2108" y="6901"/>
                  <a:pt x="2080" y="6980"/>
                </a:cubicBezTo>
                <a:cubicBezTo>
                  <a:pt x="2052" y="7059"/>
                  <a:pt x="2001" y="7088"/>
                  <a:pt x="1960" y="7145"/>
                </a:cubicBezTo>
                <a:cubicBezTo>
                  <a:pt x="1919" y="7202"/>
                  <a:pt x="1892" y="7277"/>
                  <a:pt x="1835" y="7325"/>
                </a:cubicBezTo>
                <a:cubicBezTo>
                  <a:pt x="1778" y="7373"/>
                  <a:pt x="1685" y="7419"/>
                  <a:pt x="1620" y="7435"/>
                </a:cubicBezTo>
                <a:cubicBezTo>
                  <a:pt x="1555" y="7451"/>
                  <a:pt x="1497" y="7413"/>
                  <a:pt x="1445" y="7420"/>
                </a:cubicBezTo>
                <a:cubicBezTo>
                  <a:pt x="1393" y="7427"/>
                  <a:pt x="1356" y="7458"/>
                  <a:pt x="1305" y="7475"/>
                </a:cubicBezTo>
                <a:cubicBezTo>
                  <a:pt x="1254" y="7492"/>
                  <a:pt x="1187" y="7526"/>
                  <a:pt x="1140" y="7520"/>
                </a:cubicBezTo>
                <a:cubicBezTo>
                  <a:pt x="1093" y="7514"/>
                  <a:pt x="1068" y="7455"/>
                  <a:pt x="1020" y="7440"/>
                </a:cubicBezTo>
                <a:cubicBezTo>
                  <a:pt x="972" y="7425"/>
                  <a:pt x="902" y="7422"/>
                  <a:pt x="850" y="7430"/>
                </a:cubicBezTo>
                <a:cubicBezTo>
                  <a:pt x="798" y="7438"/>
                  <a:pt x="749" y="7439"/>
                  <a:pt x="705" y="7490"/>
                </a:cubicBezTo>
                <a:cubicBezTo>
                  <a:pt x="661" y="7541"/>
                  <a:pt x="593" y="7662"/>
                  <a:pt x="585" y="7735"/>
                </a:cubicBezTo>
                <a:cubicBezTo>
                  <a:pt x="577" y="7808"/>
                  <a:pt x="640" y="7865"/>
                  <a:pt x="655" y="7930"/>
                </a:cubicBezTo>
                <a:cubicBezTo>
                  <a:pt x="670" y="7995"/>
                  <a:pt x="674" y="8071"/>
                  <a:pt x="675" y="8125"/>
                </a:cubicBezTo>
                <a:cubicBezTo>
                  <a:pt x="676" y="8179"/>
                  <a:pt x="675" y="8205"/>
                  <a:pt x="660" y="8255"/>
                </a:cubicBezTo>
                <a:cubicBezTo>
                  <a:pt x="645" y="8305"/>
                  <a:pt x="592" y="8363"/>
                  <a:pt x="585" y="8425"/>
                </a:cubicBezTo>
                <a:cubicBezTo>
                  <a:pt x="578" y="8487"/>
                  <a:pt x="612" y="8538"/>
                  <a:pt x="615" y="8630"/>
                </a:cubicBezTo>
                <a:cubicBezTo>
                  <a:pt x="618" y="8722"/>
                  <a:pt x="612" y="8892"/>
                  <a:pt x="605" y="8975"/>
                </a:cubicBezTo>
                <a:cubicBezTo>
                  <a:pt x="598" y="9058"/>
                  <a:pt x="576" y="9062"/>
                  <a:pt x="570" y="9130"/>
                </a:cubicBezTo>
                <a:cubicBezTo>
                  <a:pt x="564" y="9198"/>
                  <a:pt x="576" y="9308"/>
                  <a:pt x="570" y="9385"/>
                </a:cubicBezTo>
                <a:cubicBezTo>
                  <a:pt x="564" y="9462"/>
                  <a:pt x="543" y="9517"/>
                  <a:pt x="535" y="9595"/>
                </a:cubicBezTo>
                <a:cubicBezTo>
                  <a:pt x="527" y="9673"/>
                  <a:pt x="531" y="9788"/>
                  <a:pt x="520" y="9855"/>
                </a:cubicBezTo>
                <a:cubicBezTo>
                  <a:pt x="509" y="9922"/>
                  <a:pt x="478" y="9956"/>
                  <a:pt x="470" y="10000"/>
                </a:cubicBezTo>
                <a:cubicBezTo>
                  <a:pt x="462" y="10044"/>
                  <a:pt x="475" y="10079"/>
                  <a:pt x="475" y="10120"/>
                </a:cubicBezTo>
                <a:cubicBezTo>
                  <a:pt x="475" y="10161"/>
                  <a:pt x="462" y="10194"/>
                  <a:pt x="470" y="10245"/>
                </a:cubicBezTo>
                <a:cubicBezTo>
                  <a:pt x="478" y="10296"/>
                  <a:pt x="512" y="10365"/>
                  <a:pt x="525" y="10425"/>
                </a:cubicBezTo>
                <a:cubicBezTo>
                  <a:pt x="538" y="10485"/>
                  <a:pt x="538" y="10557"/>
                  <a:pt x="545" y="10605"/>
                </a:cubicBezTo>
                <a:cubicBezTo>
                  <a:pt x="552" y="10653"/>
                  <a:pt x="563" y="10656"/>
                  <a:pt x="565" y="10715"/>
                </a:cubicBezTo>
                <a:cubicBezTo>
                  <a:pt x="567" y="10774"/>
                  <a:pt x="567" y="10888"/>
                  <a:pt x="555" y="10960"/>
                </a:cubicBezTo>
                <a:cubicBezTo>
                  <a:pt x="543" y="11032"/>
                  <a:pt x="532" y="11092"/>
                  <a:pt x="495" y="11145"/>
                </a:cubicBezTo>
                <a:cubicBezTo>
                  <a:pt x="458" y="11198"/>
                  <a:pt x="370" y="11232"/>
                  <a:pt x="335" y="11275"/>
                </a:cubicBezTo>
                <a:cubicBezTo>
                  <a:pt x="300" y="11318"/>
                  <a:pt x="312" y="11361"/>
                  <a:pt x="285" y="11405"/>
                </a:cubicBezTo>
                <a:cubicBezTo>
                  <a:pt x="258" y="11449"/>
                  <a:pt x="217" y="11503"/>
                  <a:pt x="170" y="11540"/>
                </a:cubicBezTo>
                <a:cubicBezTo>
                  <a:pt x="123" y="11577"/>
                  <a:pt x="35" y="11607"/>
                  <a:pt x="0" y="1162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2" name="Freeform 598">
            <a:extLst>
              <a:ext uri="{FF2B5EF4-FFF2-40B4-BE49-F238E27FC236}">
                <a16:creationId xmlns:a16="http://schemas.microsoft.com/office/drawing/2014/main" id="{978DE79E-E4EB-A331-91CC-06BFF6A94665}"/>
              </a:ext>
            </a:extLst>
          </xdr:cNvPr>
          <xdr:cNvSpPr>
            <a:spLocks noChangeAspect="1"/>
          </xdr:cNvSpPr>
        </xdr:nvSpPr>
        <xdr:spPr bwMode="auto">
          <a:xfrm rot="16200000">
            <a:off x="13192" y="3552"/>
            <a:ext cx="1429" cy="300"/>
          </a:xfrm>
          <a:custGeom>
            <a:avLst/>
            <a:gdLst>
              <a:gd name="T0" fmla="*/ 0 w 2020"/>
              <a:gd name="T1" fmla="*/ 4 h 425"/>
              <a:gd name="T2" fmla="*/ 100 w 2020"/>
              <a:gd name="T3" fmla="*/ 14 h 425"/>
              <a:gd name="T4" fmla="*/ 225 w 2020"/>
              <a:gd name="T5" fmla="*/ 89 h 425"/>
              <a:gd name="T6" fmla="*/ 370 w 2020"/>
              <a:gd name="T7" fmla="*/ 184 h 425"/>
              <a:gd name="T8" fmla="*/ 485 w 2020"/>
              <a:gd name="T9" fmla="*/ 239 h 425"/>
              <a:gd name="T10" fmla="*/ 590 w 2020"/>
              <a:gd name="T11" fmla="*/ 329 h 425"/>
              <a:gd name="T12" fmla="*/ 695 w 2020"/>
              <a:gd name="T13" fmla="*/ 319 h 425"/>
              <a:gd name="T14" fmla="*/ 750 w 2020"/>
              <a:gd name="T15" fmla="*/ 229 h 425"/>
              <a:gd name="T16" fmla="*/ 865 w 2020"/>
              <a:gd name="T17" fmla="*/ 224 h 425"/>
              <a:gd name="T18" fmla="*/ 915 w 2020"/>
              <a:gd name="T19" fmla="*/ 264 h 425"/>
              <a:gd name="T20" fmla="*/ 980 w 2020"/>
              <a:gd name="T21" fmla="*/ 314 h 425"/>
              <a:gd name="T22" fmla="*/ 1050 w 2020"/>
              <a:gd name="T23" fmla="*/ 289 h 425"/>
              <a:gd name="T24" fmla="*/ 1055 w 2020"/>
              <a:gd name="T25" fmla="*/ 164 h 425"/>
              <a:gd name="T26" fmla="*/ 1100 w 2020"/>
              <a:gd name="T27" fmla="*/ 99 h 425"/>
              <a:gd name="T28" fmla="*/ 1180 w 2020"/>
              <a:gd name="T29" fmla="*/ 109 h 425"/>
              <a:gd name="T30" fmla="*/ 1250 w 2020"/>
              <a:gd name="T31" fmla="*/ 179 h 425"/>
              <a:gd name="T32" fmla="*/ 1310 w 2020"/>
              <a:gd name="T33" fmla="*/ 219 h 425"/>
              <a:gd name="T34" fmla="*/ 1375 w 2020"/>
              <a:gd name="T35" fmla="*/ 264 h 425"/>
              <a:gd name="T36" fmla="*/ 1470 w 2020"/>
              <a:gd name="T37" fmla="*/ 284 h 425"/>
              <a:gd name="T38" fmla="*/ 1565 w 2020"/>
              <a:gd name="T39" fmla="*/ 294 h 425"/>
              <a:gd name="T40" fmla="*/ 1755 w 2020"/>
              <a:gd name="T41" fmla="*/ 319 h 425"/>
              <a:gd name="T42" fmla="*/ 1825 w 2020"/>
              <a:gd name="T43" fmla="*/ 354 h 425"/>
              <a:gd name="T44" fmla="*/ 1910 w 2020"/>
              <a:gd name="T45" fmla="*/ 414 h 425"/>
              <a:gd name="T46" fmla="*/ 2020 w 2020"/>
              <a:gd name="T47" fmla="*/ 419 h 4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020" h="425">
                <a:moveTo>
                  <a:pt x="0" y="4"/>
                </a:moveTo>
                <a:cubicBezTo>
                  <a:pt x="31" y="2"/>
                  <a:pt x="63" y="0"/>
                  <a:pt x="100" y="14"/>
                </a:cubicBezTo>
                <a:cubicBezTo>
                  <a:pt x="137" y="28"/>
                  <a:pt x="180" y="61"/>
                  <a:pt x="225" y="89"/>
                </a:cubicBezTo>
                <a:cubicBezTo>
                  <a:pt x="270" y="117"/>
                  <a:pt x="327" y="159"/>
                  <a:pt x="370" y="184"/>
                </a:cubicBezTo>
                <a:cubicBezTo>
                  <a:pt x="413" y="209"/>
                  <a:pt x="448" y="215"/>
                  <a:pt x="485" y="239"/>
                </a:cubicBezTo>
                <a:cubicBezTo>
                  <a:pt x="522" y="263"/>
                  <a:pt x="555" y="316"/>
                  <a:pt x="590" y="329"/>
                </a:cubicBezTo>
                <a:cubicBezTo>
                  <a:pt x="625" y="342"/>
                  <a:pt x="668" y="336"/>
                  <a:pt x="695" y="319"/>
                </a:cubicBezTo>
                <a:cubicBezTo>
                  <a:pt x="722" y="302"/>
                  <a:pt x="722" y="245"/>
                  <a:pt x="750" y="229"/>
                </a:cubicBezTo>
                <a:cubicBezTo>
                  <a:pt x="778" y="213"/>
                  <a:pt x="838" y="218"/>
                  <a:pt x="865" y="224"/>
                </a:cubicBezTo>
                <a:cubicBezTo>
                  <a:pt x="892" y="230"/>
                  <a:pt x="896" y="249"/>
                  <a:pt x="915" y="264"/>
                </a:cubicBezTo>
                <a:cubicBezTo>
                  <a:pt x="934" y="279"/>
                  <a:pt x="958" y="310"/>
                  <a:pt x="980" y="314"/>
                </a:cubicBezTo>
                <a:cubicBezTo>
                  <a:pt x="1002" y="318"/>
                  <a:pt x="1038" y="314"/>
                  <a:pt x="1050" y="289"/>
                </a:cubicBezTo>
                <a:cubicBezTo>
                  <a:pt x="1062" y="264"/>
                  <a:pt x="1047" y="196"/>
                  <a:pt x="1055" y="164"/>
                </a:cubicBezTo>
                <a:cubicBezTo>
                  <a:pt x="1063" y="132"/>
                  <a:pt x="1079" y="108"/>
                  <a:pt x="1100" y="99"/>
                </a:cubicBezTo>
                <a:cubicBezTo>
                  <a:pt x="1121" y="90"/>
                  <a:pt x="1155" y="96"/>
                  <a:pt x="1180" y="109"/>
                </a:cubicBezTo>
                <a:cubicBezTo>
                  <a:pt x="1205" y="122"/>
                  <a:pt x="1228" y="161"/>
                  <a:pt x="1250" y="179"/>
                </a:cubicBezTo>
                <a:cubicBezTo>
                  <a:pt x="1272" y="197"/>
                  <a:pt x="1289" y="205"/>
                  <a:pt x="1310" y="219"/>
                </a:cubicBezTo>
                <a:cubicBezTo>
                  <a:pt x="1331" y="233"/>
                  <a:pt x="1348" y="253"/>
                  <a:pt x="1375" y="264"/>
                </a:cubicBezTo>
                <a:cubicBezTo>
                  <a:pt x="1402" y="275"/>
                  <a:pt x="1438" y="279"/>
                  <a:pt x="1470" y="284"/>
                </a:cubicBezTo>
                <a:cubicBezTo>
                  <a:pt x="1502" y="289"/>
                  <a:pt x="1518" y="288"/>
                  <a:pt x="1565" y="294"/>
                </a:cubicBezTo>
                <a:cubicBezTo>
                  <a:pt x="1612" y="300"/>
                  <a:pt x="1712" y="309"/>
                  <a:pt x="1755" y="319"/>
                </a:cubicBezTo>
                <a:cubicBezTo>
                  <a:pt x="1798" y="329"/>
                  <a:pt x="1799" y="338"/>
                  <a:pt x="1825" y="354"/>
                </a:cubicBezTo>
                <a:cubicBezTo>
                  <a:pt x="1851" y="370"/>
                  <a:pt x="1878" y="403"/>
                  <a:pt x="1910" y="414"/>
                </a:cubicBezTo>
                <a:cubicBezTo>
                  <a:pt x="1942" y="425"/>
                  <a:pt x="1981" y="422"/>
                  <a:pt x="2020" y="41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3" name="Freeform 599">
            <a:extLst>
              <a:ext uri="{FF2B5EF4-FFF2-40B4-BE49-F238E27FC236}">
                <a16:creationId xmlns:a16="http://schemas.microsoft.com/office/drawing/2014/main" id="{685BE2E9-9219-8FC7-F902-79EF4CAB34E9}"/>
              </a:ext>
            </a:extLst>
          </xdr:cNvPr>
          <xdr:cNvSpPr>
            <a:spLocks noChangeAspect="1"/>
          </xdr:cNvSpPr>
        </xdr:nvSpPr>
        <xdr:spPr bwMode="auto">
          <a:xfrm rot="16200000">
            <a:off x="8082" y="9200"/>
            <a:ext cx="690" cy="347"/>
          </a:xfrm>
          <a:custGeom>
            <a:avLst/>
            <a:gdLst>
              <a:gd name="T0" fmla="*/ 0 w 975"/>
              <a:gd name="T1" fmla="*/ 0 h 490"/>
              <a:gd name="T2" fmla="*/ 155 w 975"/>
              <a:gd name="T3" fmla="*/ 85 h 490"/>
              <a:gd name="T4" fmla="*/ 370 w 975"/>
              <a:gd name="T5" fmla="*/ 205 h 490"/>
              <a:gd name="T6" fmla="*/ 505 w 975"/>
              <a:gd name="T7" fmla="*/ 290 h 490"/>
              <a:gd name="T8" fmla="*/ 665 w 975"/>
              <a:gd name="T9" fmla="*/ 340 h 490"/>
              <a:gd name="T10" fmla="*/ 835 w 975"/>
              <a:gd name="T11" fmla="*/ 455 h 490"/>
              <a:gd name="T12" fmla="*/ 975 w 975"/>
              <a:gd name="T13" fmla="*/ 490 h 490"/>
            </a:gdLst>
            <a:ahLst/>
            <a:cxnLst>
              <a:cxn ang="0">
                <a:pos x="T0" y="T1"/>
              </a:cxn>
              <a:cxn ang="0">
                <a:pos x="T2" y="T3"/>
              </a:cxn>
              <a:cxn ang="0">
                <a:pos x="T4" y="T5"/>
              </a:cxn>
              <a:cxn ang="0">
                <a:pos x="T6" y="T7"/>
              </a:cxn>
              <a:cxn ang="0">
                <a:pos x="T8" y="T9"/>
              </a:cxn>
              <a:cxn ang="0">
                <a:pos x="T10" y="T11"/>
              </a:cxn>
              <a:cxn ang="0">
                <a:pos x="T12" y="T13"/>
              </a:cxn>
            </a:cxnLst>
            <a:rect l="0" t="0" r="r" b="b"/>
            <a:pathLst>
              <a:path w="975" h="490">
                <a:moveTo>
                  <a:pt x="0" y="0"/>
                </a:moveTo>
                <a:cubicBezTo>
                  <a:pt x="46" y="25"/>
                  <a:pt x="93" y="51"/>
                  <a:pt x="155" y="85"/>
                </a:cubicBezTo>
                <a:cubicBezTo>
                  <a:pt x="217" y="119"/>
                  <a:pt x="312" y="171"/>
                  <a:pt x="370" y="205"/>
                </a:cubicBezTo>
                <a:cubicBezTo>
                  <a:pt x="428" y="239"/>
                  <a:pt x="456" y="268"/>
                  <a:pt x="505" y="290"/>
                </a:cubicBezTo>
                <a:cubicBezTo>
                  <a:pt x="554" y="312"/>
                  <a:pt x="610" y="313"/>
                  <a:pt x="665" y="340"/>
                </a:cubicBezTo>
                <a:cubicBezTo>
                  <a:pt x="720" y="367"/>
                  <a:pt x="783" y="430"/>
                  <a:pt x="835" y="455"/>
                </a:cubicBezTo>
                <a:cubicBezTo>
                  <a:pt x="887" y="480"/>
                  <a:pt x="931" y="485"/>
                  <a:pt x="975" y="49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4" name="Freeform 600">
            <a:extLst>
              <a:ext uri="{FF2B5EF4-FFF2-40B4-BE49-F238E27FC236}">
                <a16:creationId xmlns:a16="http://schemas.microsoft.com/office/drawing/2014/main" id="{6097BDDE-DFF6-B74D-24AD-29E623AAD539}"/>
              </a:ext>
            </a:extLst>
          </xdr:cNvPr>
          <xdr:cNvSpPr>
            <a:spLocks noChangeAspect="1"/>
          </xdr:cNvSpPr>
        </xdr:nvSpPr>
        <xdr:spPr bwMode="auto">
          <a:xfrm rot="16200000">
            <a:off x="10703" y="4043"/>
            <a:ext cx="3233" cy="7044"/>
          </a:xfrm>
          <a:custGeom>
            <a:avLst/>
            <a:gdLst>
              <a:gd name="T0" fmla="*/ 981 w 4571"/>
              <a:gd name="T1" fmla="*/ 40 h 9960"/>
              <a:gd name="T2" fmla="*/ 1001 w 4571"/>
              <a:gd name="T3" fmla="*/ 215 h 9960"/>
              <a:gd name="T4" fmla="*/ 956 w 4571"/>
              <a:gd name="T5" fmla="*/ 485 h 9960"/>
              <a:gd name="T6" fmla="*/ 916 w 4571"/>
              <a:gd name="T7" fmla="*/ 765 h 9960"/>
              <a:gd name="T8" fmla="*/ 836 w 4571"/>
              <a:gd name="T9" fmla="*/ 1130 h 9960"/>
              <a:gd name="T10" fmla="*/ 926 w 4571"/>
              <a:gd name="T11" fmla="*/ 1345 h 9960"/>
              <a:gd name="T12" fmla="*/ 1076 w 4571"/>
              <a:gd name="T13" fmla="*/ 1300 h 9960"/>
              <a:gd name="T14" fmla="*/ 1166 w 4571"/>
              <a:gd name="T15" fmla="*/ 1645 h 9960"/>
              <a:gd name="T16" fmla="*/ 1356 w 4571"/>
              <a:gd name="T17" fmla="*/ 1695 h 9960"/>
              <a:gd name="T18" fmla="*/ 1556 w 4571"/>
              <a:gd name="T19" fmla="*/ 1770 h 9960"/>
              <a:gd name="T20" fmla="*/ 1771 w 4571"/>
              <a:gd name="T21" fmla="*/ 1755 h 9960"/>
              <a:gd name="T22" fmla="*/ 1986 w 4571"/>
              <a:gd name="T23" fmla="*/ 1845 h 9960"/>
              <a:gd name="T24" fmla="*/ 2231 w 4571"/>
              <a:gd name="T25" fmla="*/ 1995 h 9960"/>
              <a:gd name="T26" fmla="*/ 2496 w 4571"/>
              <a:gd name="T27" fmla="*/ 2290 h 9960"/>
              <a:gd name="T28" fmla="*/ 2586 w 4571"/>
              <a:gd name="T29" fmla="*/ 2570 h 9960"/>
              <a:gd name="T30" fmla="*/ 2521 w 4571"/>
              <a:gd name="T31" fmla="*/ 2920 h 9960"/>
              <a:gd name="T32" fmla="*/ 2461 w 4571"/>
              <a:gd name="T33" fmla="*/ 3145 h 9960"/>
              <a:gd name="T34" fmla="*/ 2291 w 4571"/>
              <a:gd name="T35" fmla="*/ 3360 h 9960"/>
              <a:gd name="T36" fmla="*/ 1936 w 4571"/>
              <a:gd name="T37" fmla="*/ 3550 h 9960"/>
              <a:gd name="T38" fmla="*/ 1666 w 4571"/>
              <a:gd name="T39" fmla="*/ 3710 h 9960"/>
              <a:gd name="T40" fmla="*/ 1441 w 4571"/>
              <a:gd name="T41" fmla="*/ 3955 h 9960"/>
              <a:gd name="T42" fmla="*/ 1201 w 4571"/>
              <a:gd name="T43" fmla="*/ 3865 h 9960"/>
              <a:gd name="T44" fmla="*/ 1036 w 4571"/>
              <a:gd name="T45" fmla="*/ 3745 h 9960"/>
              <a:gd name="T46" fmla="*/ 806 w 4571"/>
              <a:gd name="T47" fmla="*/ 3840 h 9960"/>
              <a:gd name="T48" fmla="*/ 701 w 4571"/>
              <a:gd name="T49" fmla="*/ 4040 h 9960"/>
              <a:gd name="T50" fmla="*/ 596 w 4571"/>
              <a:gd name="T51" fmla="*/ 4455 h 9960"/>
              <a:gd name="T52" fmla="*/ 656 w 4571"/>
              <a:gd name="T53" fmla="*/ 4675 h 9960"/>
              <a:gd name="T54" fmla="*/ 556 w 4571"/>
              <a:gd name="T55" fmla="*/ 5130 h 9960"/>
              <a:gd name="T56" fmla="*/ 391 w 4571"/>
              <a:gd name="T57" fmla="*/ 5645 h 9960"/>
              <a:gd name="T58" fmla="*/ 286 w 4571"/>
              <a:gd name="T59" fmla="*/ 6120 h 9960"/>
              <a:gd name="T60" fmla="*/ 251 w 4571"/>
              <a:gd name="T61" fmla="*/ 6435 h 9960"/>
              <a:gd name="T62" fmla="*/ 191 w 4571"/>
              <a:gd name="T63" fmla="*/ 6695 h 9960"/>
              <a:gd name="T64" fmla="*/ 131 w 4571"/>
              <a:gd name="T65" fmla="*/ 6955 h 9960"/>
              <a:gd name="T66" fmla="*/ 111 w 4571"/>
              <a:gd name="T67" fmla="*/ 7370 h 9960"/>
              <a:gd name="T68" fmla="*/ 81 w 4571"/>
              <a:gd name="T69" fmla="*/ 7470 h 9960"/>
              <a:gd name="T70" fmla="*/ 6 w 4571"/>
              <a:gd name="T71" fmla="*/ 7750 h 9960"/>
              <a:gd name="T72" fmla="*/ 116 w 4571"/>
              <a:gd name="T73" fmla="*/ 8060 h 9960"/>
              <a:gd name="T74" fmla="*/ 321 w 4571"/>
              <a:gd name="T75" fmla="*/ 8420 h 9960"/>
              <a:gd name="T76" fmla="*/ 536 w 4571"/>
              <a:gd name="T77" fmla="*/ 8560 h 9960"/>
              <a:gd name="T78" fmla="*/ 771 w 4571"/>
              <a:gd name="T79" fmla="*/ 8715 h 9960"/>
              <a:gd name="T80" fmla="*/ 1056 w 4571"/>
              <a:gd name="T81" fmla="*/ 8980 h 9960"/>
              <a:gd name="T82" fmla="*/ 1476 w 4571"/>
              <a:gd name="T83" fmla="*/ 8850 h 9960"/>
              <a:gd name="T84" fmla="*/ 1826 w 4571"/>
              <a:gd name="T85" fmla="*/ 9200 h 9960"/>
              <a:gd name="T86" fmla="*/ 1991 w 4571"/>
              <a:gd name="T87" fmla="*/ 9115 h 9960"/>
              <a:gd name="T88" fmla="*/ 2351 w 4571"/>
              <a:gd name="T89" fmla="*/ 8985 h 9960"/>
              <a:gd name="T90" fmla="*/ 2751 w 4571"/>
              <a:gd name="T91" fmla="*/ 9145 h 9960"/>
              <a:gd name="T92" fmla="*/ 3316 w 4571"/>
              <a:gd name="T93" fmla="*/ 9240 h 9960"/>
              <a:gd name="T94" fmla="*/ 3591 w 4571"/>
              <a:gd name="T95" fmla="*/ 9735 h 9960"/>
              <a:gd name="T96" fmla="*/ 3966 w 4571"/>
              <a:gd name="T97" fmla="*/ 9775 h 9960"/>
              <a:gd name="T98" fmla="*/ 4216 w 4571"/>
              <a:gd name="T99" fmla="*/ 9675 h 9960"/>
              <a:gd name="T100" fmla="*/ 4571 w 4571"/>
              <a:gd name="T101" fmla="*/ 9960 h 9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4571" h="9960">
                <a:moveTo>
                  <a:pt x="946" y="0"/>
                </a:moveTo>
                <a:cubicBezTo>
                  <a:pt x="959" y="11"/>
                  <a:pt x="972" y="22"/>
                  <a:pt x="981" y="40"/>
                </a:cubicBezTo>
                <a:cubicBezTo>
                  <a:pt x="990" y="58"/>
                  <a:pt x="998" y="81"/>
                  <a:pt x="1001" y="110"/>
                </a:cubicBezTo>
                <a:cubicBezTo>
                  <a:pt x="1004" y="139"/>
                  <a:pt x="1003" y="179"/>
                  <a:pt x="1001" y="215"/>
                </a:cubicBezTo>
                <a:cubicBezTo>
                  <a:pt x="999" y="251"/>
                  <a:pt x="994" y="280"/>
                  <a:pt x="986" y="325"/>
                </a:cubicBezTo>
                <a:cubicBezTo>
                  <a:pt x="978" y="370"/>
                  <a:pt x="956" y="434"/>
                  <a:pt x="956" y="485"/>
                </a:cubicBezTo>
                <a:cubicBezTo>
                  <a:pt x="956" y="536"/>
                  <a:pt x="993" y="583"/>
                  <a:pt x="986" y="630"/>
                </a:cubicBezTo>
                <a:cubicBezTo>
                  <a:pt x="979" y="677"/>
                  <a:pt x="936" y="714"/>
                  <a:pt x="916" y="765"/>
                </a:cubicBezTo>
                <a:cubicBezTo>
                  <a:pt x="896" y="816"/>
                  <a:pt x="879" y="874"/>
                  <a:pt x="866" y="935"/>
                </a:cubicBezTo>
                <a:cubicBezTo>
                  <a:pt x="853" y="996"/>
                  <a:pt x="837" y="1072"/>
                  <a:pt x="836" y="1130"/>
                </a:cubicBezTo>
                <a:cubicBezTo>
                  <a:pt x="835" y="1188"/>
                  <a:pt x="846" y="1249"/>
                  <a:pt x="861" y="1285"/>
                </a:cubicBezTo>
                <a:cubicBezTo>
                  <a:pt x="876" y="1321"/>
                  <a:pt x="899" y="1349"/>
                  <a:pt x="926" y="1345"/>
                </a:cubicBezTo>
                <a:cubicBezTo>
                  <a:pt x="953" y="1341"/>
                  <a:pt x="1001" y="1267"/>
                  <a:pt x="1026" y="1260"/>
                </a:cubicBezTo>
                <a:cubicBezTo>
                  <a:pt x="1051" y="1253"/>
                  <a:pt x="1060" y="1256"/>
                  <a:pt x="1076" y="1300"/>
                </a:cubicBezTo>
                <a:cubicBezTo>
                  <a:pt x="1092" y="1344"/>
                  <a:pt x="1106" y="1468"/>
                  <a:pt x="1121" y="1525"/>
                </a:cubicBezTo>
                <a:cubicBezTo>
                  <a:pt x="1136" y="1582"/>
                  <a:pt x="1147" y="1612"/>
                  <a:pt x="1166" y="1645"/>
                </a:cubicBezTo>
                <a:cubicBezTo>
                  <a:pt x="1185" y="1678"/>
                  <a:pt x="1204" y="1717"/>
                  <a:pt x="1236" y="1725"/>
                </a:cubicBezTo>
                <a:cubicBezTo>
                  <a:pt x="1268" y="1733"/>
                  <a:pt x="1324" y="1700"/>
                  <a:pt x="1356" y="1695"/>
                </a:cubicBezTo>
                <a:cubicBezTo>
                  <a:pt x="1388" y="1690"/>
                  <a:pt x="1398" y="1683"/>
                  <a:pt x="1431" y="1695"/>
                </a:cubicBezTo>
                <a:cubicBezTo>
                  <a:pt x="1464" y="1707"/>
                  <a:pt x="1517" y="1759"/>
                  <a:pt x="1556" y="1770"/>
                </a:cubicBezTo>
                <a:cubicBezTo>
                  <a:pt x="1595" y="1781"/>
                  <a:pt x="1630" y="1762"/>
                  <a:pt x="1666" y="1760"/>
                </a:cubicBezTo>
                <a:cubicBezTo>
                  <a:pt x="1702" y="1758"/>
                  <a:pt x="1734" y="1751"/>
                  <a:pt x="1771" y="1755"/>
                </a:cubicBezTo>
                <a:cubicBezTo>
                  <a:pt x="1808" y="1759"/>
                  <a:pt x="1855" y="1770"/>
                  <a:pt x="1891" y="1785"/>
                </a:cubicBezTo>
                <a:cubicBezTo>
                  <a:pt x="1927" y="1800"/>
                  <a:pt x="1953" y="1828"/>
                  <a:pt x="1986" y="1845"/>
                </a:cubicBezTo>
                <a:cubicBezTo>
                  <a:pt x="2019" y="1862"/>
                  <a:pt x="2050" y="1860"/>
                  <a:pt x="2091" y="1885"/>
                </a:cubicBezTo>
                <a:cubicBezTo>
                  <a:pt x="2132" y="1910"/>
                  <a:pt x="2184" y="1953"/>
                  <a:pt x="2231" y="1995"/>
                </a:cubicBezTo>
                <a:cubicBezTo>
                  <a:pt x="2278" y="2037"/>
                  <a:pt x="2327" y="2091"/>
                  <a:pt x="2371" y="2140"/>
                </a:cubicBezTo>
                <a:cubicBezTo>
                  <a:pt x="2415" y="2189"/>
                  <a:pt x="2466" y="2249"/>
                  <a:pt x="2496" y="2290"/>
                </a:cubicBezTo>
                <a:cubicBezTo>
                  <a:pt x="2526" y="2331"/>
                  <a:pt x="2536" y="2338"/>
                  <a:pt x="2551" y="2385"/>
                </a:cubicBezTo>
                <a:cubicBezTo>
                  <a:pt x="2566" y="2432"/>
                  <a:pt x="2581" y="2508"/>
                  <a:pt x="2586" y="2570"/>
                </a:cubicBezTo>
                <a:cubicBezTo>
                  <a:pt x="2591" y="2632"/>
                  <a:pt x="2592" y="2702"/>
                  <a:pt x="2581" y="2760"/>
                </a:cubicBezTo>
                <a:cubicBezTo>
                  <a:pt x="2570" y="2818"/>
                  <a:pt x="2531" y="2874"/>
                  <a:pt x="2521" y="2920"/>
                </a:cubicBezTo>
                <a:cubicBezTo>
                  <a:pt x="2511" y="2966"/>
                  <a:pt x="2531" y="2998"/>
                  <a:pt x="2521" y="3035"/>
                </a:cubicBezTo>
                <a:cubicBezTo>
                  <a:pt x="2511" y="3072"/>
                  <a:pt x="2478" y="3113"/>
                  <a:pt x="2461" y="3145"/>
                </a:cubicBezTo>
                <a:cubicBezTo>
                  <a:pt x="2444" y="3177"/>
                  <a:pt x="2449" y="3189"/>
                  <a:pt x="2421" y="3225"/>
                </a:cubicBezTo>
                <a:cubicBezTo>
                  <a:pt x="2393" y="3261"/>
                  <a:pt x="2343" y="3319"/>
                  <a:pt x="2291" y="3360"/>
                </a:cubicBezTo>
                <a:cubicBezTo>
                  <a:pt x="2239" y="3401"/>
                  <a:pt x="2165" y="3438"/>
                  <a:pt x="2106" y="3470"/>
                </a:cubicBezTo>
                <a:cubicBezTo>
                  <a:pt x="2047" y="3502"/>
                  <a:pt x="1994" y="3527"/>
                  <a:pt x="1936" y="3550"/>
                </a:cubicBezTo>
                <a:cubicBezTo>
                  <a:pt x="1878" y="3573"/>
                  <a:pt x="1806" y="3583"/>
                  <a:pt x="1761" y="3610"/>
                </a:cubicBezTo>
                <a:cubicBezTo>
                  <a:pt x="1716" y="3637"/>
                  <a:pt x="1699" y="3659"/>
                  <a:pt x="1666" y="3710"/>
                </a:cubicBezTo>
                <a:cubicBezTo>
                  <a:pt x="1633" y="3761"/>
                  <a:pt x="1603" y="3874"/>
                  <a:pt x="1566" y="3915"/>
                </a:cubicBezTo>
                <a:cubicBezTo>
                  <a:pt x="1529" y="3956"/>
                  <a:pt x="1476" y="3958"/>
                  <a:pt x="1441" y="3955"/>
                </a:cubicBezTo>
                <a:cubicBezTo>
                  <a:pt x="1406" y="3952"/>
                  <a:pt x="1396" y="3910"/>
                  <a:pt x="1356" y="3895"/>
                </a:cubicBezTo>
                <a:cubicBezTo>
                  <a:pt x="1316" y="3880"/>
                  <a:pt x="1243" y="3882"/>
                  <a:pt x="1201" y="3865"/>
                </a:cubicBezTo>
                <a:cubicBezTo>
                  <a:pt x="1159" y="3848"/>
                  <a:pt x="1129" y="3815"/>
                  <a:pt x="1101" y="3795"/>
                </a:cubicBezTo>
                <a:cubicBezTo>
                  <a:pt x="1073" y="3775"/>
                  <a:pt x="1077" y="3755"/>
                  <a:pt x="1036" y="3745"/>
                </a:cubicBezTo>
                <a:cubicBezTo>
                  <a:pt x="995" y="3735"/>
                  <a:pt x="894" y="3719"/>
                  <a:pt x="856" y="3735"/>
                </a:cubicBezTo>
                <a:cubicBezTo>
                  <a:pt x="818" y="3751"/>
                  <a:pt x="827" y="3808"/>
                  <a:pt x="806" y="3840"/>
                </a:cubicBezTo>
                <a:cubicBezTo>
                  <a:pt x="785" y="3872"/>
                  <a:pt x="748" y="3897"/>
                  <a:pt x="731" y="3930"/>
                </a:cubicBezTo>
                <a:cubicBezTo>
                  <a:pt x="714" y="3963"/>
                  <a:pt x="719" y="3997"/>
                  <a:pt x="701" y="4040"/>
                </a:cubicBezTo>
                <a:cubicBezTo>
                  <a:pt x="683" y="4083"/>
                  <a:pt x="638" y="4116"/>
                  <a:pt x="621" y="4185"/>
                </a:cubicBezTo>
                <a:cubicBezTo>
                  <a:pt x="604" y="4254"/>
                  <a:pt x="597" y="4390"/>
                  <a:pt x="596" y="4455"/>
                </a:cubicBezTo>
                <a:cubicBezTo>
                  <a:pt x="595" y="4520"/>
                  <a:pt x="606" y="4538"/>
                  <a:pt x="616" y="4575"/>
                </a:cubicBezTo>
                <a:cubicBezTo>
                  <a:pt x="626" y="4612"/>
                  <a:pt x="654" y="4628"/>
                  <a:pt x="656" y="4675"/>
                </a:cubicBezTo>
                <a:cubicBezTo>
                  <a:pt x="658" y="4722"/>
                  <a:pt x="648" y="4779"/>
                  <a:pt x="631" y="4855"/>
                </a:cubicBezTo>
                <a:cubicBezTo>
                  <a:pt x="614" y="4931"/>
                  <a:pt x="584" y="5039"/>
                  <a:pt x="556" y="5130"/>
                </a:cubicBezTo>
                <a:cubicBezTo>
                  <a:pt x="528" y="5221"/>
                  <a:pt x="488" y="5314"/>
                  <a:pt x="461" y="5400"/>
                </a:cubicBezTo>
                <a:cubicBezTo>
                  <a:pt x="434" y="5486"/>
                  <a:pt x="411" y="5556"/>
                  <a:pt x="391" y="5645"/>
                </a:cubicBezTo>
                <a:cubicBezTo>
                  <a:pt x="371" y="5734"/>
                  <a:pt x="358" y="5856"/>
                  <a:pt x="341" y="5935"/>
                </a:cubicBezTo>
                <a:cubicBezTo>
                  <a:pt x="324" y="6014"/>
                  <a:pt x="298" y="6058"/>
                  <a:pt x="286" y="6120"/>
                </a:cubicBezTo>
                <a:cubicBezTo>
                  <a:pt x="274" y="6182"/>
                  <a:pt x="277" y="6253"/>
                  <a:pt x="271" y="6305"/>
                </a:cubicBezTo>
                <a:cubicBezTo>
                  <a:pt x="265" y="6357"/>
                  <a:pt x="258" y="6386"/>
                  <a:pt x="251" y="6435"/>
                </a:cubicBezTo>
                <a:cubicBezTo>
                  <a:pt x="244" y="6484"/>
                  <a:pt x="236" y="6557"/>
                  <a:pt x="226" y="6600"/>
                </a:cubicBezTo>
                <a:cubicBezTo>
                  <a:pt x="216" y="6643"/>
                  <a:pt x="203" y="6655"/>
                  <a:pt x="191" y="6695"/>
                </a:cubicBezTo>
                <a:cubicBezTo>
                  <a:pt x="179" y="6735"/>
                  <a:pt x="166" y="6797"/>
                  <a:pt x="156" y="6840"/>
                </a:cubicBezTo>
                <a:cubicBezTo>
                  <a:pt x="146" y="6883"/>
                  <a:pt x="137" y="6905"/>
                  <a:pt x="131" y="6955"/>
                </a:cubicBezTo>
                <a:cubicBezTo>
                  <a:pt x="125" y="7005"/>
                  <a:pt x="124" y="7071"/>
                  <a:pt x="121" y="7140"/>
                </a:cubicBezTo>
                <a:cubicBezTo>
                  <a:pt x="118" y="7209"/>
                  <a:pt x="114" y="7331"/>
                  <a:pt x="111" y="7370"/>
                </a:cubicBezTo>
                <a:cubicBezTo>
                  <a:pt x="108" y="7409"/>
                  <a:pt x="106" y="7358"/>
                  <a:pt x="101" y="7375"/>
                </a:cubicBezTo>
                <a:cubicBezTo>
                  <a:pt x="96" y="7392"/>
                  <a:pt x="90" y="7440"/>
                  <a:pt x="81" y="7470"/>
                </a:cubicBezTo>
                <a:cubicBezTo>
                  <a:pt x="72" y="7500"/>
                  <a:pt x="58" y="7508"/>
                  <a:pt x="46" y="7555"/>
                </a:cubicBezTo>
                <a:cubicBezTo>
                  <a:pt x="34" y="7602"/>
                  <a:pt x="0" y="7684"/>
                  <a:pt x="6" y="7750"/>
                </a:cubicBezTo>
                <a:cubicBezTo>
                  <a:pt x="12" y="7816"/>
                  <a:pt x="63" y="7898"/>
                  <a:pt x="81" y="7950"/>
                </a:cubicBezTo>
                <a:cubicBezTo>
                  <a:pt x="99" y="8002"/>
                  <a:pt x="84" y="8005"/>
                  <a:pt x="116" y="8060"/>
                </a:cubicBezTo>
                <a:cubicBezTo>
                  <a:pt x="148" y="8115"/>
                  <a:pt x="237" y="8220"/>
                  <a:pt x="271" y="8280"/>
                </a:cubicBezTo>
                <a:cubicBezTo>
                  <a:pt x="305" y="8340"/>
                  <a:pt x="289" y="8379"/>
                  <a:pt x="321" y="8420"/>
                </a:cubicBezTo>
                <a:cubicBezTo>
                  <a:pt x="353" y="8461"/>
                  <a:pt x="425" y="8502"/>
                  <a:pt x="461" y="8525"/>
                </a:cubicBezTo>
                <a:cubicBezTo>
                  <a:pt x="497" y="8548"/>
                  <a:pt x="504" y="8547"/>
                  <a:pt x="536" y="8560"/>
                </a:cubicBezTo>
                <a:cubicBezTo>
                  <a:pt x="568" y="8573"/>
                  <a:pt x="617" y="8579"/>
                  <a:pt x="656" y="8605"/>
                </a:cubicBezTo>
                <a:cubicBezTo>
                  <a:pt x="695" y="8631"/>
                  <a:pt x="737" y="8675"/>
                  <a:pt x="771" y="8715"/>
                </a:cubicBezTo>
                <a:cubicBezTo>
                  <a:pt x="805" y="8755"/>
                  <a:pt x="814" y="8801"/>
                  <a:pt x="861" y="8845"/>
                </a:cubicBezTo>
                <a:cubicBezTo>
                  <a:pt x="908" y="8889"/>
                  <a:pt x="989" y="8973"/>
                  <a:pt x="1056" y="8980"/>
                </a:cubicBezTo>
                <a:cubicBezTo>
                  <a:pt x="1123" y="8987"/>
                  <a:pt x="1196" y="8907"/>
                  <a:pt x="1266" y="8885"/>
                </a:cubicBezTo>
                <a:cubicBezTo>
                  <a:pt x="1336" y="8863"/>
                  <a:pt x="1415" y="8819"/>
                  <a:pt x="1476" y="8850"/>
                </a:cubicBezTo>
                <a:cubicBezTo>
                  <a:pt x="1537" y="8881"/>
                  <a:pt x="1573" y="9012"/>
                  <a:pt x="1631" y="9070"/>
                </a:cubicBezTo>
                <a:cubicBezTo>
                  <a:pt x="1689" y="9128"/>
                  <a:pt x="1776" y="9182"/>
                  <a:pt x="1826" y="9200"/>
                </a:cubicBezTo>
                <a:cubicBezTo>
                  <a:pt x="1876" y="9218"/>
                  <a:pt x="1904" y="9194"/>
                  <a:pt x="1931" y="9180"/>
                </a:cubicBezTo>
                <a:cubicBezTo>
                  <a:pt x="1958" y="9166"/>
                  <a:pt x="1951" y="9140"/>
                  <a:pt x="1991" y="9115"/>
                </a:cubicBezTo>
                <a:cubicBezTo>
                  <a:pt x="2031" y="9090"/>
                  <a:pt x="2111" y="9052"/>
                  <a:pt x="2171" y="9030"/>
                </a:cubicBezTo>
                <a:cubicBezTo>
                  <a:pt x="2231" y="9008"/>
                  <a:pt x="2289" y="8978"/>
                  <a:pt x="2351" y="8985"/>
                </a:cubicBezTo>
                <a:cubicBezTo>
                  <a:pt x="2413" y="8992"/>
                  <a:pt x="2479" y="9043"/>
                  <a:pt x="2546" y="9070"/>
                </a:cubicBezTo>
                <a:cubicBezTo>
                  <a:pt x="2613" y="9097"/>
                  <a:pt x="2666" y="9148"/>
                  <a:pt x="2751" y="9145"/>
                </a:cubicBezTo>
                <a:cubicBezTo>
                  <a:pt x="2836" y="9142"/>
                  <a:pt x="2962" y="9034"/>
                  <a:pt x="3056" y="9050"/>
                </a:cubicBezTo>
                <a:cubicBezTo>
                  <a:pt x="3150" y="9066"/>
                  <a:pt x="3253" y="9157"/>
                  <a:pt x="3316" y="9240"/>
                </a:cubicBezTo>
                <a:cubicBezTo>
                  <a:pt x="3379" y="9323"/>
                  <a:pt x="3385" y="9467"/>
                  <a:pt x="3431" y="9550"/>
                </a:cubicBezTo>
                <a:cubicBezTo>
                  <a:pt x="3477" y="9633"/>
                  <a:pt x="3535" y="9695"/>
                  <a:pt x="3591" y="9735"/>
                </a:cubicBezTo>
                <a:cubicBezTo>
                  <a:pt x="3647" y="9775"/>
                  <a:pt x="3704" y="9783"/>
                  <a:pt x="3766" y="9790"/>
                </a:cubicBezTo>
                <a:cubicBezTo>
                  <a:pt x="3828" y="9797"/>
                  <a:pt x="3914" y="9791"/>
                  <a:pt x="3966" y="9775"/>
                </a:cubicBezTo>
                <a:cubicBezTo>
                  <a:pt x="4018" y="9759"/>
                  <a:pt x="4039" y="9712"/>
                  <a:pt x="4081" y="9695"/>
                </a:cubicBezTo>
                <a:cubicBezTo>
                  <a:pt x="4123" y="9678"/>
                  <a:pt x="4159" y="9655"/>
                  <a:pt x="4216" y="9675"/>
                </a:cubicBezTo>
                <a:cubicBezTo>
                  <a:pt x="4273" y="9695"/>
                  <a:pt x="4367" y="9767"/>
                  <a:pt x="4426" y="9815"/>
                </a:cubicBezTo>
                <a:cubicBezTo>
                  <a:pt x="4485" y="9863"/>
                  <a:pt x="4541" y="9930"/>
                  <a:pt x="4571" y="996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5" name="Freeform 601">
            <a:extLst>
              <a:ext uri="{FF2B5EF4-FFF2-40B4-BE49-F238E27FC236}">
                <a16:creationId xmlns:a16="http://schemas.microsoft.com/office/drawing/2014/main" id="{5053DA41-1B04-BD87-6888-D6B06D3BE4A6}"/>
              </a:ext>
            </a:extLst>
          </xdr:cNvPr>
          <xdr:cNvSpPr>
            <a:spLocks noChangeAspect="1"/>
          </xdr:cNvSpPr>
        </xdr:nvSpPr>
        <xdr:spPr bwMode="auto">
          <a:xfrm rot="16200000">
            <a:off x="15203" y="8421"/>
            <a:ext cx="484" cy="661"/>
          </a:xfrm>
          <a:custGeom>
            <a:avLst/>
            <a:gdLst>
              <a:gd name="T0" fmla="*/ 685 w 685"/>
              <a:gd name="T1" fmla="*/ 0 h 935"/>
              <a:gd name="T2" fmla="*/ 595 w 685"/>
              <a:gd name="T3" fmla="*/ 90 h 935"/>
              <a:gd name="T4" fmla="*/ 535 w 685"/>
              <a:gd name="T5" fmla="*/ 160 h 935"/>
              <a:gd name="T6" fmla="*/ 495 w 685"/>
              <a:gd name="T7" fmla="*/ 255 h 935"/>
              <a:gd name="T8" fmla="*/ 430 w 685"/>
              <a:gd name="T9" fmla="*/ 320 h 935"/>
              <a:gd name="T10" fmla="*/ 360 w 685"/>
              <a:gd name="T11" fmla="*/ 405 h 935"/>
              <a:gd name="T12" fmla="*/ 275 w 685"/>
              <a:gd name="T13" fmla="*/ 545 h 935"/>
              <a:gd name="T14" fmla="*/ 215 w 685"/>
              <a:gd name="T15" fmla="*/ 635 h 935"/>
              <a:gd name="T16" fmla="*/ 120 w 685"/>
              <a:gd name="T17" fmla="*/ 735 h 935"/>
              <a:gd name="T18" fmla="*/ 80 w 685"/>
              <a:gd name="T19" fmla="*/ 830 h 935"/>
              <a:gd name="T20" fmla="*/ 0 w 685"/>
              <a:gd name="T21" fmla="*/ 935 h 9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85" h="935">
                <a:moveTo>
                  <a:pt x="685" y="0"/>
                </a:moveTo>
                <a:cubicBezTo>
                  <a:pt x="652" y="31"/>
                  <a:pt x="620" y="63"/>
                  <a:pt x="595" y="90"/>
                </a:cubicBezTo>
                <a:cubicBezTo>
                  <a:pt x="570" y="117"/>
                  <a:pt x="552" y="132"/>
                  <a:pt x="535" y="160"/>
                </a:cubicBezTo>
                <a:cubicBezTo>
                  <a:pt x="518" y="188"/>
                  <a:pt x="513" y="228"/>
                  <a:pt x="495" y="255"/>
                </a:cubicBezTo>
                <a:cubicBezTo>
                  <a:pt x="477" y="282"/>
                  <a:pt x="452" y="295"/>
                  <a:pt x="430" y="320"/>
                </a:cubicBezTo>
                <a:cubicBezTo>
                  <a:pt x="408" y="345"/>
                  <a:pt x="386" y="368"/>
                  <a:pt x="360" y="405"/>
                </a:cubicBezTo>
                <a:cubicBezTo>
                  <a:pt x="334" y="442"/>
                  <a:pt x="299" y="507"/>
                  <a:pt x="275" y="545"/>
                </a:cubicBezTo>
                <a:cubicBezTo>
                  <a:pt x="251" y="583"/>
                  <a:pt x="241" y="603"/>
                  <a:pt x="215" y="635"/>
                </a:cubicBezTo>
                <a:cubicBezTo>
                  <a:pt x="189" y="667"/>
                  <a:pt x="143" y="702"/>
                  <a:pt x="120" y="735"/>
                </a:cubicBezTo>
                <a:cubicBezTo>
                  <a:pt x="97" y="768"/>
                  <a:pt x="100" y="797"/>
                  <a:pt x="80" y="830"/>
                </a:cubicBezTo>
                <a:cubicBezTo>
                  <a:pt x="60" y="863"/>
                  <a:pt x="30" y="899"/>
                  <a:pt x="0" y="93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6" name="Freeform 602">
            <a:extLst>
              <a:ext uri="{FF2B5EF4-FFF2-40B4-BE49-F238E27FC236}">
                <a16:creationId xmlns:a16="http://schemas.microsoft.com/office/drawing/2014/main" id="{9141A761-EA46-E542-FDBE-A8B8F4116073}"/>
              </a:ext>
            </a:extLst>
          </xdr:cNvPr>
          <xdr:cNvSpPr>
            <a:spLocks noChangeAspect="1"/>
          </xdr:cNvSpPr>
        </xdr:nvSpPr>
        <xdr:spPr bwMode="auto">
          <a:xfrm rot="16200000">
            <a:off x="11957" y="7715"/>
            <a:ext cx="1959" cy="888"/>
          </a:xfrm>
          <a:custGeom>
            <a:avLst/>
            <a:gdLst>
              <a:gd name="T0" fmla="*/ 0 w 2770"/>
              <a:gd name="T1" fmla="*/ 0 h 1255"/>
              <a:gd name="T2" fmla="*/ 115 w 2770"/>
              <a:gd name="T3" fmla="*/ 60 h 1255"/>
              <a:gd name="T4" fmla="*/ 265 w 2770"/>
              <a:gd name="T5" fmla="*/ 90 h 1255"/>
              <a:gd name="T6" fmla="*/ 390 w 2770"/>
              <a:gd name="T7" fmla="*/ 170 h 1255"/>
              <a:gd name="T8" fmla="*/ 490 w 2770"/>
              <a:gd name="T9" fmla="*/ 240 h 1255"/>
              <a:gd name="T10" fmla="*/ 645 w 2770"/>
              <a:gd name="T11" fmla="*/ 195 h 1255"/>
              <a:gd name="T12" fmla="*/ 785 w 2770"/>
              <a:gd name="T13" fmla="*/ 120 h 1255"/>
              <a:gd name="T14" fmla="*/ 865 w 2770"/>
              <a:gd name="T15" fmla="*/ 130 h 1255"/>
              <a:gd name="T16" fmla="*/ 950 w 2770"/>
              <a:gd name="T17" fmla="*/ 240 h 1255"/>
              <a:gd name="T18" fmla="*/ 975 w 2770"/>
              <a:gd name="T19" fmla="*/ 415 h 1255"/>
              <a:gd name="T20" fmla="*/ 1040 w 2770"/>
              <a:gd name="T21" fmla="*/ 540 h 1255"/>
              <a:gd name="T22" fmla="*/ 1130 w 2770"/>
              <a:gd name="T23" fmla="*/ 615 h 1255"/>
              <a:gd name="T24" fmla="*/ 1215 w 2770"/>
              <a:gd name="T25" fmla="*/ 755 h 1255"/>
              <a:gd name="T26" fmla="*/ 1330 w 2770"/>
              <a:gd name="T27" fmla="*/ 815 h 1255"/>
              <a:gd name="T28" fmla="*/ 1410 w 2770"/>
              <a:gd name="T29" fmla="*/ 870 h 1255"/>
              <a:gd name="T30" fmla="*/ 1520 w 2770"/>
              <a:gd name="T31" fmla="*/ 845 h 1255"/>
              <a:gd name="T32" fmla="*/ 1595 w 2770"/>
              <a:gd name="T33" fmla="*/ 815 h 1255"/>
              <a:gd name="T34" fmla="*/ 1695 w 2770"/>
              <a:gd name="T35" fmla="*/ 830 h 1255"/>
              <a:gd name="T36" fmla="*/ 1795 w 2770"/>
              <a:gd name="T37" fmla="*/ 875 h 1255"/>
              <a:gd name="T38" fmla="*/ 1955 w 2770"/>
              <a:gd name="T39" fmla="*/ 845 h 1255"/>
              <a:gd name="T40" fmla="*/ 2095 w 2770"/>
              <a:gd name="T41" fmla="*/ 895 h 1255"/>
              <a:gd name="T42" fmla="*/ 2185 w 2770"/>
              <a:gd name="T43" fmla="*/ 970 h 1255"/>
              <a:gd name="T44" fmla="*/ 2310 w 2770"/>
              <a:gd name="T45" fmla="*/ 1075 h 1255"/>
              <a:gd name="T46" fmla="*/ 2440 w 2770"/>
              <a:gd name="T47" fmla="*/ 1130 h 1255"/>
              <a:gd name="T48" fmla="*/ 2570 w 2770"/>
              <a:gd name="T49" fmla="*/ 1205 h 1255"/>
              <a:gd name="T50" fmla="*/ 2770 w 2770"/>
              <a:gd name="T51" fmla="*/ 1255 h 1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770" h="1255">
                <a:moveTo>
                  <a:pt x="0" y="0"/>
                </a:moveTo>
                <a:cubicBezTo>
                  <a:pt x="35" y="22"/>
                  <a:pt x="71" y="45"/>
                  <a:pt x="115" y="60"/>
                </a:cubicBezTo>
                <a:cubicBezTo>
                  <a:pt x="159" y="75"/>
                  <a:pt x="219" y="72"/>
                  <a:pt x="265" y="90"/>
                </a:cubicBezTo>
                <a:cubicBezTo>
                  <a:pt x="311" y="108"/>
                  <a:pt x="353" y="145"/>
                  <a:pt x="390" y="170"/>
                </a:cubicBezTo>
                <a:cubicBezTo>
                  <a:pt x="427" y="195"/>
                  <a:pt x="448" y="236"/>
                  <a:pt x="490" y="240"/>
                </a:cubicBezTo>
                <a:cubicBezTo>
                  <a:pt x="532" y="244"/>
                  <a:pt x="596" y="215"/>
                  <a:pt x="645" y="195"/>
                </a:cubicBezTo>
                <a:cubicBezTo>
                  <a:pt x="694" y="175"/>
                  <a:pt x="748" y="131"/>
                  <a:pt x="785" y="120"/>
                </a:cubicBezTo>
                <a:cubicBezTo>
                  <a:pt x="822" y="109"/>
                  <a:pt x="837" y="110"/>
                  <a:pt x="865" y="130"/>
                </a:cubicBezTo>
                <a:cubicBezTo>
                  <a:pt x="893" y="150"/>
                  <a:pt x="932" y="192"/>
                  <a:pt x="950" y="240"/>
                </a:cubicBezTo>
                <a:cubicBezTo>
                  <a:pt x="968" y="288"/>
                  <a:pt x="960" y="365"/>
                  <a:pt x="975" y="415"/>
                </a:cubicBezTo>
                <a:cubicBezTo>
                  <a:pt x="990" y="465"/>
                  <a:pt x="1014" y="507"/>
                  <a:pt x="1040" y="540"/>
                </a:cubicBezTo>
                <a:cubicBezTo>
                  <a:pt x="1066" y="573"/>
                  <a:pt x="1101" y="579"/>
                  <a:pt x="1130" y="615"/>
                </a:cubicBezTo>
                <a:cubicBezTo>
                  <a:pt x="1159" y="651"/>
                  <a:pt x="1182" y="722"/>
                  <a:pt x="1215" y="755"/>
                </a:cubicBezTo>
                <a:cubicBezTo>
                  <a:pt x="1248" y="788"/>
                  <a:pt x="1298" y="796"/>
                  <a:pt x="1330" y="815"/>
                </a:cubicBezTo>
                <a:cubicBezTo>
                  <a:pt x="1362" y="834"/>
                  <a:pt x="1378" y="865"/>
                  <a:pt x="1410" y="870"/>
                </a:cubicBezTo>
                <a:cubicBezTo>
                  <a:pt x="1442" y="875"/>
                  <a:pt x="1489" y="854"/>
                  <a:pt x="1520" y="845"/>
                </a:cubicBezTo>
                <a:cubicBezTo>
                  <a:pt x="1551" y="836"/>
                  <a:pt x="1566" y="817"/>
                  <a:pt x="1595" y="815"/>
                </a:cubicBezTo>
                <a:cubicBezTo>
                  <a:pt x="1624" y="813"/>
                  <a:pt x="1662" y="820"/>
                  <a:pt x="1695" y="830"/>
                </a:cubicBezTo>
                <a:cubicBezTo>
                  <a:pt x="1728" y="840"/>
                  <a:pt x="1752" y="872"/>
                  <a:pt x="1795" y="875"/>
                </a:cubicBezTo>
                <a:cubicBezTo>
                  <a:pt x="1838" y="878"/>
                  <a:pt x="1905" y="842"/>
                  <a:pt x="1955" y="845"/>
                </a:cubicBezTo>
                <a:cubicBezTo>
                  <a:pt x="2005" y="848"/>
                  <a:pt x="2057" y="874"/>
                  <a:pt x="2095" y="895"/>
                </a:cubicBezTo>
                <a:cubicBezTo>
                  <a:pt x="2133" y="916"/>
                  <a:pt x="2149" y="940"/>
                  <a:pt x="2185" y="970"/>
                </a:cubicBezTo>
                <a:cubicBezTo>
                  <a:pt x="2221" y="1000"/>
                  <a:pt x="2267" y="1048"/>
                  <a:pt x="2310" y="1075"/>
                </a:cubicBezTo>
                <a:cubicBezTo>
                  <a:pt x="2353" y="1102"/>
                  <a:pt x="2397" y="1108"/>
                  <a:pt x="2440" y="1130"/>
                </a:cubicBezTo>
                <a:cubicBezTo>
                  <a:pt x="2483" y="1152"/>
                  <a:pt x="2515" y="1184"/>
                  <a:pt x="2570" y="1205"/>
                </a:cubicBezTo>
                <a:cubicBezTo>
                  <a:pt x="2625" y="1226"/>
                  <a:pt x="2697" y="1240"/>
                  <a:pt x="2770" y="125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7" name="Freeform 603">
            <a:extLst>
              <a:ext uri="{FF2B5EF4-FFF2-40B4-BE49-F238E27FC236}">
                <a16:creationId xmlns:a16="http://schemas.microsoft.com/office/drawing/2014/main" id="{96601F9F-9D87-3C97-BA0A-2A869BED24FC}"/>
              </a:ext>
            </a:extLst>
          </xdr:cNvPr>
          <xdr:cNvSpPr>
            <a:spLocks noChangeAspect="1"/>
          </xdr:cNvSpPr>
        </xdr:nvSpPr>
        <xdr:spPr bwMode="auto">
          <a:xfrm rot="16200000">
            <a:off x="13473" y="7943"/>
            <a:ext cx="205" cy="1825"/>
          </a:xfrm>
          <a:custGeom>
            <a:avLst/>
            <a:gdLst>
              <a:gd name="T0" fmla="*/ 120 w 290"/>
              <a:gd name="T1" fmla="*/ 2580 h 2580"/>
              <a:gd name="T2" fmla="*/ 105 w 290"/>
              <a:gd name="T3" fmla="*/ 2405 h 2580"/>
              <a:gd name="T4" fmla="*/ 30 w 290"/>
              <a:gd name="T5" fmla="*/ 2275 h 2580"/>
              <a:gd name="T6" fmla="*/ 0 w 290"/>
              <a:gd name="T7" fmla="*/ 2155 h 2580"/>
              <a:gd name="T8" fmla="*/ 30 w 290"/>
              <a:gd name="T9" fmla="*/ 2025 h 2580"/>
              <a:gd name="T10" fmla="*/ 45 w 290"/>
              <a:gd name="T11" fmla="*/ 1890 h 2580"/>
              <a:gd name="T12" fmla="*/ 110 w 290"/>
              <a:gd name="T13" fmla="*/ 1760 h 2580"/>
              <a:gd name="T14" fmla="*/ 170 w 290"/>
              <a:gd name="T15" fmla="*/ 1660 h 2580"/>
              <a:gd name="T16" fmla="*/ 205 w 290"/>
              <a:gd name="T17" fmla="*/ 1580 h 2580"/>
              <a:gd name="T18" fmla="*/ 185 w 290"/>
              <a:gd name="T19" fmla="*/ 1460 h 2580"/>
              <a:gd name="T20" fmla="*/ 185 w 290"/>
              <a:gd name="T21" fmla="*/ 1370 h 2580"/>
              <a:gd name="T22" fmla="*/ 135 w 290"/>
              <a:gd name="T23" fmla="*/ 1235 h 2580"/>
              <a:gd name="T24" fmla="*/ 145 w 290"/>
              <a:gd name="T25" fmla="*/ 1110 h 2580"/>
              <a:gd name="T26" fmla="*/ 215 w 290"/>
              <a:gd name="T27" fmla="*/ 930 h 2580"/>
              <a:gd name="T28" fmla="*/ 220 w 290"/>
              <a:gd name="T29" fmla="*/ 830 h 2580"/>
              <a:gd name="T30" fmla="*/ 215 w 290"/>
              <a:gd name="T31" fmla="*/ 705 h 2580"/>
              <a:gd name="T32" fmla="*/ 265 w 290"/>
              <a:gd name="T33" fmla="*/ 580 h 2580"/>
              <a:gd name="T34" fmla="*/ 260 w 290"/>
              <a:gd name="T35" fmla="*/ 455 h 2580"/>
              <a:gd name="T36" fmla="*/ 255 w 290"/>
              <a:gd name="T37" fmla="*/ 325 h 2580"/>
              <a:gd name="T38" fmla="*/ 285 w 290"/>
              <a:gd name="T39" fmla="*/ 220 h 2580"/>
              <a:gd name="T40" fmla="*/ 280 w 290"/>
              <a:gd name="T41" fmla="*/ 130 h 2580"/>
              <a:gd name="T42" fmla="*/ 225 w 290"/>
              <a:gd name="T43" fmla="*/ 0 h 25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290" h="2580">
                <a:moveTo>
                  <a:pt x="120" y="2580"/>
                </a:moveTo>
                <a:cubicBezTo>
                  <a:pt x="120" y="2518"/>
                  <a:pt x="120" y="2456"/>
                  <a:pt x="105" y="2405"/>
                </a:cubicBezTo>
                <a:cubicBezTo>
                  <a:pt x="90" y="2354"/>
                  <a:pt x="48" y="2317"/>
                  <a:pt x="30" y="2275"/>
                </a:cubicBezTo>
                <a:cubicBezTo>
                  <a:pt x="12" y="2233"/>
                  <a:pt x="0" y="2197"/>
                  <a:pt x="0" y="2155"/>
                </a:cubicBezTo>
                <a:cubicBezTo>
                  <a:pt x="0" y="2113"/>
                  <a:pt x="22" y="2069"/>
                  <a:pt x="30" y="2025"/>
                </a:cubicBezTo>
                <a:cubicBezTo>
                  <a:pt x="38" y="1981"/>
                  <a:pt x="32" y="1934"/>
                  <a:pt x="45" y="1890"/>
                </a:cubicBezTo>
                <a:cubicBezTo>
                  <a:pt x="58" y="1846"/>
                  <a:pt x="89" y="1798"/>
                  <a:pt x="110" y="1760"/>
                </a:cubicBezTo>
                <a:cubicBezTo>
                  <a:pt x="131" y="1722"/>
                  <a:pt x="154" y="1690"/>
                  <a:pt x="170" y="1660"/>
                </a:cubicBezTo>
                <a:cubicBezTo>
                  <a:pt x="186" y="1630"/>
                  <a:pt x="202" y="1613"/>
                  <a:pt x="205" y="1580"/>
                </a:cubicBezTo>
                <a:cubicBezTo>
                  <a:pt x="208" y="1547"/>
                  <a:pt x="188" y="1495"/>
                  <a:pt x="185" y="1460"/>
                </a:cubicBezTo>
                <a:cubicBezTo>
                  <a:pt x="182" y="1425"/>
                  <a:pt x="193" y="1407"/>
                  <a:pt x="185" y="1370"/>
                </a:cubicBezTo>
                <a:cubicBezTo>
                  <a:pt x="177" y="1333"/>
                  <a:pt x="142" y="1278"/>
                  <a:pt x="135" y="1235"/>
                </a:cubicBezTo>
                <a:cubicBezTo>
                  <a:pt x="128" y="1192"/>
                  <a:pt x="132" y="1161"/>
                  <a:pt x="145" y="1110"/>
                </a:cubicBezTo>
                <a:cubicBezTo>
                  <a:pt x="158" y="1059"/>
                  <a:pt x="203" y="977"/>
                  <a:pt x="215" y="930"/>
                </a:cubicBezTo>
                <a:cubicBezTo>
                  <a:pt x="227" y="883"/>
                  <a:pt x="220" y="867"/>
                  <a:pt x="220" y="830"/>
                </a:cubicBezTo>
                <a:cubicBezTo>
                  <a:pt x="220" y="793"/>
                  <a:pt x="208" y="747"/>
                  <a:pt x="215" y="705"/>
                </a:cubicBezTo>
                <a:cubicBezTo>
                  <a:pt x="222" y="663"/>
                  <a:pt x="258" y="622"/>
                  <a:pt x="265" y="580"/>
                </a:cubicBezTo>
                <a:cubicBezTo>
                  <a:pt x="272" y="538"/>
                  <a:pt x="262" y="497"/>
                  <a:pt x="260" y="455"/>
                </a:cubicBezTo>
                <a:cubicBezTo>
                  <a:pt x="258" y="413"/>
                  <a:pt x="251" y="364"/>
                  <a:pt x="255" y="325"/>
                </a:cubicBezTo>
                <a:cubicBezTo>
                  <a:pt x="259" y="286"/>
                  <a:pt x="281" y="252"/>
                  <a:pt x="285" y="220"/>
                </a:cubicBezTo>
                <a:cubicBezTo>
                  <a:pt x="289" y="188"/>
                  <a:pt x="290" y="167"/>
                  <a:pt x="280" y="130"/>
                </a:cubicBezTo>
                <a:cubicBezTo>
                  <a:pt x="270" y="93"/>
                  <a:pt x="236" y="27"/>
                  <a:pt x="2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8" name="Freeform 604">
            <a:extLst>
              <a:ext uri="{FF2B5EF4-FFF2-40B4-BE49-F238E27FC236}">
                <a16:creationId xmlns:a16="http://schemas.microsoft.com/office/drawing/2014/main" id="{FBB6ADA0-B9A9-A6EA-6311-DCDAAC3F6F37}"/>
              </a:ext>
            </a:extLst>
          </xdr:cNvPr>
          <xdr:cNvSpPr>
            <a:spLocks noChangeAspect="1"/>
          </xdr:cNvSpPr>
        </xdr:nvSpPr>
        <xdr:spPr bwMode="auto">
          <a:xfrm rot="16200000">
            <a:off x="13928" y="8214"/>
            <a:ext cx="446" cy="753"/>
          </a:xfrm>
          <a:custGeom>
            <a:avLst/>
            <a:gdLst>
              <a:gd name="T0" fmla="*/ 0 w 630"/>
              <a:gd name="T1" fmla="*/ 0 h 1065"/>
              <a:gd name="T2" fmla="*/ 115 w 630"/>
              <a:gd name="T3" fmla="*/ 70 h 1065"/>
              <a:gd name="T4" fmla="*/ 220 w 630"/>
              <a:gd name="T5" fmla="*/ 185 h 1065"/>
              <a:gd name="T6" fmla="*/ 300 w 630"/>
              <a:gd name="T7" fmla="*/ 285 h 1065"/>
              <a:gd name="T8" fmla="*/ 360 w 630"/>
              <a:gd name="T9" fmla="*/ 420 h 1065"/>
              <a:gd name="T10" fmla="*/ 425 w 630"/>
              <a:gd name="T11" fmla="*/ 490 h 1065"/>
              <a:gd name="T12" fmla="*/ 480 w 630"/>
              <a:gd name="T13" fmla="*/ 595 h 1065"/>
              <a:gd name="T14" fmla="*/ 495 w 630"/>
              <a:gd name="T15" fmla="*/ 735 h 1065"/>
              <a:gd name="T16" fmla="*/ 520 w 630"/>
              <a:gd name="T17" fmla="*/ 835 h 1065"/>
              <a:gd name="T18" fmla="*/ 575 w 630"/>
              <a:gd name="T19" fmla="*/ 940 h 1065"/>
              <a:gd name="T20" fmla="*/ 630 w 630"/>
              <a:gd name="T21" fmla="*/ 1065 h 10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30" h="1065">
                <a:moveTo>
                  <a:pt x="0" y="0"/>
                </a:moveTo>
                <a:cubicBezTo>
                  <a:pt x="39" y="19"/>
                  <a:pt x="78" y="39"/>
                  <a:pt x="115" y="70"/>
                </a:cubicBezTo>
                <a:cubicBezTo>
                  <a:pt x="152" y="101"/>
                  <a:pt x="189" y="149"/>
                  <a:pt x="220" y="185"/>
                </a:cubicBezTo>
                <a:cubicBezTo>
                  <a:pt x="251" y="221"/>
                  <a:pt x="277" y="246"/>
                  <a:pt x="300" y="285"/>
                </a:cubicBezTo>
                <a:cubicBezTo>
                  <a:pt x="323" y="324"/>
                  <a:pt x="339" y="386"/>
                  <a:pt x="360" y="420"/>
                </a:cubicBezTo>
                <a:cubicBezTo>
                  <a:pt x="381" y="454"/>
                  <a:pt x="405" y="461"/>
                  <a:pt x="425" y="490"/>
                </a:cubicBezTo>
                <a:cubicBezTo>
                  <a:pt x="445" y="519"/>
                  <a:pt x="468" y="554"/>
                  <a:pt x="480" y="595"/>
                </a:cubicBezTo>
                <a:cubicBezTo>
                  <a:pt x="492" y="636"/>
                  <a:pt x="488" y="695"/>
                  <a:pt x="495" y="735"/>
                </a:cubicBezTo>
                <a:cubicBezTo>
                  <a:pt x="502" y="775"/>
                  <a:pt x="507" y="801"/>
                  <a:pt x="520" y="835"/>
                </a:cubicBezTo>
                <a:cubicBezTo>
                  <a:pt x="533" y="869"/>
                  <a:pt x="557" y="902"/>
                  <a:pt x="575" y="940"/>
                </a:cubicBezTo>
                <a:cubicBezTo>
                  <a:pt x="593" y="978"/>
                  <a:pt x="619" y="1039"/>
                  <a:pt x="630" y="10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9" name="Freeform 605">
            <a:extLst>
              <a:ext uri="{FF2B5EF4-FFF2-40B4-BE49-F238E27FC236}">
                <a16:creationId xmlns:a16="http://schemas.microsoft.com/office/drawing/2014/main" id="{9DA55895-A607-4028-B87F-C4E874EDF651}"/>
              </a:ext>
            </a:extLst>
          </xdr:cNvPr>
          <xdr:cNvSpPr>
            <a:spLocks noChangeAspect="1"/>
          </xdr:cNvSpPr>
        </xdr:nvSpPr>
        <xdr:spPr bwMode="auto">
          <a:xfrm rot="16200000">
            <a:off x="11422" y="7374"/>
            <a:ext cx="1100" cy="1213"/>
          </a:xfrm>
          <a:custGeom>
            <a:avLst/>
            <a:gdLst>
              <a:gd name="T0" fmla="*/ 0 w 1555"/>
              <a:gd name="T1" fmla="*/ 1715 h 1715"/>
              <a:gd name="T2" fmla="*/ 90 w 1555"/>
              <a:gd name="T3" fmla="*/ 1565 h 1715"/>
              <a:gd name="T4" fmla="*/ 215 w 1555"/>
              <a:gd name="T5" fmla="*/ 1350 h 1715"/>
              <a:gd name="T6" fmla="*/ 255 w 1555"/>
              <a:gd name="T7" fmla="*/ 1140 h 1715"/>
              <a:gd name="T8" fmla="*/ 235 w 1555"/>
              <a:gd name="T9" fmla="*/ 1010 h 1715"/>
              <a:gd name="T10" fmla="*/ 230 w 1555"/>
              <a:gd name="T11" fmla="*/ 830 h 1715"/>
              <a:gd name="T12" fmla="*/ 335 w 1555"/>
              <a:gd name="T13" fmla="*/ 715 h 1715"/>
              <a:gd name="T14" fmla="*/ 455 w 1555"/>
              <a:gd name="T15" fmla="*/ 615 h 1715"/>
              <a:gd name="T16" fmla="*/ 590 w 1555"/>
              <a:gd name="T17" fmla="*/ 580 h 1715"/>
              <a:gd name="T18" fmla="*/ 740 w 1555"/>
              <a:gd name="T19" fmla="*/ 550 h 1715"/>
              <a:gd name="T20" fmla="*/ 835 w 1555"/>
              <a:gd name="T21" fmla="*/ 500 h 1715"/>
              <a:gd name="T22" fmla="*/ 940 w 1555"/>
              <a:gd name="T23" fmla="*/ 370 h 1715"/>
              <a:gd name="T24" fmla="*/ 1125 w 1555"/>
              <a:gd name="T25" fmla="*/ 290 h 1715"/>
              <a:gd name="T26" fmla="*/ 1235 w 1555"/>
              <a:gd name="T27" fmla="*/ 210 h 1715"/>
              <a:gd name="T28" fmla="*/ 1345 w 1555"/>
              <a:gd name="T29" fmla="*/ 175 h 1715"/>
              <a:gd name="T30" fmla="*/ 1435 w 1555"/>
              <a:gd name="T31" fmla="*/ 105 h 1715"/>
              <a:gd name="T32" fmla="*/ 1555 w 1555"/>
              <a:gd name="T33" fmla="*/ 0 h 17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55" h="1715">
                <a:moveTo>
                  <a:pt x="0" y="1715"/>
                </a:moveTo>
                <a:cubicBezTo>
                  <a:pt x="27" y="1670"/>
                  <a:pt x="54" y="1626"/>
                  <a:pt x="90" y="1565"/>
                </a:cubicBezTo>
                <a:cubicBezTo>
                  <a:pt x="126" y="1504"/>
                  <a:pt x="187" y="1421"/>
                  <a:pt x="215" y="1350"/>
                </a:cubicBezTo>
                <a:cubicBezTo>
                  <a:pt x="243" y="1279"/>
                  <a:pt x="252" y="1197"/>
                  <a:pt x="255" y="1140"/>
                </a:cubicBezTo>
                <a:cubicBezTo>
                  <a:pt x="258" y="1083"/>
                  <a:pt x="239" y="1062"/>
                  <a:pt x="235" y="1010"/>
                </a:cubicBezTo>
                <a:cubicBezTo>
                  <a:pt x="231" y="958"/>
                  <a:pt x="213" y="879"/>
                  <a:pt x="230" y="830"/>
                </a:cubicBezTo>
                <a:cubicBezTo>
                  <a:pt x="247" y="781"/>
                  <a:pt x="297" y="751"/>
                  <a:pt x="335" y="715"/>
                </a:cubicBezTo>
                <a:cubicBezTo>
                  <a:pt x="373" y="679"/>
                  <a:pt x="413" y="637"/>
                  <a:pt x="455" y="615"/>
                </a:cubicBezTo>
                <a:cubicBezTo>
                  <a:pt x="497" y="593"/>
                  <a:pt x="543" y="591"/>
                  <a:pt x="590" y="580"/>
                </a:cubicBezTo>
                <a:cubicBezTo>
                  <a:pt x="637" y="569"/>
                  <a:pt x="699" y="563"/>
                  <a:pt x="740" y="550"/>
                </a:cubicBezTo>
                <a:cubicBezTo>
                  <a:pt x="781" y="537"/>
                  <a:pt x="802" y="530"/>
                  <a:pt x="835" y="500"/>
                </a:cubicBezTo>
                <a:cubicBezTo>
                  <a:pt x="868" y="470"/>
                  <a:pt x="892" y="405"/>
                  <a:pt x="940" y="370"/>
                </a:cubicBezTo>
                <a:cubicBezTo>
                  <a:pt x="988" y="335"/>
                  <a:pt x="1076" y="317"/>
                  <a:pt x="1125" y="290"/>
                </a:cubicBezTo>
                <a:cubicBezTo>
                  <a:pt x="1174" y="263"/>
                  <a:pt x="1198" y="229"/>
                  <a:pt x="1235" y="210"/>
                </a:cubicBezTo>
                <a:cubicBezTo>
                  <a:pt x="1272" y="191"/>
                  <a:pt x="1312" y="192"/>
                  <a:pt x="1345" y="175"/>
                </a:cubicBezTo>
                <a:cubicBezTo>
                  <a:pt x="1378" y="158"/>
                  <a:pt x="1400" y="134"/>
                  <a:pt x="1435" y="105"/>
                </a:cubicBezTo>
                <a:cubicBezTo>
                  <a:pt x="1470" y="76"/>
                  <a:pt x="1512" y="38"/>
                  <a:pt x="155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0" name="Freeform 606">
            <a:extLst>
              <a:ext uri="{FF2B5EF4-FFF2-40B4-BE49-F238E27FC236}">
                <a16:creationId xmlns:a16="http://schemas.microsoft.com/office/drawing/2014/main" id="{B2EE6043-E994-BC02-9D28-AB55E5B368E6}"/>
              </a:ext>
            </a:extLst>
          </xdr:cNvPr>
          <xdr:cNvSpPr>
            <a:spLocks noChangeAspect="1"/>
          </xdr:cNvSpPr>
        </xdr:nvSpPr>
        <xdr:spPr bwMode="auto">
          <a:xfrm rot="16200000">
            <a:off x="8879" y="7063"/>
            <a:ext cx="289" cy="1640"/>
          </a:xfrm>
          <a:custGeom>
            <a:avLst/>
            <a:gdLst>
              <a:gd name="T0" fmla="*/ 309 w 399"/>
              <a:gd name="T1" fmla="*/ 2315 h 2315"/>
              <a:gd name="T2" fmla="*/ 289 w 399"/>
              <a:gd name="T3" fmla="*/ 2180 h 2315"/>
              <a:gd name="T4" fmla="*/ 244 w 399"/>
              <a:gd name="T5" fmla="*/ 2030 h 2315"/>
              <a:gd name="T6" fmla="*/ 184 w 399"/>
              <a:gd name="T7" fmla="*/ 1800 h 2315"/>
              <a:gd name="T8" fmla="*/ 184 w 399"/>
              <a:gd name="T9" fmla="*/ 1555 h 2315"/>
              <a:gd name="T10" fmla="*/ 129 w 399"/>
              <a:gd name="T11" fmla="*/ 1435 h 2315"/>
              <a:gd name="T12" fmla="*/ 44 w 399"/>
              <a:gd name="T13" fmla="*/ 1325 h 2315"/>
              <a:gd name="T14" fmla="*/ 4 w 399"/>
              <a:gd name="T15" fmla="*/ 1125 h 2315"/>
              <a:gd name="T16" fmla="*/ 19 w 399"/>
              <a:gd name="T17" fmla="*/ 835 h 2315"/>
              <a:gd name="T18" fmla="*/ 64 w 399"/>
              <a:gd name="T19" fmla="*/ 575 h 2315"/>
              <a:gd name="T20" fmla="*/ 234 w 399"/>
              <a:gd name="T21" fmla="*/ 310 h 2315"/>
              <a:gd name="T22" fmla="*/ 399 w 399"/>
              <a:gd name="T23"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99" h="2315">
                <a:moveTo>
                  <a:pt x="309" y="2315"/>
                </a:moveTo>
                <a:cubicBezTo>
                  <a:pt x="304" y="2271"/>
                  <a:pt x="300" y="2227"/>
                  <a:pt x="289" y="2180"/>
                </a:cubicBezTo>
                <a:cubicBezTo>
                  <a:pt x="278" y="2133"/>
                  <a:pt x="262" y="2093"/>
                  <a:pt x="244" y="2030"/>
                </a:cubicBezTo>
                <a:cubicBezTo>
                  <a:pt x="226" y="1967"/>
                  <a:pt x="194" y="1879"/>
                  <a:pt x="184" y="1800"/>
                </a:cubicBezTo>
                <a:cubicBezTo>
                  <a:pt x="174" y="1721"/>
                  <a:pt x="193" y="1616"/>
                  <a:pt x="184" y="1555"/>
                </a:cubicBezTo>
                <a:cubicBezTo>
                  <a:pt x="175" y="1494"/>
                  <a:pt x="152" y="1473"/>
                  <a:pt x="129" y="1435"/>
                </a:cubicBezTo>
                <a:cubicBezTo>
                  <a:pt x="106" y="1397"/>
                  <a:pt x="65" y="1377"/>
                  <a:pt x="44" y="1325"/>
                </a:cubicBezTo>
                <a:cubicBezTo>
                  <a:pt x="23" y="1273"/>
                  <a:pt x="8" y="1207"/>
                  <a:pt x="4" y="1125"/>
                </a:cubicBezTo>
                <a:cubicBezTo>
                  <a:pt x="0" y="1043"/>
                  <a:pt x="9" y="927"/>
                  <a:pt x="19" y="835"/>
                </a:cubicBezTo>
                <a:cubicBezTo>
                  <a:pt x="29" y="743"/>
                  <a:pt x="28" y="662"/>
                  <a:pt x="64" y="575"/>
                </a:cubicBezTo>
                <a:cubicBezTo>
                  <a:pt x="100" y="488"/>
                  <a:pt x="178" y="406"/>
                  <a:pt x="234" y="310"/>
                </a:cubicBezTo>
                <a:cubicBezTo>
                  <a:pt x="290" y="214"/>
                  <a:pt x="344" y="107"/>
                  <a:pt x="399"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1" name="Freeform 607">
            <a:extLst>
              <a:ext uri="{FF2B5EF4-FFF2-40B4-BE49-F238E27FC236}">
                <a16:creationId xmlns:a16="http://schemas.microsoft.com/office/drawing/2014/main" id="{AA7B3F44-C319-34C6-86BB-2DEA861A4E96}"/>
              </a:ext>
            </a:extLst>
          </xdr:cNvPr>
          <xdr:cNvSpPr>
            <a:spLocks noChangeAspect="1"/>
          </xdr:cNvSpPr>
        </xdr:nvSpPr>
        <xdr:spPr bwMode="auto">
          <a:xfrm rot="16200000">
            <a:off x="8778" y="6615"/>
            <a:ext cx="463" cy="1627"/>
          </a:xfrm>
          <a:custGeom>
            <a:avLst/>
            <a:gdLst>
              <a:gd name="T0" fmla="*/ 655 w 655"/>
              <a:gd name="T1" fmla="*/ 2300 h 2300"/>
              <a:gd name="T2" fmla="*/ 505 w 655"/>
              <a:gd name="T3" fmla="*/ 2015 h 2300"/>
              <a:gd name="T4" fmla="*/ 395 w 655"/>
              <a:gd name="T5" fmla="*/ 1755 h 2300"/>
              <a:gd name="T6" fmla="*/ 360 w 655"/>
              <a:gd name="T7" fmla="*/ 1500 h 2300"/>
              <a:gd name="T8" fmla="*/ 355 w 655"/>
              <a:gd name="T9" fmla="*/ 1300 h 2300"/>
              <a:gd name="T10" fmla="*/ 280 w 655"/>
              <a:gd name="T11" fmla="*/ 1095 h 2300"/>
              <a:gd name="T12" fmla="*/ 245 w 655"/>
              <a:gd name="T13" fmla="*/ 915 h 2300"/>
              <a:gd name="T14" fmla="*/ 225 w 655"/>
              <a:gd name="T15" fmla="*/ 830 h 2300"/>
              <a:gd name="T16" fmla="*/ 165 w 655"/>
              <a:gd name="T17" fmla="*/ 710 h 2300"/>
              <a:gd name="T18" fmla="*/ 155 w 655"/>
              <a:gd name="T19" fmla="*/ 475 h 2300"/>
              <a:gd name="T20" fmla="*/ 115 w 655"/>
              <a:gd name="T21" fmla="*/ 235 h 2300"/>
              <a:gd name="T22" fmla="*/ 0 w 655"/>
              <a:gd name="T23" fmla="*/ 0 h 23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55" h="2300">
                <a:moveTo>
                  <a:pt x="655" y="2300"/>
                </a:moveTo>
                <a:cubicBezTo>
                  <a:pt x="601" y="2203"/>
                  <a:pt x="548" y="2106"/>
                  <a:pt x="505" y="2015"/>
                </a:cubicBezTo>
                <a:cubicBezTo>
                  <a:pt x="462" y="1924"/>
                  <a:pt x="419" y="1841"/>
                  <a:pt x="395" y="1755"/>
                </a:cubicBezTo>
                <a:cubicBezTo>
                  <a:pt x="371" y="1669"/>
                  <a:pt x="367" y="1576"/>
                  <a:pt x="360" y="1500"/>
                </a:cubicBezTo>
                <a:cubicBezTo>
                  <a:pt x="353" y="1424"/>
                  <a:pt x="368" y="1367"/>
                  <a:pt x="355" y="1300"/>
                </a:cubicBezTo>
                <a:cubicBezTo>
                  <a:pt x="342" y="1233"/>
                  <a:pt x="298" y="1159"/>
                  <a:pt x="280" y="1095"/>
                </a:cubicBezTo>
                <a:cubicBezTo>
                  <a:pt x="262" y="1031"/>
                  <a:pt x="254" y="959"/>
                  <a:pt x="245" y="915"/>
                </a:cubicBezTo>
                <a:cubicBezTo>
                  <a:pt x="236" y="871"/>
                  <a:pt x="238" y="864"/>
                  <a:pt x="225" y="830"/>
                </a:cubicBezTo>
                <a:cubicBezTo>
                  <a:pt x="212" y="796"/>
                  <a:pt x="177" y="769"/>
                  <a:pt x="165" y="710"/>
                </a:cubicBezTo>
                <a:cubicBezTo>
                  <a:pt x="153" y="651"/>
                  <a:pt x="163" y="554"/>
                  <a:pt x="155" y="475"/>
                </a:cubicBezTo>
                <a:cubicBezTo>
                  <a:pt x="147" y="396"/>
                  <a:pt x="141" y="314"/>
                  <a:pt x="115" y="235"/>
                </a:cubicBezTo>
                <a:cubicBezTo>
                  <a:pt x="89" y="156"/>
                  <a:pt x="19" y="39"/>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2" name="Freeform 608">
            <a:extLst>
              <a:ext uri="{FF2B5EF4-FFF2-40B4-BE49-F238E27FC236}">
                <a16:creationId xmlns:a16="http://schemas.microsoft.com/office/drawing/2014/main" id="{751C2B2B-FEBE-050F-5F09-E8568623CA5D}"/>
              </a:ext>
            </a:extLst>
          </xdr:cNvPr>
          <xdr:cNvSpPr>
            <a:spLocks noChangeAspect="1"/>
          </xdr:cNvSpPr>
        </xdr:nvSpPr>
        <xdr:spPr bwMode="auto">
          <a:xfrm rot="16200000">
            <a:off x="7736" y="8675"/>
            <a:ext cx="1415" cy="630"/>
          </a:xfrm>
          <a:custGeom>
            <a:avLst/>
            <a:gdLst>
              <a:gd name="T0" fmla="*/ 0 w 2000"/>
              <a:gd name="T1" fmla="*/ 0 h 890"/>
              <a:gd name="T2" fmla="*/ 60 w 2000"/>
              <a:gd name="T3" fmla="*/ 30 h 890"/>
              <a:gd name="T4" fmla="*/ 130 w 2000"/>
              <a:gd name="T5" fmla="*/ 65 h 890"/>
              <a:gd name="T6" fmla="*/ 275 w 2000"/>
              <a:gd name="T7" fmla="*/ 195 h 890"/>
              <a:gd name="T8" fmla="*/ 475 w 2000"/>
              <a:gd name="T9" fmla="*/ 240 h 890"/>
              <a:gd name="T10" fmla="*/ 660 w 2000"/>
              <a:gd name="T11" fmla="*/ 300 h 890"/>
              <a:gd name="T12" fmla="*/ 800 w 2000"/>
              <a:gd name="T13" fmla="*/ 350 h 890"/>
              <a:gd name="T14" fmla="*/ 920 w 2000"/>
              <a:gd name="T15" fmla="*/ 405 h 890"/>
              <a:gd name="T16" fmla="*/ 1075 w 2000"/>
              <a:gd name="T17" fmla="*/ 485 h 890"/>
              <a:gd name="T18" fmla="*/ 1255 w 2000"/>
              <a:gd name="T19" fmla="*/ 515 h 890"/>
              <a:gd name="T20" fmla="*/ 1415 w 2000"/>
              <a:gd name="T21" fmla="*/ 580 h 890"/>
              <a:gd name="T22" fmla="*/ 1610 w 2000"/>
              <a:gd name="T23" fmla="*/ 585 h 890"/>
              <a:gd name="T24" fmla="*/ 1790 w 2000"/>
              <a:gd name="T25" fmla="*/ 710 h 890"/>
              <a:gd name="T26" fmla="*/ 1910 w 2000"/>
              <a:gd name="T27" fmla="*/ 820 h 890"/>
              <a:gd name="T28" fmla="*/ 2000 w 2000"/>
              <a:gd name="T29" fmla="*/ 890 h 8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000" h="890">
                <a:moveTo>
                  <a:pt x="0" y="0"/>
                </a:moveTo>
                <a:cubicBezTo>
                  <a:pt x="10" y="6"/>
                  <a:pt x="38" y="19"/>
                  <a:pt x="60" y="30"/>
                </a:cubicBezTo>
                <a:cubicBezTo>
                  <a:pt x="82" y="41"/>
                  <a:pt x="94" y="38"/>
                  <a:pt x="130" y="65"/>
                </a:cubicBezTo>
                <a:cubicBezTo>
                  <a:pt x="166" y="92"/>
                  <a:pt x="217" y="166"/>
                  <a:pt x="275" y="195"/>
                </a:cubicBezTo>
                <a:cubicBezTo>
                  <a:pt x="333" y="224"/>
                  <a:pt x="411" y="223"/>
                  <a:pt x="475" y="240"/>
                </a:cubicBezTo>
                <a:cubicBezTo>
                  <a:pt x="539" y="257"/>
                  <a:pt x="606" y="282"/>
                  <a:pt x="660" y="300"/>
                </a:cubicBezTo>
                <a:cubicBezTo>
                  <a:pt x="714" y="318"/>
                  <a:pt x="757" y="333"/>
                  <a:pt x="800" y="350"/>
                </a:cubicBezTo>
                <a:cubicBezTo>
                  <a:pt x="843" y="367"/>
                  <a:pt x="874" y="383"/>
                  <a:pt x="920" y="405"/>
                </a:cubicBezTo>
                <a:cubicBezTo>
                  <a:pt x="966" y="427"/>
                  <a:pt x="1019" y="467"/>
                  <a:pt x="1075" y="485"/>
                </a:cubicBezTo>
                <a:cubicBezTo>
                  <a:pt x="1131" y="503"/>
                  <a:pt x="1198" y="499"/>
                  <a:pt x="1255" y="515"/>
                </a:cubicBezTo>
                <a:cubicBezTo>
                  <a:pt x="1312" y="531"/>
                  <a:pt x="1356" y="568"/>
                  <a:pt x="1415" y="580"/>
                </a:cubicBezTo>
                <a:cubicBezTo>
                  <a:pt x="1474" y="592"/>
                  <a:pt x="1548" y="563"/>
                  <a:pt x="1610" y="585"/>
                </a:cubicBezTo>
                <a:cubicBezTo>
                  <a:pt x="1672" y="607"/>
                  <a:pt x="1740" y="671"/>
                  <a:pt x="1790" y="710"/>
                </a:cubicBezTo>
                <a:cubicBezTo>
                  <a:pt x="1840" y="749"/>
                  <a:pt x="1875" y="790"/>
                  <a:pt x="1910" y="820"/>
                </a:cubicBezTo>
                <a:cubicBezTo>
                  <a:pt x="1945" y="850"/>
                  <a:pt x="1972" y="870"/>
                  <a:pt x="2000" y="89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3" name="Freeform 609">
            <a:extLst>
              <a:ext uri="{FF2B5EF4-FFF2-40B4-BE49-F238E27FC236}">
                <a16:creationId xmlns:a16="http://schemas.microsoft.com/office/drawing/2014/main" id="{1065ACCF-8AE4-CB2C-B399-E7593BDEE393}"/>
              </a:ext>
            </a:extLst>
          </xdr:cNvPr>
          <xdr:cNvSpPr>
            <a:spLocks noChangeAspect="1"/>
          </xdr:cNvSpPr>
        </xdr:nvSpPr>
        <xdr:spPr bwMode="auto">
          <a:xfrm rot="16200000">
            <a:off x="7498" y="8942"/>
            <a:ext cx="753" cy="403"/>
          </a:xfrm>
          <a:custGeom>
            <a:avLst/>
            <a:gdLst>
              <a:gd name="T0" fmla="*/ 1065 w 1065"/>
              <a:gd name="T1" fmla="*/ 570 h 570"/>
              <a:gd name="T2" fmla="*/ 750 w 1065"/>
              <a:gd name="T3" fmla="*/ 475 h 570"/>
              <a:gd name="T4" fmla="*/ 510 w 1065"/>
              <a:gd name="T5" fmla="*/ 365 h 570"/>
              <a:gd name="T6" fmla="*/ 350 w 1065"/>
              <a:gd name="T7" fmla="*/ 280 h 570"/>
              <a:gd name="T8" fmla="*/ 235 w 1065"/>
              <a:gd name="T9" fmla="*/ 140 h 570"/>
              <a:gd name="T10" fmla="*/ 135 w 1065"/>
              <a:gd name="T11" fmla="*/ 70 h 570"/>
              <a:gd name="T12" fmla="*/ 0 w 1065"/>
              <a:gd name="T13" fmla="*/ 0 h 570"/>
            </a:gdLst>
            <a:ahLst/>
            <a:cxnLst>
              <a:cxn ang="0">
                <a:pos x="T0" y="T1"/>
              </a:cxn>
              <a:cxn ang="0">
                <a:pos x="T2" y="T3"/>
              </a:cxn>
              <a:cxn ang="0">
                <a:pos x="T4" y="T5"/>
              </a:cxn>
              <a:cxn ang="0">
                <a:pos x="T6" y="T7"/>
              </a:cxn>
              <a:cxn ang="0">
                <a:pos x="T8" y="T9"/>
              </a:cxn>
              <a:cxn ang="0">
                <a:pos x="T10" y="T11"/>
              </a:cxn>
              <a:cxn ang="0">
                <a:pos x="T12" y="T13"/>
              </a:cxn>
            </a:cxnLst>
            <a:rect l="0" t="0" r="r" b="b"/>
            <a:pathLst>
              <a:path w="1065" h="570">
                <a:moveTo>
                  <a:pt x="1065" y="570"/>
                </a:moveTo>
                <a:cubicBezTo>
                  <a:pt x="953" y="539"/>
                  <a:pt x="842" y="509"/>
                  <a:pt x="750" y="475"/>
                </a:cubicBezTo>
                <a:cubicBezTo>
                  <a:pt x="658" y="441"/>
                  <a:pt x="577" y="397"/>
                  <a:pt x="510" y="365"/>
                </a:cubicBezTo>
                <a:cubicBezTo>
                  <a:pt x="443" y="333"/>
                  <a:pt x="396" y="317"/>
                  <a:pt x="350" y="280"/>
                </a:cubicBezTo>
                <a:cubicBezTo>
                  <a:pt x="304" y="243"/>
                  <a:pt x="271" y="175"/>
                  <a:pt x="235" y="140"/>
                </a:cubicBezTo>
                <a:cubicBezTo>
                  <a:pt x="199" y="105"/>
                  <a:pt x="174" y="93"/>
                  <a:pt x="135" y="70"/>
                </a:cubicBezTo>
                <a:cubicBezTo>
                  <a:pt x="96" y="47"/>
                  <a:pt x="48"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4" name="Freeform 610">
            <a:extLst>
              <a:ext uri="{FF2B5EF4-FFF2-40B4-BE49-F238E27FC236}">
                <a16:creationId xmlns:a16="http://schemas.microsoft.com/office/drawing/2014/main" id="{FB5AC2F5-0594-1FC7-7A4D-4BC76FA4A6E2}"/>
              </a:ext>
            </a:extLst>
          </xdr:cNvPr>
          <xdr:cNvSpPr>
            <a:spLocks noChangeAspect="1"/>
          </xdr:cNvSpPr>
        </xdr:nvSpPr>
        <xdr:spPr bwMode="auto">
          <a:xfrm rot="16200000">
            <a:off x="8203" y="8339"/>
            <a:ext cx="301" cy="357"/>
          </a:xfrm>
          <a:custGeom>
            <a:avLst/>
            <a:gdLst>
              <a:gd name="T0" fmla="*/ 0 w 425"/>
              <a:gd name="T1" fmla="*/ 0 h 505"/>
              <a:gd name="T2" fmla="*/ 115 w 425"/>
              <a:gd name="T3" fmla="*/ 160 h 505"/>
              <a:gd name="T4" fmla="*/ 265 w 425"/>
              <a:gd name="T5" fmla="*/ 345 h 505"/>
              <a:gd name="T6" fmla="*/ 370 w 425"/>
              <a:gd name="T7" fmla="*/ 445 h 505"/>
              <a:gd name="T8" fmla="*/ 425 w 425"/>
              <a:gd name="T9" fmla="*/ 505 h 505"/>
            </a:gdLst>
            <a:ahLst/>
            <a:cxnLst>
              <a:cxn ang="0">
                <a:pos x="T0" y="T1"/>
              </a:cxn>
              <a:cxn ang="0">
                <a:pos x="T2" y="T3"/>
              </a:cxn>
              <a:cxn ang="0">
                <a:pos x="T4" y="T5"/>
              </a:cxn>
              <a:cxn ang="0">
                <a:pos x="T6" y="T7"/>
              </a:cxn>
              <a:cxn ang="0">
                <a:pos x="T8" y="T9"/>
              </a:cxn>
            </a:cxnLst>
            <a:rect l="0" t="0" r="r" b="b"/>
            <a:pathLst>
              <a:path w="425" h="505">
                <a:moveTo>
                  <a:pt x="0" y="0"/>
                </a:moveTo>
                <a:cubicBezTo>
                  <a:pt x="35" y="51"/>
                  <a:pt x="71" y="103"/>
                  <a:pt x="115" y="160"/>
                </a:cubicBezTo>
                <a:cubicBezTo>
                  <a:pt x="159" y="217"/>
                  <a:pt x="223" y="298"/>
                  <a:pt x="265" y="345"/>
                </a:cubicBezTo>
                <a:cubicBezTo>
                  <a:pt x="307" y="392"/>
                  <a:pt x="343" y="418"/>
                  <a:pt x="370" y="445"/>
                </a:cubicBezTo>
                <a:cubicBezTo>
                  <a:pt x="397" y="472"/>
                  <a:pt x="411" y="488"/>
                  <a:pt x="425" y="5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5" name="Freeform 611">
            <a:extLst>
              <a:ext uri="{FF2B5EF4-FFF2-40B4-BE49-F238E27FC236}">
                <a16:creationId xmlns:a16="http://schemas.microsoft.com/office/drawing/2014/main" id="{DDB1D32E-4B32-BD51-2775-56A3228E1335}"/>
              </a:ext>
            </a:extLst>
          </xdr:cNvPr>
          <xdr:cNvSpPr>
            <a:spLocks noChangeAspect="1"/>
          </xdr:cNvSpPr>
        </xdr:nvSpPr>
        <xdr:spPr bwMode="auto">
          <a:xfrm rot="16200000">
            <a:off x="7511" y="9404"/>
            <a:ext cx="134" cy="21"/>
          </a:xfrm>
          <a:custGeom>
            <a:avLst/>
            <a:gdLst>
              <a:gd name="T0" fmla="*/ 0 w 190"/>
              <a:gd name="T1" fmla="*/ 0 h 30"/>
              <a:gd name="T2" fmla="*/ 80 w 190"/>
              <a:gd name="T3" fmla="*/ 25 h 30"/>
              <a:gd name="T4" fmla="*/ 190 w 190"/>
              <a:gd name="T5" fmla="*/ 30 h 30"/>
            </a:gdLst>
            <a:ahLst/>
            <a:cxnLst>
              <a:cxn ang="0">
                <a:pos x="T0" y="T1"/>
              </a:cxn>
              <a:cxn ang="0">
                <a:pos x="T2" y="T3"/>
              </a:cxn>
              <a:cxn ang="0">
                <a:pos x="T4" y="T5"/>
              </a:cxn>
            </a:cxnLst>
            <a:rect l="0" t="0" r="r" b="b"/>
            <a:pathLst>
              <a:path w="190" h="30">
                <a:moveTo>
                  <a:pt x="0" y="0"/>
                </a:moveTo>
                <a:cubicBezTo>
                  <a:pt x="24" y="10"/>
                  <a:pt x="48" y="20"/>
                  <a:pt x="80" y="25"/>
                </a:cubicBezTo>
                <a:cubicBezTo>
                  <a:pt x="112" y="30"/>
                  <a:pt x="151" y="30"/>
                  <a:pt x="190" y="3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6" name="Freeform 612">
            <a:extLst>
              <a:ext uri="{FF2B5EF4-FFF2-40B4-BE49-F238E27FC236}">
                <a16:creationId xmlns:a16="http://schemas.microsoft.com/office/drawing/2014/main" id="{A605E6FA-49A4-A321-5714-FC39110503CE}"/>
              </a:ext>
            </a:extLst>
          </xdr:cNvPr>
          <xdr:cNvSpPr>
            <a:spLocks noChangeAspect="1"/>
          </xdr:cNvSpPr>
        </xdr:nvSpPr>
        <xdr:spPr bwMode="auto">
          <a:xfrm rot="16200000">
            <a:off x="7383" y="8605"/>
            <a:ext cx="824" cy="364"/>
          </a:xfrm>
          <a:custGeom>
            <a:avLst/>
            <a:gdLst>
              <a:gd name="T0" fmla="*/ 0 w 1165"/>
              <a:gd name="T1" fmla="*/ 0 h 515"/>
              <a:gd name="T2" fmla="*/ 145 w 1165"/>
              <a:gd name="T3" fmla="*/ 80 h 515"/>
              <a:gd name="T4" fmla="*/ 370 w 1165"/>
              <a:gd name="T5" fmla="*/ 215 h 515"/>
              <a:gd name="T6" fmla="*/ 570 w 1165"/>
              <a:gd name="T7" fmla="*/ 315 h 515"/>
              <a:gd name="T8" fmla="*/ 785 w 1165"/>
              <a:gd name="T9" fmla="*/ 325 h 515"/>
              <a:gd name="T10" fmla="*/ 1000 w 1165"/>
              <a:gd name="T11" fmla="*/ 385 h 515"/>
              <a:gd name="T12" fmla="*/ 1165 w 1165"/>
              <a:gd name="T13" fmla="*/ 515 h 515"/>
            </a:gdLst>
            <a:ahLst/>
            <a:cxnLst>
              <a:cxn ang="0">
                <a:pos x="T0" y="T1"/>
              </a:cxn>
              <a:cxn ang="0">
                <a:pos x="T2" y="T3"/>
              </a:cxn>
              <a:cxn ang="0">
                <a:pos x="T4" y="T5"/>
              </a:cxn>
              <a:cxn ang="0">
                <a:pos x="T6" y="T7"/>
              </a:cxn>
              <a:cxn ang="0">
                <a:pos x="T8" y="T9"/>
              </a:cxn>
              <a:cxn ang="0">
                <a:pos x="T10" y="T11"/>
              </a:cxn>
              <a:cxn ang="0">
                <a:pos x="T12" y="T13"/>
              </a:cxn>
            </a:cxnLst>
            <a:rect l="0" t="0" r="r" b="b"/>
            <a:pathLst>
              <a:path w="1165" h="515">
                <a:moveTo>
                  <a:pt x="0" y="0"/>
                </a:moveTo>
                <a:cubicBezTo>
                  <a:pt x="41" y="22"/>
                  <a:pt x="83" y="44"/>
                  <a:pt x="145" y="80"/>
                </a:cubicBezTo>
                <a:cubicBezTo>
                  <a:pt x="207" y="116"/>
                  <a:pt x="299" y="176"/>
                  <a:pt x="370" y="215"/>
                </a:cubicBezTo>
                <a:cubicBezTo>
                  <a:pt x="441" y="254"/>
                  <a:pt x="501" y="297"/>
                  <a:pt x="570" y="315"/>
                </a:cubicBezTo>
                <a:cubicBezTo>
                  <a:pt x="639" y="333"/>
                  <a:pt x="713" y="313"/>
                  <a:pt x="785" y="325"/>
                </a:cubicBezTo>
                <a:cubicBezTo>
                  <a:pt x="857" y="337"/>
                  <a:pt x="937" y="353"/>
                  <a:pt x="1000" y="385"/>
                </a:cubicBezTo>
                <a:cubicBezTo>
                  <a:pt x="1063" y="417"/>
                  <a:pt x="1114" y="466"/>
                  <a:pt x="1165" y="51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7" name="Freeform 613">
            <a:extLst>
              <a:ext uri="{FF2B5EF4-FFF2-40B4-BE49-F238E27FC236}">
                <a16:creationId xmlns:a16="http://schemas.microsoft.com/office/drawing/2014/main" id="{826AFBC9-FFCB-4049-5FE0-C528D6177071}"/>
              </a:ext>
            </a:extLst>
          </xdr:cNvPr>
          <xdr:cNvSpPr>
            <a:spLocks noChangeAspect="1"/>
          </xdr:cNvSpPr>
        </xdr:nvSpPr>
        <xdr:spPr bwMode="auto">
          <a:xfrm rot="16200000">
            <a:off x="6821" y="8148"/>
            <a:ext cx="1351" cy="863"/>
          </a:xfrm>
          <a:custGeom>
            <a:avLst/>
            <a:gdLst>
              <a:gd name="T0" fmla="*/ 0 w 1910"/>
              <a:gd name="T1" fmla="*/ 0 h 1220"/>
              <a:gd name="T2" fmla="*/ 60 w 1910"/>
              <a:gd name="T3" fmla="*/ 35 h 1220"/>
              <a:gd name="T4" fmla="*/ 160 w 1910"/>
              <a:gd name="T5" fmla="*/ 115 h 1220"/>
              <a:gd name="T6" fmla="*/ 310 w 1910"/>
              <a:gd name="T7" fmla="*/ 185 h 1220"/>
              <a:gd name="T8" fmla="*/ 425 w 1910"/>
              <a:gd name="T9" fmla="*/ 225 h 1220"/>
              <a:gd name="T10" fmla="*/ 550 w 1910"/>
              <a:gd name="T11" fmla="*/ 350 h 1220"/>
              <a:gd name="T12" fmla="*/ 660 w 1910"/>
              <a:gd name="T13" fmla="*/ 445 h 1220"/>
              <a:gd name="T14" fmla="*/ 815 w 1910"/>
              <a:gd name="T15" fmla="*/ 490 h 1220"/>
              <a:gd name="T16" fmla="*/ 950 w 1910"/>
              <a:gd name="T17" fmla="*/ 550 h 1220"/>
              <a:gd name="T18" fmla="*/ 1020 w 1910"/>
              <a:gd name="T19" fmla="*/ 615 h 1220"/>
              <a:gd name="T20" fmla="*/ 1080 w 1910"/>
              <a:gd name="T21" fmla="*/ 715 h 1220"/>
              <a:gd name="T22" fmla="*/ 1215 w 1910"/>
              <a:gd name="T23" fmla="*/ 785 h 1220"/>
              <a:gd name="T24" fmla="*/ 1405 w 1910"/>
              <a:gd name="T25" fmla="*/ 780 h 1220"/>
              <a:gd name="T26" fmla="*/ 1560 w 1910"/>
              <a:gd name="T27" fmla="*/ 820 h 1220"/>
              <a:gd name="T28" fmla="*/ 1695 w 1910"/>
              <a:gd name="T29" fmla="*/ 975 h 1220"/>
              <a:gd name="T30" fmla="*/ 1795 w 1910"/>
              <a:gd name="T31" fmla="*/ 1125 h 1220"/>
              <a:gd name="T32" fmla="*/ 1910 w 1910"/>
              <a:gd name="T33" fmla="*/ 1220 h 12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910" h="1220">
                <a:moveTo>
                  <a:pt x="0" y="0"/>
                </a:moveTo>
                <a:cubicBezTo>
                  <a:pt x="16" y="8"/>
                  <a:pt x="33" y="16"/>
                  <a:pt x="60" y="35"/>
                </a:cubicBezTo>
                <a:cubicBezTo>
                  <a:pt x="87" y="54"/>
                  <a:pt x="118" y="90"/>
                  <a:pt x="160" y="115"/>
                </a:cubicBezTo>
                <a:cubicBezTo>
                  <a:pt x="202" y="140"/>
                  <a:pt x="266" y="167"/>
                  <a:pt x="310" y="185"/>
                </a:cubicBezTo>
                <a:cubicBezTo>
                  <a:pt x="354" y="203"/>
                  <a:pt x="385" y="197"/>
                  <a:pt x="425" y="225"/>
                </a:cubicBezTo>
                <a:cubicBezTo>
                  <a:pt x="465" y="253"/>
                  <a:pt x="511" y="313"/>
                  <a:pt x="550" y="350"/>
                </a:cubicBezTo>
                <a:cubicBezTo>
                  <a:pt x="589" y="387"/>
                  <a:pt x="616" y="422"/>
                  <a:pt x="660" y="445"/>
                </a:cubicBezTo>
                <a:cubicBezTo>
                  <a:pt x="704" y="468"/>
                  <a:pt x="767" y="473"/>
                  <a:pt x="815" y="490"/>
                </a:cubicBezTo>
                <a:cubicBezTo>
                  <a:pt x="863" y="507"/>
                  <a:pt x="916" y="529"/>
                  <a:pt x="950" y="550"/>
                </a:cubicBezTo>
                <a:cubicBezTo>
                  <a:pt x="984" y="571"/>
                  <a:pt x="998" y="588"/>
                  <a:pt x="1020" y="615"/>
                </a:cubicBezTo>
                <a:cubicBezTo>
                  <a:pt x="1042" y="642"/>
                  <a:pt x="1047" y="687"/>
                  <a:pt x="1080" y="715"/>
                </a:cubicBezTo>
                <a:cubicBezTo>
                  <a:pt x="1113" y="743"/>
                  <a:pt x="1161" y="774"/>
                  <a:pt x="1215" y="785"/>
                </a:cubicBezTo>
                <a:cubicBezTo>
                  <a:pt x="1269" y="796"/>
                  <a:pt x="1348" y="774"/>
                  <a:pt x="1405" y="780"/>
                </a:cubicBezTo>
                <a:cubicBezTo>
                  <a:pt x="1462" y="786"/>
                  <a:pt x="1512" y="788"/>
                  <a:pt x="1560" y="820"/>
                </a:cubicBezTo>
                <a:cubicBezTo>
                  <a:pt x="1608" y="852"/>
                  <a:pt x="1656" y="924"/>
                  <a:pt x="1695" y="975"/>
                </a:cubicBezTo>
                <a:cubicBezTo>
                  <a:pt x="1734" y="1026"/>
                  <a:pt x="1759" y="1084"/>
                  <a:pt x="1795" y="1125"/>
                </a:cubicBezTo>
                <a:cubicBezTo>
                  <a:pt x="1831" y="1166"/>
                  <a:pt x="1870" y="1193"/>
                  <a:pt x="1910" y="122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8" name="Freeform 614">
            <a:extLst>
              <a:ext uri="{FF2B5EF4-FFF2-40B4-BE49-F238E27FC236}">
                <a16:creationId xmlns:a16="http://schemas.microsoft.com/office/drawing/2014/main" id="{5E95903C-39A7-D121-D67C-0E5874399400}"/>
              </a:ext>
            </a:extLst>
          </xdr:cNvPr>
          <xdr:cNvSpPr>
            <a:spLocks noChangeAspect="1"/>
          </xdr:cNvSpPr>
        </xdr:nvSpPr>
        <xdr:spPr bwMode="auto">
          <a:xfrm rot="16200000">
            <a:off x="6776" y="8267"/>
            <a:ext cx="643" cy="654"/>
          </a:xfrm>
          <a:custGeom>
            <a:avLst/>
            <a:gdLst>
              <a:gd name="T0" fmla="*/ 0 w 910"/>
              <a:gd name="T1" fmla="*/ 0 h 925"/>
              <a:gd name="T2" fmla="*/ 125 w 910"/>
              <a:gd name="T3" fmla="*/ 95 h 925"/>
              <a:gd name="T4" fmla="*/ 420 w 910"/>
              <a:gd name="T5" fmla="*/ 220 h 925"/>
              <a:gd name="T6" fmla="*/ 585 w 910"/>
              <a:gd name="T7" fmla="*/ 345 h 925"/>
              <a:gd name="T8" fmla="*/ 715 w 910"/>
              <a:gd name="T9" fmla="*/ 600 h 925"/>
              <a:gd name="T10" fmla="*/ 790 w 910"/>
              <a:gd name="T11" fmla="*/ 755 h 925"/>
              <a:gd name="T12" fmla="*/ 910 w 910"/>
              <a:gd name="T13" fmla="*/ 925 h 925"/>
            </a:gdLst>
            <a:ahLst/>
            <a:cxnLst>
              <a:cxn ang="0">
                <a:pos x="T0" y="T1"/>
              </a:cxn>
              <a:cxn ang="0">
                <a:pos x="T2" y="T3"/>
              </a:cxn>
              <a:cxn ang="0">
                <a:pos x="T4" y="T5"/>
              </a:cxn>
              <a:cxn ang="0">
                <a:pos x="T6" y="T7"/>
              </a:cxn>
              <a:cxn ang="0">
                <a:pos x="T8" y="T9"/>
              </a:cxn>
              <a:cxn ang="0">
                <a:pos x="T10" y="T11"/>
              </a:cxn>
              <a:cxn ang="0">
                <a:pos x="T12" y="T13"/>
              </a:cxn>
            </a:cxnLst>
            <a:rect l="0" t="0" r="r" b="b"/>
            <a:pathLst>
              <a:path w="910" h="925">
                <a:moveTo>
                  <a:pt x="0" y="0"/>
                </a:moveTo>
                <a:cubicBezTo>
                  <a:pt x="27" y="29"/>
                  <a:pt x="55" y="58"/>
                  <a:pt x="125" y="95"/>
                </a:cubicBezTo>
                <a:cubicBezTo>
                  <a:pt x="195" y="132"/>
                  <a:pt x="343" y="178"/>
                  <a:pt x="420" y="220"/>
                </a:cubicBezTo>
                <a:cubicBezTo>
                  <a:pt x="497" y="262"/>
                  <a:pt x="536" y="282"/>
                  <a:pt x="585" y="345"/>
                </a:cubicBezTo>
                <a:cubicBezTo>
                  <a:pt x="634" y="408"/>
                  <a:pt x="681" y="532"/>
                  <a:pt x="715" y="600"/>
                </a:cubicBezTo>
                <a:cubicBezTo>
                  <a:pt x="749" y="668"/>
                  <a:pt x="757" y="701"/>
                  <a:pt x="790" y="755"/>
                </a:cubicBezTo>
                <a:cubicBezTo>
                  <a:pt x="823" y="809"/>
                  <a:pt x="890" y="897"/>
                  <a:pt x="910" y="9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9" name="Freeform 615">
            <a:extLst>
              <a:ext uri="{FF2B5EF4-FFF2-40B4-BE49-F238E27FC236}">
                <a16:creationId xmlns:a16="http://schemas.microsoft.com/office/drawing/2014/main" id="{CEFCA97B-97FC-94E8-6307-05FF227B5EDF}"/>
              </a:ext>
            </a:extLst>
          </xdr:cNvPr>
          <xdr:cNvSpPr>
            <a:spLocks noChangeAspect="1"/>
          </xdr:cNvSpPr>
        </xdr:nvSpPr>
        <xdr:spPr bwMode="auto">
          <a:xfrm rot="16200000">
            <a:off x="6369" y="6343"/>
            <a:ext cx="527" cy="2674"/>
          </a:xfrm>
          <a:custGeom>
            <a:avLst/>
            <a:gdLst>
              <a:gd name="T0" fmla="*/ 355 w 744"/>
              <a:gd name="T1" fmla="*/ 3780 h 3780"/>
              <a:gd name="T2" fmla="*/ 390 w 744"/>
              <a:gd name="T3" fmla="*/ 3595 h 3780"/>
              <a:gd name="T4" fmla="*/ 515 w 744"/>
              <a:gd name="T5" fmla="*/ 3330 h 3780"/>
              <a:gd name="T6" fmla="*/ 655 w 744"/>
              <a:gd name="T7" fmla="*/ 3145 h 3780"/>
              <a:gd name="T8" fmla="*/ 725 w 744"/>
              <a:gd name="T9" fmla="*/ 2880 h 3780"/>
              <a:gd name="T10" fmla="*/ 740 w 744"/>
              <a:gd name="T11" fmla="*/ 2505 h 3780"/>
              <a:gd name="T12" fmla="*/ 700 w 744"/>
              <a:gd name="T13" fmla="*/ 2000 h 3780"/>
              <a:gd name="T14" fmla="*/ 640 w 744"/>
              <a:gd name="T15" fmla="*/ 1440 h 3780"/>
              <a:gd name="T16" fmla="*/ 620 w 744"/>
              <a:gd name="T17" fmla="*/ 1185 h 3780"/>
              <a:gd name="T18" fmla="*/ 600 w 744"/>
              <a:gd name="T19" fmla="*/ 730 h 3780"/>
              <a:gd name="T20" fmla="*/ 525 w 744"/>
              <a:gd name="T21" fmla="*/ 565 h 3780"/>
              <a:gd name="T22" fmla="*/ 430 w 744"/>
              <a:gd name="T23" fmla="*/ 470 h 3780"/>
              <a:gd name="T24" fmla="*/ 295 w 744"/>
              <a:gd name="T25" fmla="*/ 280 h 3780"/>
              <a:gd name="T26" fmla="*/ 205 w 744"/>
              <a:gd name="T27" fmla="*/ 175 h 3780"/>
              <a:gd name="T28" fmla="*/ 0 w 744"/>
              <a:gd name="T29" fmla="*/ 0 h 37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744" h="3780">
                <a:moveTo>
                  <a:pt x="355" y="3780"/>
                </a:moveTo>
                <a:cubicBezTo>
                  <a:pt x="359" y="3725"/>
                  <a:pt x="363" y="3670"/>
                  <a:pt x="390" y="3595"/>
                </a:cubicBezTo>
                <a:cubicBezTo>
                  <a:pt x="417" y="3520"/>
                  <a:pt x="471" y="3405"/>
                  <a:pt x="515" y="3330"/>
                </a:cubicBezTo>
                <a:cubicBezTo>
                  <a:pt x="559" y="3255"/>
                  <a:pt x="620" y="3220"/>
                  <a:pt x="655" y="3145"/>
                </a:cubicBezTo>
                <a:cubicBezTo>
                  <a:pt x="690" y="3070"/>
                  <a:pt x="711" y="2987"/>
                  <a:pt x="725" y="2880"/>
                </a:cubicBezTo>
                <a:cubicBezTo>
                  <a:pt x="739" y="2773"/>
                  <a:pt x="744" y="2652"/>
                  <a:pt x="740" y="2505"/>
                </a:cubicBezTo>
                <a:cubicBezTo>
                  <a:pt x="736" y="2358"/>
                  <a:pt x="717" y="2177"/>
                  <a:pt x="700" y="2000"/>
                </a:cubicBezTo>
                <a:cubicBezTo>
                  <a:pt x="683" y="1823"/>
                  <a:pt x="653" y="1576"/>
                  <a:pt x="640" y="1440"/>
                </a:cubicBezTo>
                <a:cubicBezTo>
                  <a:pt x="627" y="1304"/>
                  <a:pt x="627" y="1303"/>
                  <a:pt x="620" y="1185"/>
                </a:cubicBezTo>
                <a:cubicBezTo>
                  <a:pt x="613" y="1067"/>
                  <a:pt x="616" y="833"/>
                  <a:pt x="600" y="730"/>
                </a:cubicBezTo>
                <a:cubicBezTo>
                  <a:pt x="584" y="627"/>
                  <a:pt x="553" y="608"/>
                  <a:pt x="525" y="565"/>
                </a:cubicBezTo>
                <a:cubicBezTo>
                  <a:pt x="497" y="522"/>
                  <a:pt x="468" y="517"/>
                  <a:pt x="430" y="470"/>
                </a:cubicBezTo>
                <a:cubicBezTo>
                  <a:pt x="392" y="423"/>
                  <a:pt x="332" y="329"/>
                  <a:pt x="295" y="280"/>
                </a:cubicBezTo>
                <a:cubicBezTo>
                  <a:pt x="258" y="231"/>
                  <a:pt x="254" y="222"/>
                  <a:pt x="205" y="175"/>
                </a:cubicBezTo>
                <a:cubicBezTo>
                  <a:pt x="156" y="128"/>
                  <a:pt x="43" y="36"/>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0" name="Freeform 616">
            <a:extLst>
              <a:ext uri="{FF2B5EF4-FFF2-40B4-BE49-F238E27FC236}">
                <a16:creationId xmlns:a16="http://schemas.microsoft.com/office/drawing/2014/main" id="{588A1AD5-AB42-90F7-DD18-B953EFFEED27}"/>
              </a:ext>
            </a:extLst>
          </xdr:cNvPr>
          <xdr:cNvSpPr>
            <a:spLocks noChangeAspect="1"/>
          </xdr:cNvSpPr>
        </xdr:nvSpPr>
        <xdr:spPr bwMode="auto">
          <a:xfrm rot="16200000">
            <a:off x="6336" y="6602"/>
            <a:ext cx="380" cy="2351"/>
          </a:xfrm>
          <a:custGeom>
            <a:avLst/>
            <a:gdLst>
              <a:gd name="T0" fmla="*/ 15 w 538"/>
              <a:gd name="T1" fmla="*/ 0 h 3325"/>
              <a:gd name="T2" fmla="*/ 145 w 538"/>
              <a:gd name="T3" fmla="*/ 50 h 3325"/>
              <a:gd name="T4" fmla="*/ 260 w 538"/>
              <a:gd name="T5" fmla="*/ 150 h 3325"/>
              <a:gd name="T6" fmla="*/ 390 w 538"/>
              <a:gd name="T7" fmla="*/ 330 h 3325"/>
              <a:gd name="T8" fmla="*/ 470 w 538"/>
              <a:gd name="T9" fmla="*/ 435 h 3325"/>
              <a:gd name="T10" fmla="*/ 515 w 538"/>
              <a:gd name="T11" fmla="*/ 485 h 3325"/>
              <a:gd name="T12" fmla="*/ 525 w 538"/>
              <a:gd name="T13" fmla="*/ 575 h 3325"/>
              <a:gd name="T14" fmla="*/ 435 w 538"/>
              <a:gd name="T15" fmla="*/ 830 h 3325"/>
              <a:gd name="T16" fmla="*/ 335 w 538"/>
              <a:gd name="T17" fmla="*/ 1130 h 3325"/>
              <a:gd name="T18" fmla="*/ 305 w 538"/>
              <a:gd name="T19" fmla="*/ 1290 h 3325"/>
              <a:gd name="T20" fmla="*/ 280 w 538"/>
              <a:gd name="T21" fmla="*/ 1410 h 3325"/>
              <a:gd name="T22" fmla="*/ 245 w 538"/>
              <a:gd name="T23" fmla="*/ 1630 h 3325"/>
              <a:gd name="T24" fmla="*/ 190 w 538"/>
              <a:gd name="T25" fmla="*/ 1880 h 3325"/>
              <a:gd name="T26" fmla="*/ 155 w 538"/>
              <a:gd name="T27" fmla="*/ 2095 h 3325"/>
              <a:gd name="T28" fmla="*/ 110 w 538"/>
              <a:gd name="T29" fmla="*/ 2345 h 3325"/>
              <a:gd name="T30" fmla="*/ 95 w 538"/>
              <a:gd name="T31" fmla="*/ 2585 h 3325"/>
              <a:gd name="T32" fmla="*/ 15 w 538"/>
              <a:gd name="T33" fmla="*/ 2820 h 3325"/>
              <a:gd name="T34" fmla="*/ 5 w 538"/>
              <a:gd name="T35" fmla="*/ 3170 h 3325"/>
              <a:gd name="T36" fmla="*/ 25 w 538"/>
              <a:gd name="T37" fmla="*/ 3325 h 3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38" h="3325">
                <a:moveTo>
                  <a:pt x="15" y="0"/>
                </a:moveTo>
                <a:cubicBezTo>
                  <a:pt x="59" y="12"/>
                  <a:pt x="104" y="25"/>
                  <a:pt x="145" y="50"/>
                </a:cubicBezTo>
                <a:cubicBezTo>
                  <a:pt x="186" y="75"/>
                  <a:pt x="219" y="103"/>
                  <a:pt x="260" y="150"/>
                </a:cubicBezTo>
                <a:cubicBezTo>
                  <a:pt x="301" y="197"/>
                  <a:pt x="355" y="283"/>
                  <a:pt x="390" y="330"/>
                </a:cubicBezTo>
                <a:cubicBezTo>
                  <a:pt x="425" y="377"/>
                  <a:pt x="449" y="409"/>
                  <a:pt x="470" y="435"/>
                </a:cubicBezTo>
                <a:cubicBezTo>
                  <a:pt x="491" y="461"/>
                  <a:pt x="506" y="462"/>
                  <a:pt x="515" y="485"/>
                </a:cubicBezTo>
                <a:cubicBezTo>
                  <a:pt x="524" y="508"/>
                  <a:pt x="538" y="518"/>
                  <a:pt x="525" y="575"/>
                </a:cubicBezTo>
                <a:cubicBezTo>
                  <a:pt x="512" y="632"/>
                  <a:pt x="467" y="738"/>
                  <a:pt x="435" y="830"/>
                </a:cubicBezTo>
                <a:cubicBezTo>
                  <a:pt x="403" y="922"/>
                  <a:pt x="357" y="1053"/>
                  <a:pt x="335" y="1130"/>
                </a:cubicBezTo>
                <a:cubicBezTo>
                  <a:pt x="313" y="1207"/>
                  <a:pt x="314" y="1243"/>
                  <a:pt x="305" y="1290"/>
                </a:cubicBezTo>
                <a:cubicBezTo>
                  <a:pt x="296" y="1337"/>
                  <a:pt x="290" y="1353"/>
                  <a:pt x="280" y="1410"/>
                </a:cubicBezTo>
                <a:cubicBezTo>
                  <a:pt x="270" y="1467"/>
                  <a:pt x="260" y="1552"/>
                  <a:pt x="245" y="1630"/>
                </a:cubicBezTo>
                <a:cubicBezTo>
                  <a:pt x="230" y="1708"/>
                  <a:pt x="205" y="1803"/>
                  <a:pt x="190" y="1880"/>
                </a:cubicBezTo>
                <a:cubicBezTo>
                  <a:pt x="175" y="1957"/>
                  <a:pt x="168" y="2018"/>
                  <a:pt x="155" y="2095"/>
                </a:cubicBezTo>
                <a:cubicBezTo>
                  <a:pt x="142" y="2172"/>
                  <a:pt x="120" y="2263"/>
                  <a:pt x="110" y="2345"/>
                </a:cubicBezTo>
                <a:cubicBezTo>
                  <a:pt x="100" y="2427"/>
                  <a:pt x="111" y="2506"/>
                  <a:pt x="95" y="2585"/>
                </a:cubicBezTo>
                <a:cubicBezTo>
                  <a:pt x="79" y="2664"/>
                  <a:pt x="30" y="2723"/>
                  <a:pt x="15" y="2820"/>
                </a:cubicBezTo>
                <a:cubicBezTo>
                  <a:pt x="0" y="2917"/>
                  <a:pt x="3" y="3086"/>
                  <a:pt x="5" y="3170"/>
                </a:cubicBezTo>
                <a:cubicBezTo>
                  <a:pt x="7" y="3254"/>
                  <a:pt x="21" y="3293"/>
                  <a:pt x="25" y="33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1" name="Freeform 617">
            <a:extLst>
              <a:ext uri="{FF2B5EF4-FFF2-40B4-BE49-F238E27FC236}">
                <a16:creationId xmlns:a16="http://schemas.microsoft.com/office/drawing/2014/main" id="{8A6F30A6-C637-4A59-EDD6-FCD55A63F29B}"/>
              </a:ext>
            </a:extLst>
          </xdr:cNvPr>
          <xdr:cNvSpPr>
            <a:spLocks noChangeAspect="1"/>
          </xdr:cNvSpPr>
        </xdr:nvSpPr>
        <xdr:spPr bwMode="auto">
          <a:xfrm rot="16200000">
            <a:off x="5762" y="7472"/>
            <a:ext cx="159" cy="238"/>
          </a:xfrm>
          <a:custGeom>
            <a:avLst/>
            <a:gdLst>
              <a:gd name="T0" fmla="*/ 0 w 225"/>
              <a:gd name="T1" fmla="*/ 337 h 337"/>
              <a:gd name="T2" fmla="*/ 60 w 225"/>
              <a:gd name="T3" fmla="*/ 187 h 337"/>
              <a:gd name="T4" fmla="*/ 115 w 225"/>
              <a:gd name="T5" fmla="*/ 42 h 337"/>
              <a:gd name="T6" fmla="*/ 140 w 225"/>
              <a:gd name="T7" fmla="*/ 7 h 337"/>
              <a:gd name="T8" fmla="*/ 190 w 225"/>
              <a:gd name="T9" fmla="*/ 82 h 337"/>
              <a:gd name="T10" fmla="*/ 225 w 225"/>
              <a:gd name="T11" fmla="*/ 297 h 337"/>
            </a:gdLst>
            <a:ahLst/>
            <a:cxnLst>
              <a:cxn ang="0">
                <a:pos x="T0" y="T1"/>
              </a:cxn>
              <a:cxn ang="0">
                <a:pos x="T2" y="T3"/>
              </a:cxn>
              <a:cxn ang="0">
                <a:pos x="T4" y="T5"/>
              </a:cxn>
              <a:cxn ang="0">
                <a:pos x="T6" y="T7"/>
              </a:cxn>
              <a:cxn ang="0">
                <a:pos x="T8" y="T9"/>
              </a:cxn>
              <a:cxn ang="0">
                <a:pos x="T10" y="T11"/>
              </a:cxn>
            </a:cxnLst>
            <a:rect l="0" t="0" r="r" b="b"/>
            <a:pathLst>
              <a:path w="225" h="337">
                <a:moveTo>
                  <a:pt x="0" y="337"/>
                </a:moveTo>
                <a:cubicBezTo>
                  <a:pt x="20" y="286"/>
                  <a:pt x="41" y="236"/>
                  <a:pt x="60" y="187"/>
                </a:cubicBezTo>
                <a:cubicBezTo>
                  <a:pt x="79" y="138"/>
                  <a:pt x="102" y="72"/>
                  <a:pt x="115" y="42"/>
                </a:cubicBezTo>
                <a:cubicBezTo>
                  <a:pt x="128" y="12"/>
                  <a:pt x="128" y="0"/>
                  <a:pt x="140" y="7"/>
                </a:cubicBezTo>
                <a:cubicBezTo>
                  <a:pt x="152" y="14"/>
                  <a:pt x="176" y="34"/>
                  <a:pt x="190" y="82"/>
                </a:cubicBezTo>
                <a:cubicBezTo>
                  <a:pt x="204" y="130"/>
                  <a:pt x="214" y="213"/>
                  <a:pt x="225" y="2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2" name="Freeform 618">
            <a:extLst>
              <a:ext uri="{FF2B5EF4-FFF2-40B4-BE49-F238E27FC236}">
                <a16:creationId xmlns:a16="http://schemas.microsoft.com/office/drawing/2014/main" id="{4E51848D-504E-E8C4-B713-9ED4263043BB}"/>
              </a:ext>
            </a:extLst>
          </xdr:cNvPr>
          <xdr:cNvSpPr>
            <a:spLocks noChangeAspect="1"/>
          </xdr:cNvSpPr>
        </xdr:nvSpPr>
        <xdr:spPr bwMode="auto">
          <a:xfrm rot="16200000">
            <a:off x="6195" y="2119"/>
            <a:ext cx="4119" cy="7218"/>
          </a:xfrm>
          <a:custGeom>
            <a:avLst/>
            <a:gdLst>
              <a:gd name="T0" fmla="*/ 50 w 5824"/>
              <a:gd name="T1" fmla="*/ 115 h 10205"/>
              <a:gd name="T2" fmla="*/ 330 w 5824"/>
              <a:gd name="T3" fmla="*/ 510 h 10205"/>
              <a:gd name="T4" fmla="*/ 715 w 5824"/>
              <a:gd name="T5" fmla="*/ 610 h 10205"/>
              <a:gd name="T6" fmla="*/ 1255 w 5824"/>
              <a:gd name="T7" fmla="*/ 675 h 10205"/>
              <a:gd name="T8" fmla="*/ 1355 w 5824"/>
              <a:gd name="T9" fmla="*/ 975 h 10205"/>
              <a:gd name="T10" fmla="*/ 1525 w 5824"/>
              <a:gd name="T11" fmla="*/ 1325 h 10205"/>
              <a:gd name="T12" fmla="*/ 2015 w 5824"/>
              <a:gd name="T13" fmla="*/ 1955 h 10205"/>
              <a:gd name="T14" fmla="*/ 2325 w 5824"/>
              <a:gd name="T15" fmla="*/ 2110 h 10205"/>
              <a:gd name="T16" fmla="*/ 2685 w 5824"/>
              <a:gd name="T17" fmla="*/ 2390 h 10205"/>
              <a:gd name="T18" fmla="*/ 2990 w 5824"/>
              <a:gd name="T19" fmla="*/ 2525 h 10205"/>
              <a:gd name="T20" fmla="*/ 3330 w 5824"/>
              <a:gd name="T21" fmla="*/ 2630 h 10205"/>
              <a:gd name="T22" fmla="*/ 3760 w 5824"/>
              <a:gd name="T23" fmla="*/ 2825 h 10205"/>
              <a:gd name="T24" fmla="*/ 4145 w 5824"/>
              <a:gd name="T25" fmla="*/ 2920 h 10205"/>
              <a:gd name="T26" fmla="*/ 4240 w 5824"/>
              <a:gd name="T27" fmla="*/ 3075 h 10205"/>
              <a:gd name="T28" fmla="*/ 4315 w 5824"/>
              <a:gd name="T29" fmla="*/ 3300 h 10205"/>
              <a:gd name="T30" fmla="*/ 4580 w 5824"/>
              <a:gd name="T31" fmla="*/ 3500 h 10205"/>
              <a:gd name="T32" fmla="*/ 4780 w 5824"/>
              <a:gd name="T33" fmla="*/ 3670 h 10205"/>
              <a:gd name="T34" fmla="*/ 5060 w 5824"/>
              <a:gd name="T35" fmla="*/ 3805 h 10205"/>
              <a:gd name="T36" fmla="*/ 5230 w 5824"/>
              <a:gd name="T37" fmla="*/ 3655 h 10205"/>
              <a:gd name="T38" fmla="*/ 5365 w 5824"/>
              <a:gd name="T39" fmla="*/ 3685 h 10205"/>
              <a:gd name="T40" fmla="*/ 5440 w 5824"/>
              <a:gd name="T41" fmla="*/ 3935 h 10205"/>
              <a:gd name="T42" fmla="*/ 5420 w 5824"/>
              <a:gd name="T43" fmla="*/ 4080 h 10205"/>
              <a:gd name="T44" fmla="*/ 5490 w 5824"/>
              <a:gd name="T45" fmla="*/ 4255 h 10205"/>
              <a:gd name="T46" fmla="*/ 5585 w 5824"/>
              <a:gd name="T47" fmla="*/ 4590 h 10205"/>
              <a:gd name="T48" fmla="*/ 5805 w 5824"/>
              <a:gd name="T49" fmla="*/ 4960 h 10205"/>
              <a:gd name="T50" fmla="*/ 5705 w 5824"/>
              <a:gd name="T51" fmla="*/ 5425 h 10205"/>
              <a:gd name="T52" fmla="*/ 5350 w 5824"/>
              <a:gd name="T53" fmla="*/ 5490 h 10205"/>
              <a:gd name="T54" fmla="*/ 5305 w 5824"/>
              <a:gd name="T55" fmla="*/ 5625 h 10205"/>
              <a:gd name="T56" fmla="*/ 5515 w 5824"/>
              <a:gd name="T57" fmla="*/ 5745 h 10205"/>
              <a:gd name="T58" fmla="*/ 5530 w 5824"/>
              <a:gd name="T59" fmla="*/ 5945 h 10205"/>
              <a:gd name="T60" fmla="*/ 5405 w 5824"/>
              <a:gd name="T61" fmla="*/ 6330 h 10205"/>
              <a:gd name="T62" fmla="*/ 5305 w 5824"/>
              <a:gd name="T63" fmla="*/ 6550 h 10205"/>
              <a:gd name="T64" fmla="*/ 5315 w 5824"/>
              <a:gd name="T65" fmla="*/ 6925 h 10205"/>
              <a:gd name="T66" fmla="*/ 5275 w 5824"/>
              <a:gd name="T67" fmla="*/ 7055 h 10205"/>
              <a:gd name="T68" fmla="*/ 5240 w 5824"/>
              <a:gd name="T69" fmla="*/ 7335 h 10205"/>
              <a:gd name="T70" fmla="*/ 5065 w 5824"/>
              <a:gd name="T71" fmla="*/ 7805 h 10205"/>
              <a:gd name="T72" fmla="*/ 5050 w 5824"/>
              <a:gd name="T73" fmla="*/ 8140 h 10205"/>
              <a:gd name="T74" fmla="*/ 4870 w 5824"/>
              <a:gd name="T75" fmla="*/ 8500 h 10205"/>
              <a:gd name="T76" fmla="*/ 4755 w 5824"/>
              <a:gd name="T77" fmla="*/ 8795 h 10205"/>
              <a:gd name="T78" fmla="*/ 4885 w 5824"/>
              <a:gd name="T79" fmla="*/ 9185 h 10205"/>
              <a:gd name="T80" fmla="*/ 5010 w 5824"/>
              <a:gd name="T81" fmla="*/ 9440 h 10205"/>
              <a:gd name="T82" fmla="*/ 5120 w 5824"/>
              <a:gd name="T83" fmla="*/ 9815 h 10205"/>
              <a:gd name="T84" fmla="*/ 4985 w 5824"/>
              <a:gd name="T85" fmla="*/ 10205 h 102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5824" h="10205">
                <a:moveTo>
                  <a:pt x="0" y="0"/>
                </a:moveTo>
                <a:cubicBezTo>
                  <a:pt x="10" y="27"/>
                  <a:pt x="21" y="55"/>
                  <a:pt x="50" y="115"/>
                </a:cubicBezTo>
                <a:cubicBezTo>
                  <a:pt x="79" y="175"/>
                  <a:pt x="128" y="294"/>
                  <a:pt x="175" y="360"/>
                </a:cubicBezTo>
                <a:cubicBezTo>
                  <a:pt x="222" y="426"/>
                  <a:pt x="280" y="477"/>
                  <a:pt x="330" y="510"/>
                </a:cubicBezTo>
                <a:cubicBezTo>
                  <a:pt x="380" y="543"/>
                  <a:pt x="411" y="538"/>
                  <a:pt x="475" y="555"/>
                </a:cubicBezTo>
                <a:cubicBezTo>
                  <a:pt x="539" y="572"/>
                  <a:pt x="617" y="603"/>
                  <a:pt x="715" y="610"/>
                </a:cubicBezTo>
                <a:cubicBezTo>
                  <a:pt x="813" y="617"/>
                  <a:pt x="975" y="589"/>
                  <a:pt x="1065" y="600"/>
                </a:cubicBezTo>
                <a:cubicBezTo>
                  <a:pt x="1155" y="611"/>
                  <a:pt x="1213" y="644"/>
                  <a:pt x="1255" y="675"/>
                </a:cubicBezTo>
                <a:cubicBezTo>
                  <a:pt x="1297" y="706"/>
                  <a:pt x="1298" y="735"/>
                  <a:pt x="1315" y="785"/>
                </a:cubicBezTo>
                <a:cubicBezTo>
                  <a:pt x="1332" y="835"/>
                  <a:pt x="1346" y="924"/>
                  <a:pt x="1355" y="975"/>
                </a:cubicBezTo>
                <a:cubicBezTo>
                  <a:pt x="1364" y="1026"/>
                  <a:pt x="1342" y="1032"/>
                  <a:pt x="1370" y="1090"/>
                </a:cubicBezTo>
                <a:cubicBezTo>
                  <a:pt x="1398" y="1148"/>
                  <a:pt x="1451" y="1224"/>
                  <a:pt x="1525" y="1325"/>
                </a:cubicBezTo>
                <a:cubicBezTo>
                  <a:pt x="1599" y="1426"/>
                  <a:pt x="1733" y="1590"/>
                  <a:pt x="1815" y="1695"/>
                </a:cubicBezTo>
                <a:cubicBezTo>
                  <a:pt x="1897" y="1800"/>
                  <a:pt x="1955" y="1898"/>
                  <a:pt x="2015" y="1955"/>
                </a:cubicBezTo>
                <a:cubicBezTo>
                  <a:pt x="2075" y="2012"/>
                  <a:pt x="2124" y="2014"/>
                  <a:pt x="2175" y="2040"/>
                </a:cubicBezTo>
                <a:cubicBezTo>
                  <a:pt x="2226" y="2066"/>
                  <a:pt x="2271" y="2072"/>
                  <a:pt x="2325" y="2110"/>
                </a:cubicBezTo>
                <a:cubicBezTo>
                  <a:pt x="2379" y="2148"/>
                  <a:pt x="2440" y="2223"/>
                  <a:pt x="2500" y="2270"/>
                </a:cubicBezTo>
                <a:cubicBezTo>
                  <a:pt x="2560" y="2317"/>
                  <a:pt x="2634" y="2362"/>
                  <a:pt x="2685" y="2390"/>
                </a:cubicBezTo>
                <a:cubicBezTo>
                  <a:pt x="2736" y="2418"/>
                  <a:pt x="2754" y="2417"/>
                  <a:pt x="2805" y="2440"/>
                </a:cubicBezTo>
                <a:cubicBezTo>
                  <a:pt x="2856" y="2463"/>
                  <a:pt x="2934" y="2503"/>
                  <a:pt x="2990" y="2525"/>
                </a:cubicBezTo>
                <a:cubicBezTo>
                  <a:pt x="3046" y="2547"/>
                  <a:pt x="3083" y="2553"/>
                  <a:pt x="3140" y="2570"/>
                </a:cubicBezTo>
                <a:cubicBezTo>
                  <a:pt x="3197" y="2587"/>
                  <a:pt x="3264" y="2600"/>
                  <a:pt x="3330" y="2630"/>
                </a:cubicBezTo>
                <a:cubicBezTo>
                  <a:pt x="3396" y="2660"/>
                  <a:pt x="3463" y="2717"/>
                  <a:pt x="3535" y="2750"/>
                </a:cubicBezTo>
                <a:cubicBezTo>
                  <a:pt x="3607" y="2783"/>
                  <a:pt x="3678" y="2806"/>
                  <a:pt x="3760" y="2825"/>
                </a:cubicBezTo>
                <a:cubicBezTo>
                  <a:pt x="3842" y="2844"/>
                  <a:pt x="3961" y="2849"/>
                  <a:pt x="4025" y="2865"/>
                </a:cubicBezTo>
                <a:cubicBezTo>
                  <a:pt x="4089" y="2881"/>
                  <a:pt x="4114" y="2898"/>
                  <a:pt x="4145" y="2920"/>
                </a:cubicBezTo>
                <a:cubicBezTo>
                  <a:pt x="4176" y="2942"/>
                  <a:pt x="4194" y="2969"/>
                  <a:pt x="4210" y="2995"/>
                </a:cubicBezTo>
                <a:cubicBezTo>
                  <a:pt x="4226" y="3021"/>
                  <a:pt x="4228" y="3045"/>
                  <a:pt x="4240" y="3075"/>
                </a:cubicBezTo>
                <a:cubicBezTo>
                  <a:pt x="4252" y="3105"/>
                  <a:pt x="4272" y="3137"/>
                  <a:pt x="4285" y="3175"/>
                </a:cubicBezTo>
                <a:cubicBezTo>
                  <a:pt x="4298" y="3213"/>
                  <a:pt x="4302" y="3253"/>
                  <a:pt x="4315" y="3300"/>
                </a:cubicBezTo>
                <a:cubicBezTo>
                  <a:pt x="4328" y="3347"/>
                  <a:pt x="4321" y="3427"/>
                  <a:pt x="4365" y="3460"/>
                </a:cubicBezTo>
                <a:cubicBezTo>
                  <a:pt x="4409" y="3493"/>
                  <a:pt x="4527" y="3483"/>
                  <a:pt x="4580" y="3500"/>
                </a:cubicBezTo>
                <a:cubicBezTo>
                  <a:pt x="4633" y="3517"/>
                  <a:pt x="4647" y="3532"/>
                  <a:pt x="4680" y="3560"/>
                </a:cubicBezTo>
                <a:cubicBezTo>
                  <a:pt x="4713" y="3588"/>
                  <a:pt x="4736" y="3635"/>
                  <a:pt x="4780" y="3670"/>
                </a:cubicBezTo>
                <a:cubicBezTo>
                  <a:pt x="4824" y="3705"/>
                  <a:pt x="4898" y="3748"/>
                  <a:pt x="4945" y="3770"/>
                </a:cubicBezTo>
                <a:cubicBezTo>
                  <a:pt x="4992" y="3792"/>
                  <a:pt x="5028" y="3802"/>
                  <a:pt x="5060" y="3805"/>
                </a:cubicBezTo>
                <a:cubicBezTo>
                  <a:pt x="5092" y="3808"/>
                  <a:pt x="5107" y="3815"/>
                  <a:pt x="5135" y="3790"/>
                </a:cubicBezTo>
                <a:cubicBezTo>
                  <a:pt x="5163" y="3765"/>
                  <a:pt x="5203" y="3687"/>
                  <a:pt x="5230" y="3655"/>
                </a:cubicBezTo>
                <a:cubicBezTo>
                  <a:pt x="5257" y="3623"/>
                  <a:pt x="5278" y="3590"/>
                  <a:pt x="5300" y="3595"/>
                </a:cubicBezTo>
                <a:cubicBezTo>
                  <a:pt x="5322" y="3600"/>
                  <a:pt x="5360" y="3648"/>
                  <a:pt x="5365" y="3685"/>
                </a:cubicBezTo>
                <a:cubicBezTo>
                  <a:pt x="5370" y="3722"/>
                  <a:pt x="5318" y="3773"/>
                  <a:pt x="5330" y="3815"/>
                </a:cubicBezTo>
                <a:cubicBezTo>
                  <a:pt x="5342" y="3857"/>
                  <a:pt x="5419" y="3906"/>
                  <a:pt x="5440" y="3935"/>
                </a:cubicBezTo>
                <a:cubicBezTo>
                  <a:pt x="5461" y="3964"/>
                  <a:pt x="5458" y="3966"/>
                  <a:pt x="5455" y="3990"/>
                </a:cubicBezTo>
                <a:cubicBezTo>
                  <a:pt x="5452" y="4014"/>
                  <a:pt x="5427" y="4049"/>
                  <a:pt x="5420" y="4080"/>
                </a:cubicBezTo>
                <a:cubicBezTo>
                  <a:pt x="5413" y="4111"/>
                  <a:pt x="5403" y="4146"/>
                  <a:pt x="5415" y="4175"/>
                </a:cubicBezTo>
                <a:cubicBezTo>
                  <a:pt x="5427" y="4204"/>
                  <a:pt x="5477" y="4216"/>
                  <a:pt x="5490" y="4255"/>
                </a:cubicBezTo>
                <a:cubicBezTo>
                  <a:pt x="5503" y="4294"/>
                  <a:pt x="5479" y="4354"/>
                  <a:pt x="5495" y="4410"/>
                </a:cubicBezTo>
                <a:cubicBezTo>
                  <a:pt x="5511" y="4466"/>
                  <a:pt x="5555" y="4546"/>
                  <a:pt x="5585" y="4590"/>
                </a:cubicBezTo>
                <a:cubicBezTo>
                  <a:pt x="5615" y="4634"/>
                  <a:pt x="5638" y="4613"/>
                  <a:pt x="5675" y="4675"/>
                </a:cubicBezTo>
                <a:cubicBezTo>
                  <a:pt x="5712" y="4737"/>
                  <a:pt x="5786" y="4875"/>
                  <a:pt x="5805" y="4960"/>
                </a:cubicBezTo>
                <a:cubicBezTo>
                  <a:pt x="5824" y="5045"/>
                  <a:pt x="5807" y="5108"/>
                  <a:pt x="5790" y="5185"/>
                </a:cubicBezTo>
                <a:cubicBezTo>
                  <a:pt x="5773" y="5262"/>
                  <a:pt x="5746" y="5374"/>
                  <a:pt x="5705" y="5425"/>
                </a:cubicBezTo>
                <a:cubicBezTo>
                  <a:pt x="5664" y="5476"/>
                  <a:pt x="5604" y="5479"/>
                  <a:pt x="5545" y="5490"/>
                </a:cubicBezTo>
                <a:cubicBezTo>
                  <a:pt x="5486" y="5501"/>
                  <a:pt x="5393" y="5481"/>
                  <a:pt x="5350" y="5490"/>
                </a:cubicBezTo>
                <a:cubicBezTo>
                  <a:pt x="5307" y="5499"/>
                  <a:pt x="5292" y="5523"/>
                  <a:pt x="5285" y="5545"/>
                </a:cubicBezTo>
                <a:cubicBezTo>
                  <a:pt x="5278" y="5567"/>
                  <a:pt x="5275" y="5603"/>
                  <a:pt x="5305" y="5625"/>
                </a:cubicBezTo>
                <a:cubicBezTo>
                  <a:pt x="5335" y="5647"/>
                  <a:pt x="5430" y="5655"/>
                  <a:pt x="5465" y="5675"/>
                </a:cubicBezTo>
                <a:cubicBezTo>
                  <a:pt x="5500" y="5695"/>
                  <a:pt x="5500" y="5720"/>
                  <a:pt x="5515" y="5745"/>
                </a:cubicBezTo>
                <a:cubicBezTo>
                  <a:pt x="5530" y="5770"/>
                  <a:pt x="5553" y="5792"/>
                  <a:pt x="5555" y="5825"/>
                </a:cubicBezTo>
                <a:cubicBezTo>
                  <a:pt x="5557" y="5858"/>
                  <a:pt x="5539" y="5893"/>
                  <a:pt x="5530" y="5945"/>
                </a:cubicBezTo>
                <a:cubicBezTo>
                  <a:pt x="5521" y="5997"/>
                  <a:pt x="5521" y="6076"/>
                  <a:pt x="5500" y="6140"/>
                </a:cubicBezTo>
                <a:cubicBezTo>
                  <a:pt x="5479" y="6204"/>
                  <a:pt x="5427" y="6282"/>
                  <a:pt x="5405" y="6330"/>
                </a:cubicBezTo>
                <a:cubicBezTo>
                  <a:pt x="5383" y="6378"/>
                  <a:pt x="5387" y="6388"/>
                  <a:pt x="5370" y="6425"/>
                </a:cubicBezTo>
                <a:cubicBezTo>
                  <a:pt x="5353" y="6462"/>
                  <a:pt x="5308" y="6486"/>
                  <a:pt x="5305" y="6550"/>
                </a:cubicBezTo>
                <a:cubicBezTo>
                  <a:pt x="5302" y="6614"/>
                  <a:pt x="5348" y="6748"/>
                  <a:pt x="5350" y="6810"/>
                </a:cubicBezTo>
                <a:cubicBezTo>
                  <a:pt x="5352" y="6872"/>
                  <a:pt x="5327" y="6897"/>
                  <a:pt x="5315" y="6925"/>
                </a:cubicBezTo>
                <a:cubicBezTo>
                  <a:pt x="5303" y="6953"/>
                  <a:pt x="5287" y="6958"/>
                  <a:pt x="5280" y="6980"/>
                </a:cubicBezTo>
                <a:cubicBezTo>
                  <a:pt x="5273" y="7002"/>
                  <a:pt x="5277" y="7029"/>
                  <a:pt x="5275" y="7055"/>
                </a:cubicBezTo>
                <a:cubicBezTo>
                  <a:pt x="5273" y="7081"/>
                  <a:pt x="5276" y="7088"/>
                  <a:pt x="5270" y="7135"/>
                </a:cubicBezTo>
                <a:cubicBezTo>
                  <a:pt x="5264" y="7182"/>
                  <a:pt x="5253" y="7274"/>
                  <a:pt x="5240" y="7335"/>
                </a:cubicBezTo>
                <a:cubicBezTo>
                  <a:pt x="5227" y="7396"/>
                  <a:pt x="5219" y="7422"/>
                  <a:pt x="5190" y="7500"/>
                </a:cubicBezTo>
                <a:cubicBezTo>
                  <a:pt x="5161" y="7578"/>
                  <a:pt x="5079" y="7726"/>
                  <a:pt x="5065" y="7805"/>
                </a:cubicBezTo>
                <a:cubicBezTo>
                  <a:pt x="5051" y="7884"/>
                  <a:pt x="5107" y="7919"/>
                  <a:pt x="5105" y="7975"/>
                </a:cubicBezTo>
                <a:cubicBezTo>
                  <a:pt x="5103" y="8031"/>
                  <a:pt x="5083" y="8080"/>
                  <a:pt x="5050" y="8140"/>
                </a:cubicBezTo>
                <a:cubicBezTo>
                  <a:pt x="5017" y="8200"/>
                  <a:pt x="4935" y="8275"/>
                  <a:pt x="4905" y="8335"/>
                </a:cubicBezTo>
                <a:cubicBezTo>
                  <a:pt x="4875" y="8395"/>
                  <a:pt x="4886" y="8453"/>
                  <a:pt x="4870" y="8500"/>
                </a:cubicBezTo>
                <a:cubicBezTo>
                  <a:pt x="4854" y="8547"/>
                  <a:pt x="4829" y="8566"/>
                  <a:pt x="4810" y="8615"/>
                </a:cubicBezTo>
                <a:cubicBezTo>
                  <a:pt x="4791" y="8664"/>
                  <a:pt x="4759" y="8733"/>
                  <a:pt x="4755" y="8795"/>
                </a:cubicBezTo>
                <a:cubicBezTo>
                  <a:pt x="4751" y="8857"/>
                  <a:pt x="4763" y="8925"/>
                  <a:pt x="4785" y="8990"/>
                </a:cubicBezTo>
                <a:cubicBezTo>
                  <a:pt x="4807" y="9055"/>
                  <a:pt x="4864" y="9138"/>
                  <a:pt x="4885" y="9185"/>
                </a:cubicBezTo>
                <a:cubicBezTo>
                  <a:pt x="4906" y="9232"/>
                  <a:pt x="4889" y="9233"/>
                  <a:pt x="4910" y="9275"/>
                </a:cubicBezTo>
                <a:cubicBezTo>
                  <a:pt x="4931" y="9317"/>
                  <a:pt x="4978" y="9383"/>
                  <a:pt x="5010" y="9440"/>
                </a:cubicBezTo>
                <a:cubicBezTo>
                  <a:pt x="5042" y="9497"/>
                  <a:pt x="5087" y="9558"/>
                  <a:pt x="5105" y="9620"/>
                </a:cubicBezTo>
                <a:cubicBezTo>
                  <a:pt x="5123" y="9682"/>
                  <a:pt x="5137" y="9749"/>
                  <a:pt x="5120" y="9815"/>
                </a:cubicBezTo>
                <a:cubicBezTo>
                  <a:pt x="5103" y="9881"/>
                  <a:pt x="5022" y="9950"/>
                  <a:pt x="5000" y="10015"/>
                </a:cubicBezTo>
                <a:cubicBezTo>
                  <a:pt x="4978" y="10080"/>
                  <a:pt x="4988" y="10165"/>
                  <a:pt x="4985" y="102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3" name="Freeform 619">
            <a:extLst>
              <a:ext uri="{FF2B5EF4-FFF2-40B4-BE49-F238E27FC236}">
                <a16:creationId xmlns:a16="http://schemas.microsoft.com/office/drawing/2014/main" id="{01D984C3-4D17-C982-8685-521E96E90487}"/>
              </a:ext>
            </a:extLst>
          </xdr:cNvPr>
          <xdr:cNvSpPr>
            <a:spLocks noChangeAspect="1"/>
          </xdr:cNvSpPr>
        </xdr:nvSpPr>
        <xdr:spPr bwMode="auto">
          <a:xfrm rot="16200000">
            <a:off x="5661" y="5542"/>
            <a:ext cx="1329" cy="3232"/>
          </a:xfrm>
          <a:custGeom>
            <a:avLst/>
            <a:gdLst>
              <a:gd name="T0" fmla="*/ 0 w 1880"/>
              <a:gd name="T1" fmla="*/ 34 h 4569"/>
              <a:gd name="T2" fmla="*/ 45 w 1880"/>
              <a:gd name="T3" fmla="*/ 4 h 4569"/>
              <a:gd name="T4" fmla="*/ 90 w 1880"/>
              <a:gd name="T5" fmla="*/ 59 h 4569"/>
              <a:gd name="T6" fmla="*/ 180 w 1880"/>
              <a:gd name="T7" fmla="*/ 239 h 4569"/>
              <a:gd name="T8" fmla="*/ 235 w 1880"/>
              <a:gd name="T9" fmla="*/ 339 h 4569"/>
              <a:gd name="T10" fmla="*/ 285 w 1880"/>
              <a:gd name="T11" fmla="*/ 404 h 4569"/>
              <a:gd name="T12" fmla="*/ 260 w 1880"/>
              <a:gd name="T13" fmla="*/ 509 h 4569"/>
              <a:gd name="T14" fmla="*/ 275 w 1880"/>
              <a:gd name="T15" fmla="*/ 674 h 4569"/>
              <a:gd name="T16" fmla="*/ 370 w 1880"/>
              <a:gd name="T17" fmla="*/ 909 h 4569"/>
              <a:gd name="T18" fmla="*/ 560 w 1880"/>
              <a:gd name="T19" fmla="*/ 1134 h 4569"/>
              <a:gd name="T20" fmla="*/ 770 w 1880"/>
              <a:gd name="T21" fmla="*/ 1314 h 4569"/>
              <a:gd name="T22" fmla="*/ 920 w 1880"/>
              <a:gd name="T23" fmla="*/ 1474 h 4569"/>
              <a:gd name="T24" fmla="*/ 1005 w 1880"/>
              <a:gd name="T25" fmla="*/ 1584 h 4569"/>
              <a:gd name="T26" fmla="*/ 1105 w 1880"/>
              <a:gd name="T27" fmla="*/ 1654 h 4569"/>
              <a:gd name="T28" fmla="*/ 1190 w 1880"/>
              <a:gd name="T29" fmla="*/ 1769 h 4569"/>
              <a:gd name="T30" fmla="*/ 1320 w 1880"/>
              <a:gd name="T31" fmla="*/ 2019 h 4569"/>
              <a:gd name="T32" fmla="*/ 1470 w 1880"/>
              <a:gd name="T33" fmla="*/ 2389 h 4569"/>
              <a:gd name="T34" fmla="*/ 1570 w 1880"/>
              <a:gd name="T35" fmla="*/ 2749 h 4569"/>
              <a:gd name="T36" fmla="*/ 1640 w 1880"/>
              <a:gd name="T37" fmla="*/ 2879 h 4569"/>
              <a:gd name="T38" fmla="*/ 1680 w 1880"/>
              <a:gd name="T39" fmla="*/ 3014 h 4569"/>
              <a:gd name="T40" fmla="*/ 1740 w 1880"/>
              <a:gd name="T41" fmla="*/ 3244 h 4569"/>
              <a:gd name="T42" fmla="*/ 1755 w 1880"/>
              <a:gd name="T43" fmla="*/ 3419 h 4569"/>
              <a:gd name="T44" fmla="*/ 1820 w 1880"/>
              <a:gd name="T45" fmla="*/ 3584 h 4569"/>
              <a:gd name="T46" fmla="*/ 1840 w 1880"/>
              <a:gd name="T47" fmla="*/ 3729 h 4569"/>
              <a:gd name="T48" fmla="*/ 1810 w 1880"/>
              <a:gd name="T49" fmla="*/ 3889 h 4569"/>
              <a:gd name="T50" fmla="*/ 1835 w 1880"/>
              <a:gd name="T51" fmla="*/ 4004 h 4569"/>
              <a:gd name="T52" fmla="*/ 1845 w 1880"/>
              <a:gd name="T53" fmla="*/ 4119 h 4569"/>
              <a:gd name="T54" fmla="*/ 1875 w 1880"/>
              <a:gd name="T55" fmla="*/ 4294 h 4569"/>
              <a:gd name="T56" fmla="*/ 1865 w 1880"/>
              <a:gd name="T57" fmla="*/ 4429 h 4569"/>
              <a:gd name="T58" fmla="*/ 1870 w 1880"/>
              <a:gd name="T59" fmla="*/ 4499 h 4569"/>
              <a:gd name="T60" fmla="*/ 1880 w 1880"/>
              <a:gd name="T61" fmla="*/ 4569 h 45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80" h="4569">
                <a:moveTo>
                  <a:pt x="0" y="34"/>
                </a:moveTo>
                <a:cubicBezTo>
                  <a:pt x="15" y="17"/>
                  <a:pt x="30" y="0"/>
                  <a:pt x="45" y="4"/>
                </a:cubicBezTo>
                <a:cubicBezTo>
                  <a:pt x="60" y="8"/>
                  <a:pt x="68" y="20"/>
                  <a:pt x="90" y="59"/>
                </a:cubicBezTo>
                <a:cubicBezTo>
                  <a:pt x="112" y="98"/>
                  <a:pt x="156" y="192"/>
                  <a:pt x="180" y="239"/>
                </a:cubicBezTo>
                <a:cubicBezTo>
                  <a:pt x="204" y="286"/>
                  <a:pt x="217" y="312"/>
                  <a:pt x="235" y="339"/>
                </a:cubicBezTo>
                <a:cubicBezTo>
                  <a:pt x="253" y="366"/>
                  <a:pt x="281" y="376"/>
                  <a:pt x="285" y="404"/>
                </a:cubicBezTo>
                <a:cubicBezTo>
                  <a:pt x="289" y="432"/>
                  <a:pt x="262" y="464"/>
                  <a:pt x="260" y="509"/>
                </a:cubicBezTo>
                <a:cubicBezTo>
                  <a:pt x="258" y="554"/>
                  <a:pt x="257" y="607"/>
                  <a:pt x="275" y="674"/>
                </a:cubicBezTo>
                <a:cubicBezTo>
                  <a:pt x="293" y="741"/>
                  <a:pt x="323" y="832"/>
                  <a:pt x="370" y="909"/>
                </a:cubicBezTo>
                <a:cubicBezTo>
                  <a:pt x="417" y="986"/>
                  <a:pt x="493" y="1067"/>
                  <a:pt x="560" y="1134"/>
                </a:cubicBezTo>
                <a:cubicBezTo>
                  <a:pt x="627" y="1201"/>
                  <a:pt x="710" y="1257"/>
                  <a:pt x="770" y="1314"/>
                </a:cubicBezTo>
                <a:cubicBezTo>
                  <a:pt x="830" y="1371"/>
                  <a:pt x="881" y="1429"/>
                  <a:pt x="920" y="1474"/>
                </a:cubicBezTo>
                <a:cubicBezTo>
                  <a:pt x="959" y="1519"/>
                  <a:pt x="974" y="1554"/>
                  <a:pt x="1005" y="1584"/>
                </a:cubicBezTo>
                <a:cubicBezTo>
                  <a:pt x="1036" y="1614"/>
                  <a:pt x="1074" y="1623"/>
                  <a:pt x="1105" y="1654"/>
                </a:cubicBezTo>
                <a:cubicBezTo>
                  <a:pt x="1136" y="1685"/>
                  <a:pt x="1154" y="1708"/>
                  <a:pt x="1190" y="1769"/>
                </a:cubicBezTo>
                <a:cubicBezTo>
                  <a:pt x="1226" y="1830"/>
                  <a:pt x="1273" y="1916"/>
                  <a:pt x="1320" y="2019"/>
                </a:cubicBezTo>
                <a:cubicBezTo>
                  <a:pt x="1367" y="2122"/>
                  <a:pt x="1428" y="2268"/>
                  <a:pt x="1470" y="2389"/>
                </a:cubicBezTo>
                <a:cubicBezTo>
                  <a:pt x="1512" y="2510"/>
                  <a:pt x="1542" y="2667"/>
                  <a:pt x="1570" y="2749"/>
                </a:cubicBezTo>
                <a:cubicBezTo>
                  <a:pt x="1598" y="2831"/>
                  <a:pt x="1622" y="2835"/>
                  <a:pt x="1640" y="2879"/>
                </a:cubicBezTo>
                <a:cubicBezTo>
                  <a:pt x="1658" y="2923"/>
                  <a:pt x="1663" y="2953"/>
                  <a:pt x="1680" y="3014"/>
                </a:cubicBezTo>
                <a:cubicBezTo>
                  <a:pt x="1697" y="3075"/>
                  <a:pt x="1728" y="3177"/>
                  <a:pt x="1740" y="3244"/>
                </a:cubicBezTo>
                <a:cubicBezTo>
                  <a:pt x="1752" y="3311"/>
                  <a:pt x="1742" y="3362"/>
                  <a:pt x="1755" y="3419"/>
                </a:cubicBezTo>
                <a:cubicBezTo>
                  <a:pt x="1768" y="3476"/>
                  <a:pt x="1806" y="3532"/>
                  <a:pt x="1820" y="3584"/>
                </a:cubicBezTo>
                <a:cubicBezTo>
                  <a:pt x="1834" y="3636"/>
                  <a:pt x="1842" y="3678"/>
                  <a:pt x="1840" y="3729"/>
                </a:cubicBezTo>
                <a:cubicBezTo>
                  <a:pt x="1838" y="3780"/>
                  <a:pt x="1811" y="3843"/>
                  <a:pt x="1810" y="3889"/>
                </a:cubicBezTo>
                <a:cubicBezTo>
                  <a:pt x="1809" y="3935"/>
                  <a:pt x="1829" y="3966"/>
                  <a:pt x="1835" y="4004"/>
                </a:cubicBezTo>
                <a:cubicBezTo>
                  <a:pt x="1841" y="4042"/>
                  <a:pt x="1838" y="4071"/>
                  <a:pt x="1845" y="4119"/>
                </a:cubicBezTo>
                <a:cubicBezTo>
                  <a:pt x="1852" y="4167"/>
                  <a:pt x="1872" y="4242"/>
                  <a:pt x="1875" y="4294"/>
                </a:cubicBezTo>
                <a:cubicBezTo>
                  <a:pt x="1878" y="4346"/>
                  <a:pt x="1866" y="4395"/>
                  <a:pt x="1865" y="4429"/>
                </a:cubicBezTo>
                <a:cubicBezTo>
                  <a:pt x="1864" y="4463"/>
                  <a:pt x="1867" y="4476"/>
                  <a:pt x="1870" y="4499"/>
                </a:cubicBezTo>
                <a:cubicBezTo>
                  <a:pt x="1873" y="4522"/>
                  <a:pt x="1878" y="4554"/>
                  <a:pt x="1880" y="456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4" name="Freeform 620">
            <a:extLst>
              <a:ext uri="{FF2B5EF4-FFF2-40B4-BE49-F238E27FC236}">
                <a16:creationId xmlns:a16="http://schemas.microsoft.com/office/drawing/2014/main" id="{711653A9-864E-9036-6108-334EC44B33B1}"/>
              </a:ext>
            </a:extLst>
          </xdr:cNvPr>
          <xdr:cNvSpPr>
            <a:spLocks noChangeAspect="1"/>
          </xdr:cNvSpPr>
        </xdr:nvSpPr>
        <xdr:spPr bwMode="auto">
          <a:xfrm rot="16200000">
            <a:off x="4811" y="7044"/>
            <a:ext cx="770" cy="406"/>
          </a:xfrm>
          <a:custGeom>
            <a:avLst/>
            <a:gdLst>
              <a:gd name="T0" fmla="*/ 144 w 1089"/>
              <a:gd name="T1" fmla="*/ 574 h 574"/>
              <a:gd name="T2" fmla="*/ 59 w 1089"/>
              <a:gd name="T3" fmla="*/ 404 h 574"/>
              <a:gd name="T4" fmla="*/ 9 w 1089"/>
              <a:gd name="T5" fmla="*/ 259 h 574"/>
              <a:gd name="T6" fmla="*/ 4 w 1089"/>
              <a:gd name="T7" fmla="*/ 109 h 574"/>
              <a:gd name="T8" fmla="*/ 29 w 1089"/>
              <a:gd name="T9" fmla="*/ 14 h 574"/>
              <a:gd name="T10" fmla="*/ 74 w 1089"/>
              <a:gd name="T11" fmla="*/ 24 h 574"/>
              <a:gd name="T12" fmla="*/ 164 w 1089"/>
              <a:gd name="T13" fmla="*/ 69 h 574"/>
              <a:gd name="T14" fmla="*/ 354 w 1089"/>
              <a:gd name="T15" fmla="*/ 119 h 574"/>
              <a:gd name="T16" fmla="*/ 504 w 1089"/>
              <a:gd name="T17" fmla="*/ 139 h 574"/>
              <a:gd name="T18" fmla="*/ 769 w 1089"/>
              <a:gd name="T19" fmla="*/ 119 h 574"/>
              <a:gd name="T20" fmla="*/ 924 w 1089"/>
              <a:gd name="T21" fmla="*/ 134 h 574"/>
              <a:gd name="T22" fmla="*/ 1039 w 1089"/>
              <a:gd name="T23" fmla="*/ 194 h 574"/>
              <a:gd name="T24" fmla="*/ 1089 w 1089"/>
              <a:gd name="T25" fmla="*/ 284 h 5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89" h="574">
                <a:moveTo>
                  <a:pt x="144" y="574"/>
                </a:moveTo>
                <a:cubicBezTo>
                  <a:pt x="112" y="515"/>
                  <a:pt x="81" y="456"/>
                  <a:pt x="59" y="404"/>
                </a:cubicBezTo>
                <a:cubicBezTo>
                  <a:pt x="37" y="352"/>
                  <a:pt x="18" y="308"/>
                  <a:pt x="9" y="259"/>
                </a:cubicBezTo>
                <a:cubicBezTo>
                  <a:pt x="0" y="210"/>
                  <a:pt x="1" y="150"/>
                  <a:pt x="4" y="109"/>
                </a:cubicBezTo>
                <a:cubicBezTo>
                  <a:pt x="7" y="68"/>
                  <a:pt x="17" y="28"/>
                  <a:pt x="29" y="14"/>
                </a:cubicBezTo>
                <a:cubicBezTo>
                  <a:pt x="41" y="0"/>
                  <a:pt x="52" y="15"/>
                  <a:pt x="74" y="24"/>
                </a:cubicBezTo>
                <a:cubicBezTo>
                  <a:pt x="96" y="33"/>
                  <a:pt x="117" y="53"/>
                  <a:pt x="164" y="69"/>
                </a:cubicBezTo>
                <a:cubicBezTo>
                  <a:pt x="211" y="85"/>
                  <a:pt x="297" y="107"/>
                  <a:pt x="354" y="119"/>
                </a:cubicBezTo>
                <a:cubicBezTo>
                  <a:pt x="411" y="131"/>
                  <a:pt x="435" y="139"/>
                  <a:pt x="504" y="139"/>
                </a:cubicBezTo>
                <a:cubicBezTo>
                  <a:pt x="573" y="139"/>
                  <a:pt x="699" y="120"/>
                  <a:pt x="769" y="119"/>
                </a:cubicBezTo>
                <a:cubicBezTo>
                  <a:pt x="839" y="118"/>
                  <a:pt x="879" y="122"/>
                  <a:pt x="924" y="134"/>
                </a:cubicBezTo>
                <a:cubicBezTo>
                  <a:pt x="969" y="146"/>
                  <a:pt x="1012" y="169"/>
                  <a:pt x="1039" y="194"/>
                </a:cubicBezTo>
                <a:cubicBezTo>
                  <a:pt x="1066" y="219"/>
                  <a:pt x="1077" y="251"/>
                  <a:pt x="1089" y="284"/>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5" name="Freeform 621">
            <a:extLst>
              <a:ext uri="{FF2B5EF4-FFF2-40B4-BE49-F238E27FC236}">
                <a16:creationId xmlns:a16="http://schemas.microsoft.com/office/drawing/2014/main" id="{7C8D7B14-B0D7-9414-BE93-7E671EA4C7AB}"/>
              </a:ext>
            </a:extLst>
          </xdr:cNvPr>
          <xdr:cNvSpPr>
            <a:spLocks noChangeAspect="1"/>
          </xdr:cNvSpPr>
        </xdr:nvSpPr>
        <xdr:spPr bwMode="auto">
          <a:xfrm rot="16200000">
            <a:off x="4207" y="5977"/>
            <a:ext cx="1408" cy="432"/>
          </a:xfrm>
          <a:custGeom>
            <a:avLst/>
            <a:gdLst>
              <a:gd name="T0" fmla="*/ 0 w 1990"/>
              <a:gd name="T1" fmla="*/ 610 h 610"/>
              <a:gd name="T2" fmla="*/ 90 w 1990"/>
              <a:gd name="T3" fmla="*/ 560 h 610"/>
              <a:gd name="T4" fmla="*/ 130 w 1990"/>
              <a:gd name="T5" fmla="*/ 535 h 610"/>
              <a:gd name="T6" fmla="*/ 200 w 1990"/>
              <a:gd name="T7" fmla="*/ 505 h 610"/>
              <a:gd name="T8" fmla="*/ 315 w 1990"/>
              <a:gd name="T9" fmla="*/ 485 h 610"/>
              <a:gd name="T10" fmla="*/ 405 w 1990"/>
              <a:gd name="T11" fmla="*/ 465 h 610"/>
              <a:gd name="T12" fmla="*/ 575 w 1990"/>
              <a:gd name="T13" fmla="*/ 460 h 610"/>
              <a:gd name="T14" fmla="*/ 650 w 1990"/>
              <a:gd name="T15" fmla="*/ 400 h 610"/>
              <a:gd name="T16" fmla="*/ 705 w 1990"/>
              <a:gd name="T17" fmla="*/ 265 h 610"/>
              <a:gd name="T18" fmla="*/ 795 w 1990"/>
              <a:gd name="T19" fmla="*/ 150 h 610"/>
              <a:gd name="T20" fmla="*/ 950 w 1990"/>
              <a:gd name="T21" fmla="*/ 115 h 610"/>
              <a:gd name="T22" fmla="*/ 1135 w 1990"/>
              <a:gd name="T23" fmla="*/ 165 h 610"/>
              <a:gd name="T24" fmla="*/ 1315 w 1990"/>
              <a:gd name="T25" fmla="*/ 225 h 610"/>
              <a:gd name="T26" fmla="*/ 1445 w 1990"/>
              <a:gd name="T27" fmla="*/ 225 h 610"/>
              <a:gd name="T28" fmla="*/ 1590 w 1990"/>
              <a:gd name="T29" fmla="*/ 255 h 610"/>
              <a:gd name="T30" fmla="*/ 1710 w 1990"/>
              <a:gd name="T31" fmla="*/ 215 h 610"/>
              <a:gd name="T32" fmla="*/ 1830 w 1990"/>
              <a:gd name="T33" fmla="*/ 135 h 610"/>
              <a:gd name="T34" fmla="*/ 1925 w 1990"/>
              <a:gd name="T35" fmla="*/ 55 h 610"/>
              <a:gd name="T36" fmla="*/ 1990 w 1990"/>
              <a:gd name="T37" fmla="*/ 0 h 6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990" h="610">
                <a:moveTo>
                  <a:pt x="0" y="610"/>
                </a:moveTo>
                <a:cubicBezTo>
                  <a:pt x="34" y="591"/>
                  <a:pt x="68" y="572"/>
                  <a:pt x="90" y="560"/>
                </a:cubicBezTo>
                <a:cubicBezTo>
                  <a:pt x="112" y="548"/>
                  <a:pt x="112" y="544"/>
                  <a:pt x="130" y="535"/>
                </a:cubicBezTo>
                <a:cubicBezTo>
                  <a:pt x="148" y="526"/>
                  <a:pt x="169" y="513"/>
                  <a:pt x="200" y="505"/>
                </a:cubicBezTo>
                <a:cubicBezTo>
                  <a:pt x="231" y="497"/>
                  <a:pt x="281" y="492"/>
                  <a:pt x="315" y="485"/>
                </a:cubicBezTo>
                <a:cubicBezTo>
                  <a:pt x="349" y="478"/>
                  <a:pt x="362" y="469"/>
                  <a:pt x="405" y="465"/>
                </a:cubicBezTo>
                <a:cubicBezTo>
                  <a:pt x="448" y="461"/>
                  <a:pt x="534" y="471"/>
                  <a:pt x="575" y="460"/>
                </a:cubicBezTo>
                <a:cubicBezTo>
                  <a:pt x="616" y="449"/>
                  <a:pt x="628" y="432"/>
                  <a:pt x="650" y="400"/>
                </a:cubicBezTo>
                <a:cubicBezTo>
                  <a:pt x="672" y="368"/>
                  <a:pt x="681" y="307"/>
                  <a:pt x="705" y="265"/>
                </a:cubicBezTo>
                <a:cubicBezTo>
                  <a:pt x="729" y="223"/>
                  <a:pt x="754" y="175"/>
                  <a:pt x="795" y="150"/>
                </a:cubicBezTo>
                <a:cubicBezTo>
                  <a:pt x="836" y="125"/>
                  <a:pt x="893" y="113"/>
                  <a:pt x="950" y="115"/>
                </a:cubicBezTo>
                <a:cubicBezTo>
                  <a:pt x="1007" y="117"/>
                  <a:pt x="1074" y="147"/>
                  <a:pt x="1135" y="165"/>
                </a:cubicBezTo>
                <a:cubicBezTo>
                  <a:pt x="1196" y="183"/>
                  <a:pt x="1263" y="215"/>
                  <a:pt x="1315" y="225"/>
                </a:cubicBezTo>
                <a:cubicBezTo>
                  <a:pt x="1367" y="235"/>
                  <a:pt x="1399" y="220"/>
                  <a:pt x="1445" y="225"/>
                </a:cubicBezTo>
                <a:cubicBezTo>
                  <a:pt x="1491" y="230"/>
                  <a:pt x="1546" y="257"/>
                  <a:pt x="1590" y="255"/>
                </a:cubicBezTo>
                <a:cubicBezTo>
                  <a:pt x="1634" y="253"/>
                  <a:pt x="1670" y="235"/>
                  <a:pt x="1710" y="215"/>
                </a:cubicBezTo>
                <a:cubicBezTo>
                  <a:pt x="1750" y="195"/>
                  <a:pt x="1794" y="162"/>
                  <a:pt x="1830" y="135"/>
                </a:cubicBezTo>
                <a:cubicBezTo>
                  <a:pt x="1866" y="108"/>
                  <a:pt x="1898" y="77"/>
                  <a:pt x="1925" y="55"/>
                </a:cubicBezTo>
                <a:cubicBezTo>
                  <a:pt x="1952" y="33"/>
                  <a:pt x="1971" y="16"/>
                  <a:pt x="199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6" name="Freeform 622">
            <a:extLst>
              <a:ext uri="{FF2B5EF4-FFF2-40B4-BE49-F238E27FC236}">
                <a16:creationId xmlns:a16="http://schemas.microsoft.com/office/drawing/2014/main" id="{ED5DA31B-E657-0685-6A3E-92BFE686BD05}"/>
              </a:ext>
            </a:extLst>
          </xdr:cNvPr>
          <xdr:cNvSpPr>
            <a:spLocks noChangeAspect="1"/>
          </xdr:cNvSpPr>
        </xdr:nvSpPr>
        <xdr:spPr bwMode="auto">
          <a:xfrm rot="16200000">
            <a:off x="4549" y="6085"/>
            <a:ext cx="212" cy="357"/>
          </a:xfrm>
          <a:custGeom>
            <a:avLst/>
            <a:gdLst>
              <a:gd name="T0" fmla="*/ 0 w 300"/>
              <a:gd name="T1" fmla="*/ 505 h 505"/>
              <a:gd name="T2" fmla="*/ 120 w 300"/>
              <a:gd name="T3" fmla="*/ 345 h 505"/>
              <a:gd name="T4" fmla="*/ 185 w 300"/>
              <a:gd name="T5" fmla="*/ 210 h 505"/>
              <a:gd name="T6" fmla="*/ 220 w 300"/>
              <a:gd name="T7" fmla="*/ 70 h 505"/>
              <a:gd name="T8" fmla="*/ 300 w 300"/>
              <a:gd name="T9" fmla="*/ 0 h 505"/>
            </a:gdLst>
            <a:ahLst/>
            <a:cxnLst>
              <a:cxn ang="0">
                <a:pos x="T0" y="T1"/>
              </a:cxn>
              <a:cxn ang="0">
                <a:pos x="T2" y="T3"/>
              </a:cxn>
              <a:cxn ang="0">
                <a:pos x="T4" y="T5"/>
              </a:cxn>
              <a:cxn ang="0">
                <a:pos x="T6" y="T7"/>
              </a:cxn>
              <a:cxn ang="0">
                <a:pos x="T8" y="T9"/>
              </a:cxn>
            </a:cxnLst>
            <a:rect l="0" t="0" r="r" b="b"/>
            <a:pathLst>
              <a:path w="300" h="505">
                <a:moveTo>
                  <a:pt x="0" y="505"/>
                </a:moveTo>
                <a:cubicBezTo>
                  <a:pt x="44" y="449"/>
                  <a:pt x="89" y="394"/>
                  <a:pt x="120" y="345"/>
                </a:cubicBezTo>
                <a:cubicBezTo>
                  <a:pt x="151" y="296"/>
                  <a:pt x="168" y="256"/>
                  <a:pt x="185" y="210"/>
                </a:cubicBezTo>
                <a:cubicBezTo>
                  <a:pt x="202" y="164"/>
                  <a:pt x="201" y="105"/>
                  <a:pt x="220" y="70"/>
                </a:cubicBezTo>
                <a:cubicBezTo>
                  <a:pt x="239" y="35"/>
                  <a:pt x="269" y="17"/>
                  <a:pt x="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7" name="Freeform 623">
            <a:extLst>
              <a:ext uri="{FF2B5EF4-FFF2-40B4-BE49-F238E27FC236}">
                <a16:creationId xmlns:a16="http://schemas.microsoft.com/office/drawing/2014/main" id="{88593247-F8F2-4DD1-3B9E-D964E0822D65}"/>
              </a:ext>
            </a:extLst>
          </xdr:cNvPr>
          <xdr:cNvSpPr>
            <a:spLocks noChangeAspect="1"/>
          </xdr:cNvSpPr>
        </xdr:nvSpPr>
        <xdr:spPr bwMode="auto">
          <a:xfrm rot="16200000">
            <a:off x="4748" y="5561"/>
            <a:ext cx="470" cy="249"/>
          </a:xfrm>
          <a:custGeom>
            <a:avLst/>
            <a:gdLst>
              <a:gd name="T0" fmla="*/ 0 w 665"/>
              <a:gd name="T1" fmla="*/ 0 h 352"/>
              <a:gd name="T2" fmla="*/ 30 w 665"/>
              <a:gd name="T3" fmla="*/ 115 h 352"/>
              <a:gd name="T4" fmla="*/ 75 w 665"/>
              <a:gd name="T5" fmla="*/ 200 h 352"/>
              <a:gd name="T6" fmla="*/ 95 w 665"/>
              <a:gd name="T7" fmla="*/ 260 h 352"/>
              <a:gd name="T8" fmla="*/ 150 w 665"/>
              <a:gd name="T9" fmla="*/ 320 h 352"/>
              <a:gd name="T10" fmla="*/ 245 w 665"/>
              <a:gd name="T11" fmla="*/ 335 h 352"/>
              <a:gd name="T12" fmla="*/ 360 w 665"/>
              <a:gd name="T13" fmla="*/ 350 h 352"/>
              <a:gd name="T14" fmla="*/ 480 w 665"/>
              <a:gd name="T15" fmla="*/ 325 h 352"/>
              <a:gd name="T16" fmla="*/ 555 w 665"/>
              <a:gd name="T17" fmla="*/ 325 h 352"/>
              <a:gd name="T18" fmla="*/ 615 w 665"/>
              <a:gd name="T19" fmla="*/ 305 h 352"/>
              <a:gd name="T20" fmla="*/ 665 w 665"/>
              <a:gd name="T21" fmla="*/ 305 h 3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65" h="352">
                <a:moveTo>
                  <a:pt x="0" y="0"/>
                </a:moveTo>
                <a:cubicBezTo>
                  <a:pt x="9" y="41"/>
                  <a:pt x="18" y="82"/>
                  <a:pt x="30" y="115"/>
                </a:cubicBezTo>
                <a:cubicBezTo>
                  <a:pt x="42" y="148"/>
                  <a:pt x="64" y="176"/>
                  <a:pt x="75" y="200"/>
                </a:cubicBezTo>
                <a:cubicBezTo>
                  <a:pt x="86" y="224"/>
                  <a:pt x="83" y="240"/>
                  <a:pt x="95" y="260"/>
                </a:cubicBezTo>
                <a:cubicBezTo>
                  <a:pt x="107" y="280"/>
                  <a:pt x="125" y="308"/>
                  <a:pt x="150" y="320"/>
                </a:cubicBezTo>
                <a:cubicBezTo>
                  <a:pt x="175" y="332"/>
                  <a:pt x="210" y="330"/>
                  <a:pt x="245" y="335"/>
                </a:cubicBezTo>
                <a:cubicBezTo>
                  <a:pt x="280" y="340"/>
                  <a:pt x="321" y="352"/>
                  <a:pt x="360" y="350"/>
                </a:cubicBezTo>
                <a:cubicBezTo>
                  <a:pt x="399" y="348"/>
                  <a:pt x="448" y="329"/>
                  <a:pt x="480" y="325"/>
                </a:cubicBezTo>
                <a:cubicBezTo>
                  <a:pt x="512" y="321"/>
                  <a:pt x="533" y="328"/>
                  <a:pt x="555" y="325"/>
                </a:cubicBezTo>
                <a:cubicBezTo>
                  <a:pt x="577" y="322"/>
                  <a:pt x="597" y="308"/>
                  <a:pt x="615" y="305"/>
                </a:cubicBezTo>
                <a:cubicBezTo>
                  <a:pt x="633" y="302"/>
                  <a:pt x="649" y="303"/>
                  <a:pt x="665"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8" name="Freeform 624">
            <a:extLst>
              <a:ext uri="{FF2B5EF4-FFF2-40B4-BE49-F238E27FC236}">
                <a16:creationId xmlns:a16="http://schemas.microsoft.com/office/drawing/2014/main" id="{E1F6367D-0FDF-2686-4833-C1F9C7242B14}"/>
              </a:ext>
            </a:extLst>
          </xdr:cNvPr>
          <xdr:cNvSpPr>
            <a:spLocks noChangeAspect="1"/>
          </xdr:cNvSpPr>
        </xdr:nvSpPr>
        <xdr:spPr bwMode="auto">
          <a:xfrm rot="16200000">
            <a:off x="7018" y="4843"/>
            <a:ext cx="508" cy="2387"/>
          </a:xfrm>
          <a:custGeom>
            <a:avLst/>
            <a:gdLst>
              <a:gd name="T0" fmla="*/ 3 w 718"/>
              <a:gd name="T1" fmla="*/ 0 h 3375"/>
              <a:gd name="T2" fmla="*/ 28 w 718"/>
              <a:gd name="T3" fmla="*/ 190 h 3375"/>
              <a:gd name="T4" fmla="*/ 8 w 718"/>
              <a:gd name="T5" fmla="*/ 385 h 3375"/>
              <a:gd name="T6" fmla="*/ 78 w 718"/>
              <a:gd name="T7" fmla="*/ 720 h 3375"/>
              <a:gd name="T8" fmla="*/ 143 w 718"/>
              <a:gd name="T9" fmla="*/ 1070 h 3375"/>
              <a:gd name="T10" fmla="*/ 158 w 718"/>
              <a:gd name="T11" fmla="*/ 1175 h 3375"/>
              <a:gd name="T12" fmla="*/ 148 w 718"/>
              <a:gd name="T13" fmla="*/ 1315 h 3375"/>
              <a:gd name="T14" fmla="*/ 163 w 718"/>
              <a:gd name="T15" fmla="*/ 1445 h 3375"/>
              <a:gd name="T16" fmla="*/ 163 w 718"/>
              <a:gd name="T17" fmla="*/ 1845 h 3375"/>
              <a:gd name="T18" fmla="*/ 193 w 718"/>
              <a:gd name="T19" fmla="*/ 2080 h 3375"/>
              <a:gd name="T20" fmla="*/ 188 w 718"/>
              <a:gd name="T21" fmla="*/ 2230 h 3375"/>
              <a:gd name="T22" fmla="*/ 158 w 718"/>
              <a:gd name="T23" fmla="*/ 2485 h 3375"/>
              <a:gd name="T24" fmla="*/ 193 w 718"/>
              <a:gd name="T25" fmla="*/ 2555 h 3375"/>
              <a:gd name="T26" fmla="*/ 233 w 718"/>
              <a:gd name="T27" fmla="*/ 2640 h 3375"/>
              <a:gd name="T28" fmla="*/ 328 w 718"/>
              <a:gd name="T29" fmla="*/ 2675 h 3375"/>
              <a:gd name="T30" fmla="*/ 423 w 718"/>
              <a:gd name="T31" fmla="*/ 2775 h 3375"/>
              <a:gd name="T32" fmla="*/ 483 w 718"/>
              <a:gd name="T33" fmla="*/ 2800 h 3375"/>
              <a:gd name="T34" fmla="*/ 523 w 718"/>
              <a:gd name="T35" fmla="*/ 2895 h 3375"/>
              <a:gd name="T36" fmla="*/ 608 w 718"/>
              <a:gd name="T37" fmla="*/ 3060 h 3375"/>
              <a:gd name="T38" fmla="*/ 658 w 718"/>
              <a:gd name="T39" fmla="*/ 3245 h 3375"/>
              <a:gd name="T40" fmla="*/ 718 w 718"/>
              <a:gd name="T41" fmla="*/ 3375 h 33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718" h="3375">
                <a:moveTo>
                  <a:pt x="3" y="0"/>
                </a:moveTo>
                <a:cubicBezTo>
                  <a:pt x="15" y="63"/>
                  <a:pt x="27" y="126"/>
                  <a:pt x="28" y="190"/>
                </a:cubicBezTo>
                <a:cubicBezTo>
                  <a:pt x="29" y="254"/>
                  <a:pt x="0" y="297"/>
                  <a:pt x="8" y="385"/>
                </a:cubicBezTo>
                <a:cubicBezTo>
                  <a:pt x="16" y="473"/>
                  <a:pt x="56" y="606"/>
                  <a:pt x="78" y="720"/>
                </a:cubicBezTo>
                <a:cubicBezTo>
                  <a:pt x="100" y="834"/>
                  <a:pt x="130" y="994"/>
                  <a:pt x="143" y="1070"/>
                </a:cubicBezTo>
                <a:cubicBezTo>
                  <a:pt x="156" y="1146"/>
                  <a:pt x="157" y="1134"/>
                  <a:pt x="158" y="1175"/>
                </a:cubicBezTo>
                <a:cubicBezTo>
                  <a:pt x="159" y="1216"/>
                  <a:pt x="147" y="1270"/>
                  <a:pt x="148" y="1315"/>
                </a:cubicBezTo>
                <a:cubicBezTo>
                  <a:pt x="149" y="1360"/>
                  <a:pt x="160" y="1357"/>
                  <a:pt x="163" y="1445"/>
                </a:cubicBezTo>
                <a:cubicBezTo>
                  <a:pt x="166" y="1533"/>
                  <a:pt x="158" y="1739"/>
                  <a:pt x="163" y="1845"/>
                </a:cubicBezTo>
                <a:cubicBezTo>
                  <a:pt x="168" y="1951"/>
                  <a:pt x="189" y="2016"/>
                  <a:pt x="193" y="2080"/>
                </a:cubicBezTo>
                <a:cubicBezTo>
                  <a:pt x="197" y="2144"/>
                  <a:pt x="194" y="2163"/>
                  <a:pt x="188" y="2230"/>
                </a:cubicBezTo>
                <a:cubicBezTo>
                  <a:pt x="182" y="2297"/>
                  <a:pt x="157" y="2431"/>
                  <a:pt x="158" y="2485"/>
                </a:cubicBezTo>
                <a:cubicBezTo>
                  <a:pt x="159" y="2539"/>
                  <a:pt x="180" y="2529"/>
                  <a:pt x="193" y="2555"/>
                </a:cubicBezTo>
                <a:cubicBezTo>
                  <a:pt x="206" y="2581"/>
                  <a:pt x="211" y="2620"/>
                  <a:pt x="233" y="2640"/>
                </a:cubicBezTo>
                <a:cubicBezTo>
                  <a:pt x="255" y="2660"/>
                  <a:pt x="296" y="2652"/>
                  <a:pt x="328" y="2675"/>
                </a:cubicBezTo>
                <a:cubicBezTo>
                  <a:pt x="360" y="2698"/>
                  <a:pt x="397" y="2754"/>
                  <a:pt x="423" y="2775"/>
                </a:cubicBezTo>
                <a:cubicBezTo>
                  <a:pt x="449" y="2796"/>
                  <a:pt x="466" y="2780"/>
                  <a:pt x="483" y="2800"/>
                </a:cubicBezTo>
                <a:cubicBezTo>
                  <a:pt x="500" y="2820"/>
                  <a:pt x="502" y="2852"/>
                  <a:pt x="523" y="2895"/>
                </a:cubicBezTo>
                <a:cubicBezTo>
                  <a:pt x="544" y="2938"/>
                  <a:pt x="586" y="3002"/>
                  <a:pt x="608" y="3060"/>
                </a:cubicBezTo>
                <a:cubicBezTo>
                  <a:pt x="630" y="3118"/>
                  <a:pt x="640" y="3193"/>
                  <a:pt x="658" y="3245"/>
                </a:cubicBezTo>
                <a:cubicBezTo>
                  <a:pt x="676" y="3297"/>
                  <a:pt x="706" y="3348"/>
                  <a:pt x="718" y="33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9" name="Freeform 625">
            <a:extLst>
              <a:ext uri="{FF2B5EF4-FFF2-40B4-BE49-F238E27FC236}">
                <a16:creationId xmlns:a16="http://schemas.microsoft.com/office/drawing/2014/main" id="{4A96F9AE-4F4C-4185-3B38-B5E1039F2116}"/>
              </a:ext>
            </a:extLst>
          </xdr:cNvPr>
          <xdr:cNvSpPr>
            <a:spLocks noChangeAspect="1"/>
          </xdr:cNvSpPr>
        </xdr:nvSpPr>
        <xdr:spPr bwMode="auto">
          <a:xfrm rot="16200000">
            <a:off x="7939" y="6094"/>
            <a:ext cx="38" cy="216"/>
          </a:xfrm>
          <a:custGeom>
            <a:avLst/>
            <a:gdLst>
              <a:gd name="T0" fmla="*/ 55 w 55"/>
              <a:gd name="T1" fmla="*/ 0 h 305"/>
              <a:gd name="T2" fmla="*/ 25 w 55"/>
              <a:gd name="T3" fmla="*/ 75 h 305"/>
              <a:gd name="T4" fmla="*/ 15 w 55"/>
              <a:gd name="T5" fmla="*/ 175 h 305"/>
              <a:gd name="T6" fmla="*/ 0 w 55"/>
              <a:gd name="T7" fmla="*/ 305 h 305"/>
            </a:gdLst>
            <a:ahLst/>
            <a:cxnLst>
              <a:cxn ang="0">
                <a:pos x="T0" y="T1"/>
              </a:cxn>
              <a:cxn ang="0">
                <a:pos x="T2" y="T3"/>
              </a:cxn>
              <a:cxn ang="0">
                <a:pos x="T4" y="T5"/>
              </a:cxn>
              <a:cxn ang="0">
                <a:pos x="T6" y="T7"/>
              </a:cxn>
            </a:cxnLst>
            <a:rect l="0" t="0" r="r" b="b"/>
            <a:pathLst>
              <a:path w="55" h="305">
                <a:moveTo>
                  <a:pt x="55" y="0"/>
                </a:moveTo>
                <a:cubicBezTo>
                  <a:pt x="43" y="23"/>
                  <a:pt x="32" y="46"/>
                  <a:pt x="25" y="75"/>
                </a:cubicBezTo>
                <a:cubicBezTo>
                  <a:pt x="18" y="104"/>
                  <a:pt x="19" y="137"/>
                  <a:pt x="15" y="175"/>
                </a:cubicBezTo>
                <a:cubicBezTo>
                  <a:pt x="11" y="213"/>
                  <a:pt x="5" y="259"/>
                  <a:pt x="0"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0" name="Freeform 626">
            <a:extLst>
              <a:ext uri="{FF2B5EF4-FFF2-40B4-BE49-F238E27FC236}">
                <a16:creationId xmlns:a16="http://schemas.microsoft.com/office/drawing/2014/main" id="{58E90B8F-BBC5-937D-70E9-3700454F0830}"/>
              </a:ext>
            </a:extLst>
          </xdr:cNvPr>
          <xdr:cNvSpPr>
            <a:spLocks noChangeAspect="1"/>
          </xdr:cNvSpPr>
        </xdr:nvSpPr>
        <xdr:spPr bwMode="auto">
          <a:xfrm rot="16200000">
            <a:off x="7269" y="4619"/>
            <a:ext cx="192" cy="1740"/>
          </a:xfrm>
          <a:custGeom>
            <a:avLst/>
            <a:gdLst>
              <a:gd name="T0" fmla="*/ 165 w 271"/>
              <a:gd name="T1" fmla="*/ 0 h 2460"/>
              <a:gd name="T2" fmla="*/ 145 w 271"/>
              <a:gd name="T3" fmla="*/ 100 h 2460"/>
              <a:gd name="T4" fmla="*/ 165 w 271"/>
              <a:gd name="T5" fmla="*/ 335 h 2460"/>
              <a:gd name="T6" fmla="*/ 205 w 271"/>
              <a:gd name="T7" fmla="*/ 575 h 2460"/>
              <a:gd name="T8" fmla="*/ 260 w 271"/>
              <a:gd name="T9" fmla="*/ 740 h 2460"/>
              <a:gd name="T10" fmla="*/ 265 w 271"/>
              <a:gd name="T11" fmla="*/ 880 h 2460"/>
              <a:gd name="T12" fmla="*/ 225 w 271"/>
              <a:gd name="T13" fmla="*/ 980 h 2460"/>
              <a:gd name="T14" fmla="*/ 195 w 271"/>
              <a:gd name="T15" fmla="*/ 1085 h 2460"/>
              <a:gd name="T16" fmla="*/ 200 w 271"/>
              <a:gd name="T17" fmla="*/ 1225 h 2460"/>
              <a:gd name="T18" fmla="*/ 215 w 271"/>
              <a:gd name="T19" fmla="*/ 1340 h 2460"/>
              <a:gd name="T20" fmla="*/ 190 w 271"/>
              <a:gd name="T21" fmla="*/ 1485 h 2460"/>
              <a:gd name="T22" fmla="*/ 165 w 271"/>
              <a:gd name="T23" fmla="*/ 1610 h 2460"/>
              <a:gd name="T24" fmla="*/ 180 w 271"/>
              <a:gd name="T25" fmla="*/ 1805 h 2460"/>
              <a:gd name="T26" fmla="*/ 155 w 271"/>
              <a:gd name="T27" fmla="*/ 1965 h 2460"/>
              <a:gd name="T28" fmla="*/ 130 w 271"/>
              <a:gd name="T29" fmla="*/ 2090 h 2460"/>
              <a:gd name="T30" fmla="*/ 85 w 271"/>
              <a:gd name="T31" fmla="*/ 2160 h 2460"/>
              <a:gd name="T32" fmla="*/ 65 w 271"/>
              <a:gd name="T33" fmla="*/ 2240 h 2460"/>
              <a:gd name="T34" fmla="*/ 10 w 271"/>
              <a:gd name="T35" fmla="*/ 2340 h 2460"/>
              <a:gd name="T36" fmla="*/ 5 w 271"/>
              <a:gd name="T37" fmla="*/ 2460 h 2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71" h="2460">
                <a:moveTo>
                  <a:pt x="165" y="0"/>
                </a:moveTo>
                <a:cubicBezTo>
                  <a:pt x="155" y="22"/>
                  <a:pt x="145" y="44"/>
                  <a:pt x="145" y="100"/>
                </a:cubicBezTo>
                <a:cubicBezTo>
                  <a:pt x="145" y="156"/>
                  <a:pt x="155" y="256"/>
                  <a:pt x="165" y="335"/>
                </a:cubicBezTo>
                <a:cubicBezTo>
                  <a:pt x="175" y="414"/>
                  <a:pt x="189" y="508"/>
                  <a:pt x="205" y="575"/>
                </a:cubicBezTo>
                <a:cubicBezTo>
                  <a:pt x="221" y="642"/>
                  <a:pt x="250" y="689"/>
                  <a:pt x="260" y="740"/>
                </a:cubicBezTo>
                <a:cubicBezTo>
                  <a:pt x="270" y="791"/>
                  <a:pt x="271" y="840"/>
                  <a:pt x="265" y="880"/>
                </a:cubicBezTo>
                <a:cubicBezTo>
                  <a:pt x="259" y="920"/>
                  <a:pt x="237" y="946"/>
                  <a:pt x="225" y="980"/>
                </a:cubicBezTo>
                <a:cubicBezTo>
                  <a:pt x="213" y="1014"/>
                  <a:pt x="199" y="1044"/>
                  <a:pt x="195" y="1085"/>
                </a:cubicBezTo>
                <a:cubicBezTo>
                  <a:pt x="191" y="1126"/>
                  <a:pt x="197" y="1182"/>
                  <a:pt x="200" y="1225"/>
                </a:cubicBezTo>
                <a:cubicBezTo>
                  <a:pt x="203" y="1268"/>
                  <a:pt x="217" y="1297"/>
                  <a:pt x="215" y="1340"/>
                </a:cubicBezTo>
                <a:cubicBezTo>
                  <a:pt x="213" y="1383"/>
                  <a:pt x="198" y="1440"/>
                  <a:pt x="190" y="1485"/>
                </a:cubicBezTo>
                <a:cubicBezTo>
                  <a:pt x="182" y="1530"/>
                  <a:pt x="167" y="1557"/>
                  <a:pt x="165" y="1610"/>
                </a:cubicBezTo>
                <a:cubicBezTo>
                  <a:pt x="163" y="1663"/>
                  <a:pt x="182" y="1746"/>
                  <a:pt x="180" y="1805"/>
                </a:cubicBezTo>
                <a:cubicBezTo>
                  <a:pt x="178" y="1864"/>
                  <a:pt x="163" y="1918"/>
                  <a:pt x="155" y="1965"/>
                </a:cubicBezTo>
                <a:cubicBezTo>
                  <a:pt x="147" y="2012"/>
                  <a:pt x="142" y="2057"/>
                  <a:pt x="130" y="2090"/>
                </a:cubicBezTo>
                <a:cubicBezTo>
                  <a:pt x="118" y="2123"/>
                  <a:pt x="96" y="2135"/>
                  <a:pt x="85" y="2160"/>
                </a:cubicBezTo>
                <a:cubicBezTo>
                  <a:pt x="74" y="2185"/>
                  <a:pt x="77" y="2210"/>
                  <a:pt x="65" y="2240"/>
                </a:cubicBezTo>
                <a:cubicBezTo>
                  <a:pt x="53" y="2270"/>
                  <a:pt x="20" y="2303"/>
                  <a:pt x="10" y="2340"/>
                </a:cubicBezTo>
                <a:cubicBezTo>
                  <a:pt x="0" y="2377"/>
                  <a:pt x="2" y="2418"/>
                  <a:pt x="5" y="246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1" name="Freeform 627">
            <a:extLst>
              <a:ext uri="{FF2B5EF4-FFF2-40B4-BE49-F238E27FC236}">
                <a16:creationId xmlns:a16="http://schemas.microsoft.com/office/drawing/2014/main" id="{CC112590-9725-8C76-87A1-D584F0B8CC28}"/>
              </a:ext>
            </a:extLst>
          </xdr:cNvPr>
          <xdr:cNvSpPr>
            <a:spLocks noChangeAspect="1"/>
          </xdr:cNvSpPr>
        </xdr:nvSpPr>
        <xdr:spPr bwMode="auto">
          <a:xfrm rot="16200000">
            <a:off x="4909" y="3270"/>
            <a:ext cx="1160" cy="2338"/>
          </a:xfrm>
          <a:custGeom>
            <a:avLst/>
            <a:gdLst>
              <a:gd name="T0" fmla="*/ 0 w 1640"/>
              <a:gd name="T1" fmla="*/ 3305 h 3305"/>
              <a:gd name="T2" fmla="*/ 40 w 1640"/>
              <a:gd name="T3" fmla="*/ 3160 h 3305"/>
              <a:gd name="T4" fmla="*/ 75 w 1640"/>
              <a:gd name="T5" fmla="*/ 2870 h 3305"/>
              <a:gd name="T6" fmla="*/ 140 w 1640"/>
              <a:gd name="T7" fmla="*/ 2700 h 3305"/>
              <a:gd name="T8" fmla="*/ 225 w 1640"/>
              <a:gd name="T9" fmla="*/ 2585 h 3305"/>
              <a:gd name="T10" fmla="*/ 250 w 1640"/>
              <a:gd name="T11" fmla="*/ 2435 h 3305"/>
              <a:gd name="T12" fmla="*/ 280 w 1640"/>
              <a:gd name="T13" fmla="*/ 2155 h 3305"/>
              <a:gd name="T14" fmla="*/ 360 w 1640"/>
              <a:gd name="T15" fmla="*/ 1985 h 3305"/>
              <a:gd name="T16" fmla="*/ 375 w 1640"/>
              <a:gd name="T17" fmla="*/ 1800 h 3305"/>
              <a:gd name="T18" fmla="*/ 405 w 1640"/>
              <a:gd name="T19" fmla="*/ 1640 h 3305"/>
              <a:gd name="T20" fmla="*/ 515 w 1640"/>
              <a:gd name="T21" fmla="*/ 1520 h 3305"/>
              <a:gd name="T22" fmla="*/ 565 w 1640"/>
              <a:gd name="T23" fmla="*/ 1430 h 3305"/>
              <a:gd name="T24" fmla="*/ 650 w 1640"/>
              <a:gd name="T25" fmla="*/ 1345 h 3305"/>
              <a:gd name="T26" fmla="*/ 700 w 1640"/>
              <a:gd name="T27" fmla="*/ 1180 h 3305"/>
              <a:gd name="T28" fmla="*/ 715 w 1640"/>
              <a:gd name="T29" fmla="*/ 1070 h 3305"/>
              <a:gd name="T30" fmla="*/ 760 w 1640"/>
              <a:gd name="T31" fmla="*/ 950 h 3305"/>
              <a:gd name="T32" fmla="*/ 760 w 1640"/>
              <a:gd name="T33" fmla="*/ 825 h 3305"/>
              <a:gd name="T34" fmla="*/ 815 w 1640"/>
              <a:gd name="T35" fmla="*/ 690 h 3305"/>
              <a:gd name="T36" fmla="*/ 840 w 1640"/>
              <a:gd name="T37" fmla="*/ 585 h 3305"/>
              <a:gd name="T38" fmla="*/ 850 w 1640"/>
              <a:gd name="T39" fmla="*/ 415 h 3305"/>
              <a:gd name="T40" fmla="*/ 915 w 1640"/>
              <a:gd name="T41" fmla="*/ 265 h 3305"/>
              <a:gd name="T42" fmla="*/ 955 w 1640"/>
              <a:gd name="T43" fmla="*/ 155 h 3305"/>
              <a:gd name="T44" fmla="*/ 1090 w 1640"/>
              <a:gd name="T45" fmla="*/ 55 h 3305"/>
              <a:gd name="T46" fmla="*/ 1295 w 1640"/>
              <a:gd name="T47" fmla="*/ 70 h 3305"/>
              <a:gd name="T48" fmla="*/ 1375 w 1640"/>
              <a:gd name="T49" fmla="*/ 70 h 3305"/>
              <a:gd name="T50" fmla="*/ 1465 w 1640"/>
              <a:gd name="T51" fmla="*/ 45 h 3305"/>
              <a:gd name="T52" fmla="*/ 1545 w 1640"/>
              <a:gd name="T53" fmla="*/ 55 h 3305"/>
              <a:gd name="T54" fmla="*/ 1610 w 1640"/>
              <a:gd name="T55" fmla="*/ 35 h 3305"/>
              <a:gd name="T56" fmla="*/ 1640 w 1640"/>
              <a:gd name="T57" fmla="*/ 0 h 33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40" h="3305">
                <a:moveTo>
                  <a:pt x="0" y="3305"/>
                </a:moveTo>
                <a:cubicBezTo>
                  <a:pt x="14" y="3268"/>
                  <a:pt x="28" y="3232"/>
                  <a:pt x="40" y="3160"/>
                </a:cubicBezTo>
                <a:cubicBezTo>
                  <a:pt x="52" y="3088"/>
                  <a:pt x="58" y="2947"/>
                  <a:pt x="75" y="2870"/>
                </a:cubicBezTo>
                <a:cubicBezTo>
                  <a:pt x="92" y="2793"/>
                  <a:pt x="115" y="2747"/>
                  <a:pt x="140" y="2700"/>
                </a:cubicBezTo>
                <a:cubicBezTo>
                  <a:pt x="165" y="2653"/>
                  <a:pt x="207" y="2629"/>
                  <a:pt x="225" y="2585"/>
                </a:cubicBezTo>
                <a:cubicBezTo>
                  <a:pt x="243" y="2541"/>
                  <a:pt x="241" y="2507"/>
                  <a:pt x="250" y="2435"/>
                </a:cubicBezTo>
                <a:cubicBezTo>
                  <a:pt x="259" y="2363"/>
                  <a:pt x="262" y="2230"/>
                  <a:pt x="280" y="2155"/>
                </a:cubicBezTo>
                <a:cubicBezTo>
                  <a:pt x="298" y="2080"/>
                  <a:pt x="344" y="2044"/>
                  <a:pt x="360" y="1985"/>
                </a:cubicBezTo>
                <a:cubicBezTo>
                  <a:pt x="376" y="1926"/>
                  <a:pt x="368" y="1857"/>
                  <a:pt x="375" y="1800"/>
                </a:cubicBezTo>
                <a:cubicBezTo>
                  <a:pt x="382" y="1743"/>
                  <a:pt x="382" y="1687"/>
                  <a:pt x="405" y="1640"/>
                </a:cubicBezTo>
                <a:cubicBezTo>
                  <a:pt x="428" y="1593"/>
                  <a:pt x="488" y="1555"/>
                  <a:pt x="515" y="1520"/>
                </a:cubicBezTo>
                <a:cubicBezTo>
                  <a:pt x="542" y="1485"/>
                  <a:pt x="542" y="1459"/>
                  <a:pt x="565" y="1430"/>
                </a:cubicBezTo>
                <a:cubicBezTo>
                  <a:pt x="588" y="1401"/>
                  <a:pt x="627" y="1387"/>
                  <a:pt x="650" y="1345"/>
                </a:cubicBezTo>
                <a:cubicBezTo>
                  <a:pt x="673" y="1303"/>
                  <a:pt x="689" y="1226"/>
                  <a:pt x="700" y="1180"/>
                </a:cubicBezTo>
                <a:cubicBezTo>
                  <a:pt x="711" y="1134"/>
                  <a:pt x="705" y="1108"/>
                  <a:pt x="715" y="1070"/>
                </a:cubicBezTo>
                <a:cubicBezTo>
                  <a:pt x="725" y="1032"/>
                  <a:pt x="753" y="991"/>
                  <a:pt x="760" y="950"/>
                </a:cubicBezTo>
                <a:cubicBezTo>
                  <a:pt x="767" y="909"/>
                  <a:pt x="751" y="868"/>
                  <a:pt x="760" y="825"/>
                </a:cubicBezTo>
                <a:cubicBezTo>
                  <a:pt x="769" y="782"/>
                  <a:pt x="802" y="730"/>
                  <a:pt x="815" y="690"/>
                </a:cubicBezTo>
                <a:cubicBezTo>
                  <a:pt x="828" y="650"/>
                  <a:pt x="834" y="631"/>
                  <a:pt x="840" y="585"/>
                </a:cubicBezTo>
                <a:cubicBezTo>
                  <a:pt x="846" y="539"/>
                  <a:pt x="838" y="468"/>
                  <a:pt x="850" y="415"/>
                </a:cubicBezTo>
                <a:cubicBezTo>
                  <a:pt x="862" y="362"/>
                  <a:pt x="898" y="308"/>
                  <a:pt x="915" y="265"/>
                </a:cubicBezTo>
                <a:cubicBezTo>
                  <a:pt x="932" y="222"/>
                  <a:pt x="926" y="190"/>
                  <a:pt x="955" y="155"/>
                </a:cubicBezTo>
                <a:cubicBezTo>
                  <a:pt x="984" y="120"/>
                  <a:pt x="1033" y="69"/>
                  <a:pt x="1090" y="55"/>
                </a:cubicBezTo>
                <a:cubicBezTo>
                  <a:pt x="1147" y="41"/>
                  <a:pt x="1248" y="68"/>
                  <a:pt x="1295" y="70"/>
                </a:cubicBezTo>
                <a:cubicBezTo>
                  <a:pt x="1342" y="72"/>
                  <a:pt x="1347" y="74"/>
                  <a:pt x="1375" y="70"/>
                </a:cubicBezTo>
                <a:cubicBezTo>
                  <a:pt x="1403" y="66"/>
                  <a:pt x="1437" y="47"/>
                  <a:pt x="1465" y="45"/>
                </a:cubicBezTo>
                <a:cubicBezTo>
                  <a:pt x="1493" y="43"/>
                  <a:pt x="1521" y="57"/>
                  <a:pt x="1545" y="55"/>
                </a:cubicBezTo>
                <a:cubicBezTo>
                  <a:pt x="1569" y="53"/>
                  <a:pt x="1594" y="44"/>
                  <a:pt x="1610" y="35"/>
                </a:cubicBezTo>
                <a:cubicBezTo>
                  <a:pt x="1626" y="26"/>
                  <a:pt x="1634" y="7"/>
                  <a:pt x="164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2" name="Freeform 628">
            <a:extLst>
              <a:ext uri="{FF2B5EF4-FFF2-40B4-BE49-F238E27FC236}">
                <a16:creationId xmlns:a16="http://schemas.microsoft.com/office/drawing/2014/main" id="{F83C639B-711D-1F34-BC56-DFBFC5D0896A}"/>
              </a:ext>
            </a:extLst>
          </xdr:cNvPr>
          <xdr:cNvSpPr>
            <a:spLocks noChangeAspect="1"/>
          </xdr:cNvSpPr>
        </xdr:nvSpPr>
        <xdr:spPr bwMode="auto">
          <a:xfrm rot="16200000">
            <a:off x="4477" y="4262"/>
            <a:ext cx="526" cy="1453"/>
          </a:xfrm>
          <a:custGeom>
            <a:avLst/>
            <a:gdLst>
              <a:gd name="T0" fmla="*/ 745 w 745"/>
              <a:gd name="T1" fmla="*/ 2055 h 2055"/>
              <a:gd name="T2" fmla="*/ 690 w 745"/>
              <a:gd name="T3" fmla="*/ 1905 h 2055"/>
              <a:gd name="T4" fmla="*/ 645 w 745"/>
              <a:gd name="T5" fmla="*/ 1785 h 2055"/>
              <a:gd name="T6" fmla="*/ 610 w 745"/>
              <a:gd name="T7" fmla="*/ 1640 h 2055"/>
              <a:gd name="T8" fmla="*/ 535 w 745"/>
              <a:gd name="T9" fmla="*/ 1490 h 2055"/>
              <a:gd name="T10" fmla="*/ 490 w 745"/>
              <a:gd name="T11" fmla="*/ 1355 h 2055"/>
              <a:gd name="T12" fmla="*/ 405 w 745"/>
              <a:gd name="T13" fmla="*/ 1220 h 2055"/>
              <a:gd name="T14" fmla="*/ 345 w 745"/>
              <a:gd name="T15" fmla="*/ 1060 h 2055"/>
              <a:gd name="T16" fmla="*/ 280 w 745"/>
              <a:gd name="T17" fmla="*/ 985 h 2055"/>
              <a:gd name="T18" fmla="*/ 250 w 745"/>
              <a:gd name="T19" fmla="*/ 860 h 2055"/>
              <a:gd name="T20" fmla="*/ 220 w 745"/>
              <a:gd name="T21" fmla="*/ 785 h 2055"/>
              <a:gd name="T22" fmla="*/ 195 w 745"/>
              <a:gd name="T23" fmla="*/ 700 h 2055"/>
              <a:gd name="T24" fmla="*/ 115 w 745"/>
              <a:gd name="T25" fmla="*/ 605 h 2055"/>
              <a:gd name="T26" fmla="*/ 90 w 745"/>
              <a:gd name="T27" fmla="*/ 475 h 2055"/>
              <a:gd name="T28" fmla="*/ 70 w 745"/>
              <a:gd name="T29" fmla="*/ 320 h 2055"/>
              <a:gd name="T30" fmla="*/ 10 w 745"/>
              <a:gd name="T31" fmla="*/ 200 h 2055"/>
              <a:gd name="T32" fmla="*/ 15 w 745"/>
              <a:gd name="T33" fmla="*/ 80 h 2055"/>
              <a:gd name="T34" fmla="*/ 0 w 745"/>
              <a:gd name="T35" fmla="*/ 0 h 20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745" h="2055">
                <a:moveTo>
                  <a:pt x="745" y="2055"/>
                </a:moveTo>
                <a:cubicBezTo>
                  <a:pt x="726" y="2002"/>
                  <a:pt x="707" y="1950"/>
                  <a:pt x="690" y="1905"/>
                </a:cubicBezTo>
                <a:cubicBezTo>
                  <a:pt x="673" y="1860"/>
                  <a:pt x="658" y="1829"/>
                  <a:pt x="645" y="1785"/>
                </a:cubicBezTo>
                <a:cubicBezTo>
                  <a:pt x="632" y="1741"/>
                  <a:pt x="628" y="1689"/>
                  <a:pt x="610" y="1640"/>
                </a:cubicBezTo>
                <a:cubicBezTo>
                  <a:pt x="592" y="1591"/>
                  <a:pt x="555" y="1537"/>
                  <a:pt x="535" y="1490"/>
                </a:cubicBezTo>
                <a:cubicBezTo>
                  <a:pt x="515" y="1443"/>
                  <a:pt x="512" y="1400"/>
                  <a:pt x="490" y="1355"/>
                </a:cubicBezTo>
                <a:cubicBezTo>
                  <a:pt x="468" y="1310"/>
                  <a:pt x="429" y="1269"/>
                  <a:pt x="405" y="1220"/>
                </a:cubicBezTo>
                <a:cubicBezTo>
                  <a:pt x="381" y="1171"/>
                  <a:pt x="366" y="1099"/>
                  <a:pt x="345" y="1060"/>
                </a:cubicBezTo>
                <a:cubicBezTo>
                  <a:pt x="324" y="1021"/>
                  <a:pt x="296" y="1018"/>
                  <a:pt x="280" y="985"/>
                </a:cubicBezTo>
                <a:cubicBezTo>
                  <a:pt x="264" y="952"/>
                  <a:pt x="260" y="893"/>
                  <a:pt x="250" y="860"/>
                </a:cubicBezTo>
                <a:cubicBezTo>
                  <a:pt x="240" y="827"/>
                  <a:pt x="229" y="812"/>
                  <a:pt x="220" y="785"/>
                </a:cubicBezTo>
                <a:cubicBezTo>
                  <a:pt x="211" y="758"/>
                  <a:pt x="212" y="730"/>
                  <a:pt x="195" y="700"/>
                </a:cubicBezTo>
                <a:cubicBezTo>
                  <a:pt x="178" y="670"/>
                  <a:pt x="132" y="642"/>
                  <a:pt x="115" y="605"/>
                </a:cubicBezTo>
                <a:cubicBezTo>
                  <a:pt x="98" y="568"/>
                  <a:pt x="97" y="522"/>
                  <a:pt x="90" y="475"/>
                </a:cubicBezTo>
                <a:cubicBezTo>
                  <a:pt x="83" y="428"/>
                  <a:pt x="83" y="366"/>
                  <a:pt x="70" y="320"/>
                </a:cubicBezTo>
                <a:cubicBezTo>
                  <a:pt x="57" y="274"/>
                  <a:pt x="19" y="240"/>
                  <a:pt x="10" y="200"/>
                </a:cubicBezTo>
                <a:cubicBezTo>
                  <a:pt x="1" y="160"/>
                  <a:pt x="17" y="113"/>
                  <a:pt x="15" y="80"/>
                </a:cubicBezTo>
                <a:cubicBezTo>
                  <a:pt x="13" y="47"/>
                  <a:pt x="6"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3" name="Freeform 629">
            <a:extLst>
              <a:ext uri="{FF2B5EF4-FFF2-40B4-BE49-F238E27FC236}">
                <a16:creationId xmlns:a16="http://schemas.microsoft.com/office/drawing/2014/main" id="{EB38B4A0-AC99-E5A6-7FB6-7DFEA8EC9E24}"/>
              </a:ext>
            </a:extLst>
          </xdr:cNvPr>
          <xdr:cNvSpPr>
            <a:spLocks noChangeAspect="1"/>
          </xdr:cNvSpPr>
        </xdr:nvSpPr>
        <xdr:spPr bwMode="auto">
          <a:xfrm rot="16200000">
            <a:off x="4379" y="3605"/>
            <a:ext cx="1503" cy="567"/>
          </a:xfrm>
          <a:custGeom>
            <a:avLst/>
            <a:gdLst>
              <a:gd name="T0" fmla="*/ 0 w 2125"/>
              <a:gd name="T1" fmla="*/ 745 h 801"/>
              <a:gd name="T2" fmla="*/ 80 w 2125"/>
              <a:gd name="T3" fmla="*/ 740 h 801"/>
              <a:gd name="T4" fmla="*/ 260 w 2125"/>
              <a:gd name="T5" fmla="*/ 720 h 801"/>
              <a:gd name="T6" fmla="*/ 420 w 2125"/>
              <a:gd name="T7" fmla="*/ 740 h 801"/>
              <a:gd name="T8" fmla="*/ 555 w 2125"/>
              <a:gd name="T9" fmla="*/ 795 h 801"/>
              <a:gd name="T10" fmla="*/ 715 w 2125"/>
              <a:gd name="T11" fmla="*/ 775 h 801"/>
              <a:gd name="T12" fmla="*/ 825 w 2125"/>
              <a:gd name="T13" fmla="*/ 690 h 801"/>
              <a:gd name="T14" fmla="*/ 935 w 2125"/>
              <a:gd name="T15" fmla="*/ 530 h 801"/>
              <a:gd name="T16" fmla="*/ 1020 w 2125"/>
              <a:gd name="T17" fmla="*/ 405 h 801"/>
              <a:gd name="T18" fmla="*/ 1205 w 2125"/>
              <a:gd name="T19" fmla="*/ 300 h 801"/>
              <a:gd name="T20" fmla="*/ 1355 w 2125"/>
              <a:gd name="T21" fmla="*/ 225 h 801"/>
              <a:gd name="T22" fmla="*/ 1455 w 2125"/>
              <a:gd name="T23" fmla="*/ 100 h 801"/>
              <a:gd name="T24" fmla="*/ 1600 w 2125"/>
              <a:gd name="T25" fmla="*/ 60 h 801"/>
              <a:gd name="T26" fmla="*/ 1760 w 2125"/>
              <a:gd name="T27" fmla="*/ 50 h 801"/>
              <a:gd name="T28" fmla="*/ 1870 w 2125"/>
              <a:gd name="T29" fmla="*/ 70 h 801"/>
              <a:gd name="T30" fmla="*/ 1985 w 2125"/>
              <a:gd name="T31" fmla="*/ 50 h 801"/>
              <a:gd name="T32" fmla="*/ 2125 w 2125"/>
              <a:gd name="T33" fmla="*/ 0 h 8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25" h="801">
                <a:moveTo>
                  <a:pt x="0" y="745"/>
                </a:moveTo>
                <a:cubicBezTo>
                  <a:pt x="18" y="744"/>
                  <a:pt x="37" y="744"/>
                  <a:pt x="80" y="740"/>
                </a:cubicBezTo>
                <a:cubicBezTo>
                  <a:pt x="123" y="736"/>
                  <a:pt x="203" y="720"/>
                  <a:pt x="260" y="720"/>
                </a:cubicBezTo>
                <a:cubicBezTo>
                  <a:pt x="317" y="720"/>
                  <a:pt x="371" y="728"/>
                  <a:pt x="420" y="740"/>
                </a:cubicBezTo>
                <a:cubicBezTo>
                  <a:pt x="469" y="752"/>
                  <a:pt x="506" y="789"/>
                  <a:pt x="555" y="795"/>
                </a:cubicBezTo>
                <a:cubicBezTo>
                  <a:pt x="604" y="801"/>
                  <a:pt x="670" y="792"/>
                  <a:pt x="715" y="775"/>
                </a:cubicBezTo>
                <a:cubicBezTo>
                  <a:pt x="760" y="758"/>
                  <a:pt x="788" y="731"/>
                  <a:pt x="825" y="690"/>
                </a:cubicBezTo>
                <a:cubicBezTo>
                  <a:pt x="862" y="649"/>
                  <a:pt x="903" y="578"/>
                  <a:pt x="935" y="530"/>
                </a:cubicBezTo>
                <a:cubicBezTo>
                  <a:pt x="967" y="482"/>
                  <a:pt x="975" y="443"/>
                  <a:pt x="1020" y="405"/>
                </a:cubicBezTo>
                <a:cubicBezTo>
                  <a:pt x="1065" y="367"/>
                  <a:pt x="1149" y="330"/>
                  <a:pt x="1205" y="300"/>
                </a:cubicBezTo>
                <a:cubicBezTo>
                  <a:pt x="1261" y="270"/>
                  <a:pt x="1313" y="258"/>
                  <a:pt x="1355" y="225"/>
                </a:cubicBezTo>
                <a:cubicBezTo>
                  <a:pt x="1397" y="192"/>
                  <a:pt x="1414" y="127"/>
                  <a:pt x="1455" y="100"/>
                </a:cubicBezTo>
                <a:cubicBezTo>
                  <a:pt x="1496" y="73"/>
                  <a:pt x="1549" y="68"/>
                  <a:pt x="1600" y="60"/>
                </a:cubicBezTo>
                <a:cubicBezTo>
                  <a:pt x="1651" y="52"/>
                  <a:pt x="1715" y="48"/>
                  <a:pt x="1760" y="50"/>
                </a:cubicBezTo>
                <a:cubicBezTo>
                  <a:pt x="1805" y="52"/>
                  <a:pt x="1833" y="70"/>
                  <a:pt x="1870" y="70"/>
                </a:cubicBezTo>
                <a:cubicBezTo>
                  <a:pt x="1907" y="70"/>
                  <a:pt x="1943" y="62"/>
                  <a:pt x="1985" y="50"/>
                </a:cubicBezTo>
                <a:cubicBezTo>
                  <a:pt x="2027" y="38"/>
                  <a:pt x="2076" y="19"/>
                  <a:pt x="21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4" name="Freeform 630">
            <a:extLst>
              <a:ext uri="{FF2B5EF4-FFF2-40B4-BE49-F238E27FC236}">
                <a16:creationId xmlns:a16="http://schemas.microsoft.com/office/drawing/2014/main" id="{134A097E-8041-A844-F55A-575E5CC028C0}"/>
              </a:ext>
            </a:extLst>
          </xdr:cNvPr>
          <xdr:cNvSpPr>
            <a:spLocks noChangeAspect="1"/>
          </xdr:cNvSpPr>
        </xdr:nvSpPr>
        <xdr:spPr bwMode="auto">
          <a:xfrm rot="16200000">
            <a:off x="4876" y="3579"/>
            <a:ext cx="1743" cy="845"/>
          </a:xfrm>
          <a:custGeom>
            <a:avLst/>
            <a:gdLst>
              <a:gd name="T0" fmla="*/ 0 w 2465"/>
              <a:gd name="T1" fmla="*/ 1195 h 1195"/>
              <a:gd name="T2" fmla="*/ 180 w 2465"/>
              <a:gd name="T3" fmla="*/ 1180 h 1195"/>
              <a:gd name="T4" fmla="*/ 300 w 2465"/>
              <a:gd name="T5" fmla="*/ 1175 h 1195"/>
              <a:gd name="T6" fmla="*/ 410 w 2465"/>
              <a:gd name="T7" fmla="*/ 1155 h 1195"/>
              <a:gd name="T8" fmla="*/ 495 w 2465"/>
              <a:gd name="T9" fmla="*/ 1170 h 1195"/>
              <a:gd name="T10" fmla="*/ 575 w 2465"/>
              <a:gd name="T11" fmla="*/ 1160 h 1195"/>
              <a:gd name="T12" fmla="*/ 680 w 2465"/>
              <a:gd name="T13" fmla="*/ 1140 h 1195"/>
              <a:gd name="T14" fmla="*/ 810 w 2465"/>
              <a:gd name="T15" fmla="*/ 1055 h 1195"/>
              <a:gd name="T16" fmla="*/ 875 w 2465"/>
              <a:gd name="T17" fmla="*/ 1025 h 1195"/>
              <a:gd name="T18" fmla="*/ 925 w 2465"/>
              <a:gd name="T19" fmla="*/ 1000 h 1195"/>
              <a:gd name="T20" fmla="*/ 1035 w 2465"/>
              <a:gd name="T21" fmla="*/ 945 h 1195"/>
              <a:gd name="T22" fmla="*/ 1130 w 2465"/>
              <a:gd name="T23" fmla="*/ 835 h 1195"/>
              <a:gd name="T24" fmla="*/ 1240 w 2465"/>
              <a:gd name="T25" fmla="*/ 755 h 1195"/>
              <a:gd name="T26" fmla="*/ 1390 w 2465"/>
              <a:gd name="T27" fmla="*/ 660 h 1195"/>
              <a:gd name="T28" fmla="*/ 1470 w 2465"/>
              <a:gd name="T29" fmla="*/ 605 h 1195"/>
              <a:gd name="T30" fmla="*/ 1550 w 2465"/>
              <a:gd name="T31" fmla="*/ 505 h 1195"/>
              <a:gd name="T32" fmla="*/ 1720 w 2465"/>
              <a:gd name="T33" fmla="*/ 355 h 1195"/>
              <a:gd name="T34" fmla="*/ 1880 w 2465"/>
              <a:gd name="T35" fmla="*/ 235 h 1195"/>
              <a:gd name="T36" fmla="*/ 2045 w 2465"/>
              <a:gd name="T37" fmla="*/ 145 h 1195"/>
              <a:gd name="T38" fmla="*/ 2155 w 2465"/>
              <a:gd name="T39" fmla="*/ 110 h 1195"/>
              <a:gd name="T40" fmla="*/ 2240 w 2465"/>
              <a:gd name="T41" fmla="*/ 95 h 1195"/>
              <a:gd name="T42" fmla="*/ 2335 w 2465"/>
              <a:gd name="T43" fmla="*/ 55 h 1195"/>
              <a:gd name="T44" fmla="*/ 2400 w 2465"/>
              <a:gd name="T45" fmla="*/ 15 h 1195"/>
              <a:gd name="T46" fmla="*/ 2465 w 2465"/>
              <a:gd name="T47" fmla="*/ 0 h 1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465" h="1195">
                <a:moveTo>
                  <a:pt x="0" y="1195"/>
                </a:moveTo>
                <a:cubicBezTo>
                  <a:pt x="65" y="1189"/>
                  <a:pt x="130" y="1183"/>
                  <a:pt x="180" y="1180"/>
                </a:cubicBezTo>
                <a:cubicBezTo>
                  <a:pt x="230" y="1177"/>
                  <a:pt x="262" y="1179"/>
                  <a:pt x="300" y="1175"/>
                </a:cubicBezTo>
                <a:cubicBezTo>
                  <a:pt x="338" y="1171"/>
                  <a:pt x="378" y="1156"/>
                  <a:pt x="410" y="1155"/>
                </a:cubicBezTo>
                <a:cubicBezTo>
                  <a:pt x="442" y="1154"/>
                  <a:pt x="468" y="1169"/>
                  <a:pt x="495" y="1170"/>
                </a:cubicBezTo>
                <a:cubicBezTo>
                  <a:pt x="522" y="1171"/>
                  <a:pt x="544" y="1165"/>
                  <a:pt x="575" y="1160"/>
                </a:cubicBezTo>
                <a:cubicBezTo>
                  <a:pt x="606" y="1155"/>
                  <a:pt x="641" y="1157"/>
                  <a:pt x="680" y="1140"/>
                </a:cubicBezTo>
                <a:cubicBezTo>
                  <a:pt x="719" y="1123"/>
                  <a:pt x="778" y="1074"/>
                  <a:pt x="810" y="1055"/>
                </a:cubicBezTo>
                <a:cubicBezTo>
                  <a:pt x="842" y="1036"/>
                  <a:pt x="856" y="1034"/>
                  <a:pt x="875" y="1025"/>
                </a:cubicBezTo>
                <a:cubicBezTo>
                  <a:pt x="894" y="1016"/>
                  <a:pt x="898" y="1013"/>
                  <a:pt x="925" y="1000"/>
                </a:cubicBezTo>
                <a:cubicBezTo>
                  <a:pt x="952" y="987"/>
                  <a:pt x="1001" y="973"/>
                  <a:pt x="1035" y="945"/>
                </a:cubicBezTo>
                <a:cubicBezTo>
                  <a:pt x="1069" y="917"/>
                  <a:pt x="1096" y="867"/>
                  <a:pt x="1130" y="835"/>
                </a:cubicBezTo>
                <a:cubicBezTo>
                  <a:pt x="1164" y="803"/>
                  <a:pt x="1197" y="784"/>
                  <a:pt x="1240" y="755"/>
                </a:cubicBezTo>
                <a:cubicBezTo>
                  <a:pt x="1283" y="726"/>
                  <a:pt x="1352" y="685"/>
                  <a:pt x="1390" y="660"/>
                </a:cubicBezTo>
                <a:cubicBezTo>
                  <a:pt x="1428" y="635"/>
                  <a:pt x="1443" y="631"/>
                  <a:pt x="1470" y="605"/>
                </a:cubicBezTo>
                <a:cubicBezTo>
                  <a:pt x="1497" y="579"/>
                  <a:pt x="1508" y="547"/>
                  <a:pt x="1550" y="505"/>
                </a:cubicBezTo>
                <a:cubicBezTo>
                  <a:pt x="1592" y="463"/>
                  <a:pt x="1665" y="400"/>
                  <a:pt x="1720" y="355"/>
                </a:cubicBezTo>
                <a:cubicBezTo>
                  <a:pt x="1775" y="310"/>
                  <a:pt x="1826" y="270"/>
                  <a:pt x="1880" y="235"/>
                </a:cubicBezTo>
                <a:cubicBezTo>
                  <a:pt x="1934" y="200"/>
                  <a:pt x="1999" y="166"/>
                  <a:pt x="2045" y="145"/>
                </a:cubicBezTo>
                <a:cubicBezTo>
                  <a:pt x="2091" y="124"/>
                  <a:pt x="2123" y="118"/>
                  <a:pt x="2155" y="110"/>
                </a:cubicBezTo>
                <a:cubicBezTo>
                  <a:pt x="2187" y="102"/>
                  <a:pt x="2210" y="104"/>
                  <a:pt x="2240" y="95"/>
                </a:cubicBezTo>
                <a:cubicBezTo>
                  <a:pt x="2270" y="86"/>
                  <a:pt x="2308" y="68"/>
                  <a:pt x="2335" y="55"/>
                </a:cubicBezTo>
                <a:cubicBezTo>
                  <a:pt x="2362" y="42"/>
                  <a:pt x="2378" y="24"/>
                  <a:pt x="2400" y="15"/>
                </a:cubicBezTo>
                <a:cubicBezTo>
                  <a:pt x="2422" y="6"/>
                  <a:pt x="2443" y="3"/>
                  <a:pt x="246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5" name="Freeform 631">
            <a:extLst>
              <a:ext uri="{FF2B5EF4-FFF2-40B4-BE49-F238E27FC236}">
                <a16:creationId xmlns:a16="http://schemas.microsoft.com/office/drawing/2014/main" id="{33B4CABD-AA05-27E5-FB01-2185CA8D0F74}"/>
              </a:ext>
            </a:extLst>
          </xdr:cNvPr>
          <xdr:cNvSpPr>
            <a:spLocks noChangeAspect="1"/>
          </xdr:cNvSpPr>
        </xdr:nvSpPr>
        <xdr:spPr bwMode="auto">
          <a:xfrm rot="16200000">
            <a:off x="5698" y="4122"/>
            <a:ext cx="1118" cy="620"/>
          </a:xfrm>
          <a:custGeom>
            <a:avLst/>
            <a:gdLst>
              <a:gd name="T0" fmla="*/ 0 w 1580"/>
              <a:gd name="T1" fmla="*/ 875 h 877"/>
              <a:gd name="T2" fmla="*/ 140 w 1580"/>
              <a:gd name="T3" fmla="*/ 875 h 877"/>
              <a:gd name="T4" fmla="*/ 340 w 1580"/>
              <a:gd name="T5" fmla="*/ 870 h 877"/>
              <a:gd name="T6" fmla="*/ 475 w 1580"/>
              <a:gd name="T7" fmla="*/ 835 h 877"/>
              <a:gd name="T8" fmla="*/ 555 w 1580"/>
              <a:gd name="T9" fmla="*/ 765 h 877"/>
              <a:gd name="T10" fmla="*/ 625 w 1580"/>
              <a:gd name="T11" fmla="*/ 700 h 877"/>
              <a:gd name="T12" fmla="*/ 680 w 1580"/>
              <a:gd name="T13" fmla="*/ 615 h 877"/>
              <a:gd name="T14" fmla="*/ 795 w 1580"/>
              <a:gd name="T15" fmla="*/ 505 h 877"/>
              <a:gd name="T16" fmla="*/ 910 w 1580"/>
              <a:gd name="T17" fmla="*/ 370 h 877"/>
              <a:gd name="T18" fmla="*/ 945 w 1580"/>
              <a:gd name="T19" fmla="*/ 325 h 877"/>
              <a:gd name="T20" fmla="*/ 1020 w 1580"/>
              <a:gd name="T21" fmla="*/ 295 h 877"/>
              <a:gd name="T22" fmla="*/ 1065 w 1580"/>
              <a:gd name="T23" fmla="*/ 255 h 877"/>
              <a:gd name="T24" fmla="*/ 1150 w 1580"/>
              <a:gd name="T25" fmla="*/ 230 h 877"/>
              <a:gd name="T26" fmla="*/ 1225 w 1580"/>
              <a:gd name="T27" fmla="*/ 210 h 877"/>
              <a:gd name="T28" fmla="*/ 1340 w 1580"/>
              <a:gd name="T29" fmla="*/ 140 h 877"/>
              <a:gd name="T30" fmla="*/ 1455 w 1580"/>
              <a:gd name="T31" fmla="*/ 90 h 877"/>
              <a:gd name="T32" fmla="*/ 1580 w 1580"/>
              <a:gd name="T33" fmla="*/ 0 h 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0" h="877">
                <a:moveTo>
                  <a:pt x="0" y="875"/>
                </a:moveTo>
                <a:cubicBezTo>
                  <a:pt x="41" y="875"/>
                  <a:pt x="83" y="876"/>
                  <a:pt x="140" y="875"/>
                </a:cubicBezTo>
                <a:cubicBezTo>
                  <a:pt x="197" y="874"/>
                  <a:pt x="284" y="877"/>
                  <a:pt x="340" y="870"/>
                </a:cubicBezTo>
                <a:cubicBezTo>
                  <a:pt x="396" y="863"/>
                  <a:pt x="439" y="852"/>
                  <a:pt x="475" y="835"/>
                </a:cubicBezTo>
                <a:cubicBezTo>
                  <a:pt x="511" y="818"/>
                  <a:pt x="530" y="787"/>
                  <a:pt x="555" y="765"/>
                </a:cubicBezTo>
                <a:cubicBezTo>
                  <a:pt x="580" y="743"/>
                  <a:pt x="604" y="725"/>
                  <a:pt x="625" y="700"/>
                </a:cubicBezTo>
                <a:cubicBezTo>
                  <a:pt x="646" y="675"/>
                  <a:pt x="652" y="648"/>
                  <a:pt x="680" y="615"/>
                </a:cubicBezTo>
                <a:cubicBezTo>
                  <a:pt x="708" y="582"/>
                  <a:pt x="757" y="546"/>
                  <a:pt x="795" y="505"/>
                </a:cubicBezTo>
                <a:cubicBezTo>
                  <a:pt x="833" y="464"/>
                  <a:pt x="885" y="400"/>
                  <a:pt x="910" y="370"/>
                </a:cubicBezTo>
                <a:cubicBezTo>
                  <a:pt x="935" y="340"/>
                  <a:pt x="927" y="338"/>
                  <a:pt x="945" y="325"/>
                </a:cubicBezTo>
                <a:cubicBezTo>
                  <a:pt x="963" y="312"/>
                  <a:pt x="1000" y="307"/>
                  <a:pt x="1020" y="295"/>
                </a:cubicBezTo>
                <a:cubicBezTo>
                  <a:pt x="1040" y="283"/>
                  <a:pt x="1043" y="266"/>
                  <a:pt x="1065" y="255"/>
                </a:cubicBezTo>
                <a:cubicBezTo>
                  <a:pt x="1087" y="244"/>
                  <a:pt x="1123" y="237"/>
                  <a:pt x="1150" y="230"/>
                </a:cubicBezTo>
                <a:cubicBezTo>
                  <a:pt x="1177" y="223"/>
                  <a:pt x="1193" y="225"/>
                  <a:pt x="1225" y="210"/>
                </a:cubicBezTo>
                <a:cubicBezTo>
                  <a:pt x="1257" y="195"/>
                  <a:pt x="1302" y="160"/>
                  <a:pt x="1340" y="140"/>
                </a:cubicBezTo>
                <a:cubicBezTo>
                  <a:pt x="1378" y="120"/>
                  <a:pt x="1415" y="113"/>
                  <a:pt x="1455" y="90"/>
                </a:cubicBezTo>
                <a:cubicBezTo>
                  <a:pt x="1495" y="67"/>
                  <a:pt x="1537" y="33"/>
                  <a:pt x="158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6" name="Freeform 632">
            <a:extLst>
              <a:ext uri="{FF2B5EF4-FFF2-40B4-BE49-F238E27FC236}">
                <a16:creationId xmlns:a16="http://schemas.microsoft.com/office/drawing/2014/main" id="{26E2F046-6FA9-7B07-4A41-F6EC226E8169}"/>
              </a:ext>
            </a:extLst>
          </xdr:cNvPr>
          <xdr:cNvSpPr>
            <a:spLocks noChangeAspect="1"/>
          </xdr:cNvSpPr>
        </xdr:nvSpPr>
        <xdr:spPr bwMode="auto">
          <a:xfrm rot="16200000">
            <a:off x="6140" y="4111"/>
            <a:ext cx="919" cy="435"/>
          </a:xfrm>
          <a:custGeom>
            <a:avLst/>
            <a:gdLst>
              <a:gd name="T0" fmla="*/ 0 w 1300"/>
              <a:gd name="T1" fmla="*/ 615 h 615"/>
              <a:gd name="T2" fmla="*/ 260 w 1300"/>
              <a:gd name="T3" fmla="*/ 470 h 615"/>
              <a:gd name="T4" fmla="*/ 380 w 1300"/>
              <a:gd name="T5" fmla="*/ 415 h 615"/>
              <a:gd name="T6" fmla="*/ 535 w 1300"/>
              <a:gd name="T7" fmla="*/ 365 h 615"/>
              <a:gd name="T8" fmla="*/ 740 w 1300"/>
              <a:gd name="T9" fmla="*/ 250 h 615"/>
              <a:gd name="T10" fmla="*/ 855 w 1300"/>
              <a:gd name="T11" fmla="*/ 210 h 615"/>
              <a:gd name="T12" fmla="*/ 960 w 1300"/>
              <a:gd name="T13" fmla="*/ 160 h 615"/>
              <a:gd name="T14" fmla="*/ 1045 w 1300"/>
              <a:gd name="T15" fmla="*/ 130 h 615"/>
              <a:gd name="T16" fmla="*/ 1165 w 1300"/>
              <a:gd name="T17" fmla="*/ 85 h 615"/>
              <a:gd name="T18" fmla="*/ 1230 w 1300"/>
              <a:gd name="T19" fmla="*/ 35 h 615"/>
              <a:gd name="T20" fmla="*/ 1300 w 1300"/>
              <a:gd name="T21" fmla="*/ 0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00" h="615">
                <a:moveTo>
                  <a:pt x="0" y="615"/>
                </a:moveTo>
                <a:cubicBezTo>
                  <a:pt x="98" y="559"/>
                  <a:pt x="197" y="503"/>
                  <a:pt x="260" y="470"/>
                </a:cubicBezTo>
                <a:cubicBezTo>
                  <a:pt x="323" y="437"/>
                  <a:pt x="334" y="432"/>
                  <a:pt x="380" y="415"/>
                </a:cubicBezTo>
                <a:cubicBezTo>
                  <a:pt x="426" y="398"/>
                  <a:pt x="475" y="393"/>
                  <a:pt x="535" y="365"/>
                </a:cubicBezTo>
                <a:cubicBezTo>
                  <a:pt x="595" y="337"/>
                  <a:pt x="687" y="276"/>
                  <a:pt x="740" y="250"/>
                </a:cubicBezTo>
                <a:cubicBezTo>
                  <a:pt x="793" y="224"/>
                  <a:pt x="818" y="225"/>
                  <a:pt x="855" y="210"/>
                </a:cubicBezTo>
                <a:cubicBezTo>
                  <a:pt x="892" y="195"/>
                  <a:pt x="928" y="173"/>
                  <a:pt x="960" y="160"/>
                </a:cubicBezTo>
                <a:cubicBezTo>
                  <a:pt x="992" y="147"/>
                  <a:pt x="1011" y="143"/>
                  <a:pt x="1045" y="130"/>
                </a:cubicBezTo>
                <a:cubicBezTo>
                  <a:pt x="1079" y="117"/>
                  <a:pt x="1134" y="101"/>
                  <a:pt x="1165" y="85"/>
                </a:cubicBezTo>
                <a:cubicBezTo>
                  <a:pt x="1196" y="69"/>
                  <a:pt x="1208" y="49"/>
                  <a:pt x="1230" y="35"/>
                </a:cubicBezTo>
                <a:cubicBezTo>
                  <a:pt x="1252" y="21"/>
                  <a:pt x="1276" y="10"/>
                  <a:pt x="1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7" name="Freeform 633">
            <a:extLst>
              <a:ext uri="{FF2B5EF4-FFF2-40B4-BE49-F238E27FC236}">
                <a16:creationId xmlns:a16="http://schemas.microsoft.com/office/drawing/2014/main" id="{DC1AE502-DBC6-EDCA-BD4C-A5CD2590531D}"/>
              </a:ext>
            </a:extLst>
          </xdr:cNvPr>
          <xdr:cNvSpPr>
            <a:spLocks noChangeAspect="1"/>
          </xdr:cNvSpPr>
        </xdr:nvSpPr>
        <xdr:spPr bwMode="auto">
          <a:xfrm rot="16200000">
            <a:off x="5642" y="3054"/>
            <a:ext cx="650" cy="605"/>
          </a:xfrm>
          <a:custGeom>
            <a:avLst/>
            <a:gdLst>
              <a:gd name="T0" fmla="*/ 0 w 920"/>
              <a:gd name="T1" fmla="*/ 855 h 855"/>
              <a:gd name="T2" fmla="*/ 90 w 920"/>
              <a:gd name="T3" fmla="*/ 770 h 855"/>
              <a:gd name="T4" fmla="*/ 185 w 920"/>
              <a:gd name="T5" fmla="*/ 655 h 855"/>
              <a:gd name="T6" fmla="*/ 365 w 920"/>
              <a:gd name="T7" fmla="*/ 500 h 855"/>
              <a:gd name="T8" fmla="*/ 510 w 920"/>
              <a:gd name="T9" fmla="*/ 335 h 855"/>
              <a:gd name="T10" fmla="*/ 645 w 920"/>
              <a:gd name="T11" fmla="*/ 230 h 855"/>
              <a:gd name="T12" fmla="*/ 760 w 920"/>
              <a:gd name="T13" fmla="*/ 120 h 855"/>
              <a:gd name="T14" fmla="*/ 920 w 920"/>
              <a:gd name="T15" fmla="*/ 0 h 8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0" h="855">
                <a:moveTo>
                  <a:pt x="0" y="855"/>
                </a:moveTo>
                <a:cubicBezTo>
                  <a:pt x="29" y="829"/>
                  <a:pt x="59" y="803"/>
                  <a:pt x="90" y="770"/>
                </a:cubicBezTo>
                <a:cubicBezTo>
                  <a:pt x="121" y="737"/>
                  <a:pt x="139" y="700"/>
                  <a:pt x="185" y="655"/>
                </a:cubicBezTo>
                <a:cubicBezTo>
                  <a:pt x="231" y="610"/>
                  <a:pt x="311" y="553"/>
                  <a:pt x="365" y="500"/>
                </a:cubicBezTo>
                <a:cubicBezTo>
                  <a:pt x="419" y="447"/>
                  <a:pt x="463" y="380"/>
                  <a:pt x="510" y="335"/>
                </a:cubicBezTo>
                <a:cubicBezTo>
                  <a:pt x="557" y="290"/>
                  <a:pt x="603" y="266"/>
                  <a:pt x="645" y="230"/>
                </a:cubicBezTo>
                <a:cubicBezTo>
                  <a:pt x="687" y="194"/>
                  <a:pt x="714" y="158"/>
                  <a:pt x="760" y="120"/>
                </a:cubicBezTo>
                <a:cubicBezTo>
                  <a:pt x="806" y="82"/>
                  <a:pt x="892" y="20"/>
                  <a:pt x="92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8" name="Freeform 634">
            <a:extLst>
              <a:ext uri="{FF2B5EF4-FFF2-40B4-BE49-F238E27FC236}">
                <a16:creationId xmlns:a16="http://schemas.microsoft.com/office/drawing/2014/main" id="{B4D00BE2-45B8-0420-B3D0-EEB24E848197}"/>
              </a:ext>
            </a:extLst>
          </xdr:cNvPr>
          <xdr:cNvSpPr>
            <a:spLocks noChangeAspect="1"/>
          </xdr:cNvSpPr>
        </xdr:nvSpPr>
        <xdr:spPr bwMode="auto">
          <a:xfrm rot="16200000">
            <a:off x="5623" y="2951"/>
            <a:ext cx="2246" cy="822"/>
          </a:xfrm>
          <a:custGeom>
            <a:avLst/>
            <a:gdLst>
              <a:gd name="T0" fmla="*/ 0 w 3175"/>
              <a:gd name="T1" fmla="*/ 1162 h 1162"/>
              <a:gd name="T2" fmla="*/ 110 w 3175"/>
              <a:gd name="T3" fmla="*/ 1097 h 1162"/>
              <a:gd name="T4" fmla="*/ 255 w 3175"/>
              <a:gd name="T5" fmla="*/ 977 h 1162"/>
              <a:gd name="T6" fmla="*/ 355 w 3175"/>
              <a:gd name="T7" fmla="*/ 927 h 1162"/>
              <a:gd name="T8" fmla="*/ 500 w 3175"/>
              <a:gd name="T9" fmla="*/ 922 h 1162"/>
              <a:gd name="T10" fmla="*/ 595 w 3175"/>
              <a:gd name="T11" fmla="*/ 907 h 1162"/>
              <a:gd name="T12" fmla="*/ 710 w 3175"/>
              <a:gd name="T13" fmla="*/ 892 h 1162"/>
              <a:gd name="T14" fmla="*/ 870 w 3175"/>
              <a:gd name="T15" fmla="*/ 812 h 1162"/>
              <a:gd name="T16" fmla="*/ 1195 w 3175"/>
              <a:gd name="T17" fmla="*/ 577 h 1162"/>
              <a:gd name="T18" fmla="*/ 1325 w 3175"/>
              <a:gd name="T19" fmla="*/ 392 h 1162"/>
              <a:gd name="T20" fmla="*/ 1410 w 3175"/>
              <a:gd name="T21" fmla="*/ 242 h 1162"/>
              <a:gd name="T22" fmla="*/ 1555 w 3175"/>
              <a:gd name="T23" fmla="*/ 107 h 1162"/>
              <a:gd name="T24" fmla="*/ 1800 w 3175"/>
              <a:gd name="T25" fmla="*/ 17 h 1162"/>
              <a:gd name="T26" fmla="*/ 1970 w 3175"/>
              <a:gd name="T27" fmla="*/ 7 h 1162"/>
              <a:gd name="T28" fmla="*/ 2140 w 3175"/>
              <a:gd name="T29" fmla="*/ 32 h 1162"/>
              <a:gd name="T30" fmla="*/ 2315 w 3175"/>
              <a:gd name="T31" fmla="*/ 77 h 1162"/>
              <a:gd name="T32" fmla="*/ 2460 w 3175"/>
              <a:gd name="T33" fmla="*/ 202 h 1162"/>
              <a:gd name="T34" fmla="*/ 2580 w 3175"/>
              <a:gd name="T35" fmla="*/ 262 h 1162"/>
              <a:gd name="T36" fmla="*/ 2705 w 3175"/>
              <a:gd name="T37" fmla="*/ 287 h 1162"/>
              <a:gd name="T38" fmla="*/ 2800 w 3175"/>
              <a:gd name="T39" fmla="*/ 367 h 1162"/>
              <a:gd name="T40" fmla="*/ 2830 w 3175"/>
              <a:gd name="T41" fmla="*/ 427 h 1162"/>
              <a:gd name="T42" fmla="*/ 2970 w 3175"/>
              <a:gd name="T43" fmla="*/ 537 h 1162"/>
              <a:gd name="T44" fmla="*/ 3045 w 3175"/>
              <a:gd name="T45" fmla="*/ 587 h 1162"/>
              <a:gd name="T46" fmla="*/ 3120 w 3175"/>
              <a:gd name="T47" fmla="*/ 617 h 1162"/>
              <a:gd name="T48" fmla="*/ 3175 w 3175"/>
              <a:gd name="T49" fmla="*/ 662 h 1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3175" h="1162">
                <a:moveTo>
                  <a:pt x="0" y="1162"/>
                </a:moveTo>
                <a:cubicBezTo>
                  <a:pt x="34" y="1145"/>
                  <a:pt x="68" y="1128"/>
                  <a:pt x="110" y="1097"/>
                </a:cubicBezTo>
                <a:cubicBezTo>
                  <a:pt x="152" y="1066"/>
                  <a:pt x="214" y="1005"/>
                  <a:pt x="255" y="977"/>
                </a:cubicBezTo>
                <a:cubicBezTo>
                  <a:pt x="296" y="949"/>
                  <a:pt x="314" y="936"/>
                  <a:pt x="355" y="927"/>
                </a:cubicBezTo>
                <a:cubicBezTo>
                  <a:pt x="396" y="918"/>
                  <a:pt x="460" y="925"/>
                  <a:pt x="500" y="922"/>
                </a:cubicBezTo>
                <a:cubicBezTo>
                  <a:pt x="540" y="919"/>
                  <a:pt x="560" y="912"/>
                  <a:pt x="595" y="907"/>
                </a:cubicBezTo>
                <a:cubicBezTo>
                  <a:pt x="630" y="902"/>
                  <a:pt x="664" y="908"/>
                  <a:pt x="710" y="892"/>
                </a:cubicBezTo>
                <a:cubicBezTo>
                  <a:pt x="756" y="876"/>
                  <a:pt x="789" y="864"/>
                  <a:pt x="870" y="812"/>
                </a:cubicBezTo>
                <a:cubicBezTo>
                  <a:pt x="951" y="760"/>
                  <a:pt x="1119" y="647"/>
                  <a:pt x="1195" y="577"/>
                </a:cubicBezTo>
                <a:cubicBezTo>
                  <a:pt x="1271" y="507"/>
                  <a:pt x="1289" y="448"/>
                  <a:pt x="1325" y="392"/>
                </a:cubicBezTo>
                <a:cubicBezTo>
                  <a:pt x="1361" y="336"/>
                  <a:pt x="1372" y="289"/>
                  <a:pt x="1410" y="242"/>
                </a:cubicBezTo>
                <a:cubicBezTo>
                  <a:pt x="1448" y="195"/>
                  <a:pt x="1490" y="144"/>
                  <a:pt x="1555" y="107"/>
                </a:cubicBezTo>
                <a:cubicBezTo>
                  <a:pt x="1620" y="70"/>
                  <a:pt x="1731" y="34"/>
                  <a:pt x="1800" y="17"/>
                </a:cubicBezTo>
                <a:cubicBezTo>
                  <a:pt x="1869" y="0"/>
                  <a:pt x="1913" y="5"/>
                  <a:pt x="1970" y="7"/>
                </a:cubicBezTo>
                <a:cubicBezTo>
                  <a:pt x="2027" y="9"/>
                  <a:pt x="2083" y="20"/>
                  <a:pt x="2140" y="32"/>
                </a:cubicBezTo>
                <a:cubicBezTo>
                  <a:pt x="2197" y="44"/>
                  <a:pt x="2262" y="49"/>
                  <a:pt x="2315" y="77"/>
                </a:cubicBezTo>
                <a:cubicBezTo>
                  <a:pt x="2368" y="105"/>
                  <a:pt x="2416" y="171"/>
                  <a:pt x="2460" y="202"/>
                </a:cubicBezTo>
                <a:cubicBezTo>
                  <a:pt x="2504" y="233"/>
                  <a:pt x="2539" y="248"/>
                  <a:pt x="2580" y="262"/>
                </a:cubicBezTo>
                <a:cubicBezTo>
                  <a:pt x="2621" y="276"/>
                  <a:pt x="2668" y="270"/>
                  <a:pt x="2705" y="287"/>
                </a:cubicBezTo>
                <a:cubicBezTo>
                  <a:pt x="2742" y="304"/>
                  <a:pt x="2779" y="344"/>
                  <a:pt x="2800" y="367"/>
                </a:cubicBezTo>
                <a:cubicBezTo>
                  <a:pt x="2821" y="390"/>
                  <a:pt x="2802" y="399"/>
                  <a:pt x="2830" y="427"/>
                </a:cubicBezTo>
                <a:cubicBezTo>
                  <a:pt x="2858" y="455"/>
                  <a:pt x="2934" y="510"/>
                  <a:pt x="2970" y="537"/>
                </a:cubicBezTo>
                <a:cubicBezTo>
                  <a:pt x="3006" y="564"/>
                  <a:pt x="3020" y="574"/>
                  <a:pt x="3045" y="587"/>
                </a:cubicBezTo>
                <a:cubicBezTo>
                  <a:pt x="3070" y="600"/>
                  <a:pt x="3098" y="605"/>
                  <a:pt x="3120" y="617"/>
                </a:cubicBezTo>
                <a:cubicBezTo>
                  <a:pt x="3142" y="629"/>
                  <a:pt x="3158" y="645"/>
                  <a:pt x="3175" y="66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9" name="Freeform 635">
            <a:extLst>
              <a:ext uri="{FF2B5EF4-FFF2-40B4-BE49-F238E27FC236}">
                <a16:creationId xmlns:a16="http://schemas.microsoft.com/office/drawing/2014/main" id="{7E491F0D-1ED7-FEDF-004D-8FC8874CF461}"/>
              </a:ext>
            </a:extLst>
          </xdr:cNvPr>
          <xdr:cNvSpPr>
            <a:spLocks noChangeAspect="1"/>
          </xdr:cNvSpPr>
        </xdr:nvSpPr>
        <xdr:spPr bwMode="auto">
          <a:xfrm rot="16200000">
            <a:off x="5855" y="2277"/>
            <a:ext cx="697" cy="393"/>
          </a:xfrm>
          <a:custGeom>
            <a:avLst/>
            <a:gdLst>
              <a:gd name="T0" fmla="*/ 0 w 985"/>
              <a:gd name="T1" fmla="*/ 555 h 555"/>
              <a:gd name="T2" fmla="*/ 150 w 985"/>
              <a:gd name="T3" fmla="*/ 450 h 555"/>
              <a:gd name="T4" fmla="*/ 290 w 985"/>
              <a:gd name="T5" fmla="*/ 325 h 555"/>
              <a:gd name="T6" fmla="*/ 420 w 985"/>
              <a:gd name="T7" fmla="*/ 255 h 555"/>
              <a:gd name="T8" fmla="*/ 495 w 985"/>
              <a:gd name="T9" fmla="*/ 170 h 555"/>
              <a:gd name="T10" fmla="*/ 620 w 985"/>
              <a:gd name="T11" fmla="*/ 110 h 555"/>
              <a:gd name="T12" fmla="*/ 775 w 985"/>
              <a:gd name="T13" fmla="*/ 65 h 555"/>
              <a:gd name="T14" fmla="*/ 920 w 985"/>
              <a:gd name="T15" fmla="*/ 20 h 555"/>
              <a:gd name="T16" fmla="*/ 985 w 985"/>
              <a:gd name="T17" fmla="*/ 0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85" h="555">
                <a:moveTo>
                  <a:pt x="0" y="555"/>
                </a:moveTo>
                <a:cubicBezTo>
                  <a:pt x="51" y="521"/>
                  <a:pt x="102" y="488"/>
                  <a:pt x="150" y="450"/>
                </a:cubicBezTo>
                <a:cubicBezTo>
                  <a:pt x="198" y="412"/>
                  <a:pt x="245" y="358"/>
                  <a:pt x="290" y="325"/>
                </a:cubicBezTo>
                <a:cubicBezTo>
                  <a:pt x="335" y="292"/>
                  <a:pt x="386" y="281"/>
                  <a:pt x="420" y="255"/>
                </a:cubicBezTo>
                <a:cubicBezTo>
                  <a:pt x="454" y="229"/>
                  <a:pt x="462" y="194"/>
                  <a:pt x="495" y="170"/>
                </a:cubicBezTo>
                <a:cubicBezTo>
                  <a:pt x="528" y="146"/>
                  <a:pt x="573" y="127"/>
                  <a:pt x="620" y="110"/>
                </a:cubicBezTo>
                <a:cubicBezTo>
                  <a:pt x="667" y="93"/>
                  <a:pt x="725" y="80"/>
                  <a:pt x="775" y="65"/>
                </a:cubicBezTo>
                <a:cubicBezTo>
                  <a:pt x="825" y="50"/>
                  <a:pt x="885" y="31"/>
                  <a:pt x="920" y="20"/>
                </a:cubicBezTo>
                <a:cubicBezTo>
                  <a:pt x="955" y="9"/>
                  <a:pt x="970" y="4"/>
                  <a:pt x="98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0" name="Freeform 636">
            <a:extLst>
              <a:ext uri="{FF2B5EF4-FFF2-40B4-BE49-F238E27FC236}">
                <a16:creationId xmlns:a16="http://schemas.microsoft.com/office/drawing/2014/main" id="{B366E5CD-350D-0B2D-854F-555089A3C722}"/>
              </a:ext>
            </a:extLst>
          </xdr:cNvPr>
          <xdr:cNvSpPr>
            <a:spLocks noChangeAspect="1"/>
          </xdr:cNvSpPr>
        </xdr:nvSpPr>
        <xdr:spPr bwMode="auto">
          <a:xfrm rot="16200000">
            <a:off x="7280" y="3412"/>
            <a:ext cx="831" cy="154"/>
          </a:xfrm>
          <a:custGeom>
            <a:avLst/>
            <a:gdLst>
              <a:gd name="T0" fmla="*/ 0 w 1175"/>
              <a:gd name="T1" fmla="*/ 217 h 218"/>
              <a:gd name="T2" fmla="*/ 100 w 1175"/>
              <a:gd name="T3" fmla="*/ 207 h 218"/>
              <a:gd name="T4" fmla="*/ 220 w 1175"/>
              <a:gd name="T5" fmla="*/ 152 h 218"/>
              <a:gd name="T6" fmla="*/ 310 w 1175"/>
              <a:gd name="T7" fmla="*/ 142 h 218"/>
              <a:gd name="T8" fmla="*/ 390 w 1175"/>
              <a:gd name="T9" fmla="*/ 172 h 218"/>
              <a:gd name="T10" fmla="*/ 485 w 1175"/>
              <a:gd name="T11" fmla="*/ 167 h 218"/>
              <a:gd name="T12" fmla="*/ 570 w 1175"/>
              <a:gd name="T13" fmla="*/ 137 h 218"/>
              <a:gd name="T14" fmla="*/ 705 w 1175"/>
              <a:gd name="T15" fmla="*/ 57 h 218"/>
              <a:gd name="T16" fmla="*/ 815 w 1175"/>
              <a:gd name="T17" fmla="*/ 7 h 218"/>
              <a:gd name="T18" fmla="*/ 915 w 1175"/>
              <a:gd name="T19" fmla="*/ 17 h 218"/>
              <a:gd name="T20" fmla="*/ 990 w 1175"/>
              <a:gd name="T21" fmla="*/ 27 h 218"/>
              <a:gd name="T22" fmla="*/ 1090 w 1175"/>
              <a:gd name="T23" fmla="*/ 42 h 218"/>
              <a:gd name="T24" fmla="*/ 1175 w 1175"/>
              <a:gd name="T25" fmla="*/ 97 h 2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75" h="218">
                <a:moveTo>
                  <a:pt x="0" y="217"/>
                </a:moveTo>
                <a:cubicBezTo>
                  <a:pt x="31" y="217"/>
                  <a:pt x="63" y="218"/>
                  <a:pt x="100" y="207"/>
                </a:cubicBezTo>
                <a:cubicBezTo>
                  <a:pt x="137" y="196"/>
                  <a:pt x="185" y="163"/>
                  <a:pt x="220" y="152"/>
                </a:cubicBezTo>
                <a:cubicBezTo>
                  <a:pt x="255" y="141"/>
                  <a:pt x="282" y="139"/>
                  <a:pt x="310" y="142"/>
                </a:cubicBezTo>
                <a:cubicBezTo>
                  <a:pt x="338" y="145"/>
                  <a:pt x="361" y="168"/>
                  <a:pt x="390" y="172"/>
                </a:cubicBezTo>
                <a:cubicBezTo>
                  <a:pt x="419" y="176"/>
                  <a:pt x="455" y="173"/>
                  <a:pt x="485" y="167"/>
                </a:cubicBezTo>
                <a:cubicBezTo>
                  <a:pt x="515" y="161"/>
                  <a:pt x="533" y="155"/>
                  <a:pt x="570" y="137"/>
                </a:cubicBezTo>
                <a:cubicBezTo>
                  <a:pt x="607" y="119"/>
                  <a:pt x="664" y="79"/>
                  <a:pt x="705" y="57"/>
                </a:cubicBezTo>
                <a:cubicBezTo>
                  <a:pt x="746" y="35"/>
                  <a:pt x="780" y="14"/>
                  <a:pt x="815" y="7"/>
                </a:cubicBezTo>
                <a:cubicBezTo>
                  <a:pt x="850" y="0"/>
                  <a:pt x="886" y="14"/>
                  <a:pt x="915" y="17"/>
                </a:cubicBezTo>
                <a:cubicBezTo>
                  <a:pt x="944" y="20"/>
                  <a:pt x="961" y="23"/>
                  <a:pt x="990" y="27"/>
                </a:cubicBezTo>
                <a:cubicBezTo>
                  <a:pt x="1019" y="31"/>
                  <a:pt x="1059" y="30"/>
                  <a:pt x="1090" y="42"/>
                </a:cubicBezTo>
                <a:cubicBezTo>
                  <a:pt x="1121" y="54"/>
                  <a:pt x="1148" y="75"/>
                  <a:pt x="1175" y="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1" name="Freeform 637">
            <a:extLst>
              <a:ext uri="{FF2B5EF4-FFF2-40B4-BE49-F238E27FC236}">
                <a16:creationId xmlns:a16="http://schemas.microsoft.com/office/drawing/2014/main" id="{565D3D39-4FC7-A10E-551C-D23069D02A68}"/>
              </a:ext>
            </a:extLst>
          </xdr:cNvPr>
          <xdr:cNvSpPr>
            <a:spLocks noChangeAspect="1"/>
          </xdr:cNvSpPr>
        </xdr:nvSpPr>
        <xdr:spPr bwMode="auto">
          <a:xfrm rot="16200000">
            <a:off x="7830" y="4232"/>
            <a:ext cx="1058" cy="340"/>
          </a:xfrm>
          <a:custGeom>
            <a:avLst/>
            <a:gdLst>
              <a:gd name="T0" fmla="*/ 1495 w 1495"/>
              <a:gd name="T1" fmla="*/ 480 h 480"/>
              <a:gd name="T2" fmla="*/ 1480 w 1495"/>
              <a:gd name="T3" fmla="*/ 315 h 480"/>
              <a:gd name="T4" fmla="*/ 1415 w 1495"/>
              <a:gd name="T5" fmla="*/ 165 h 480"/>
              <a:gd name="T6" fmla="*/ 1270 w 1495"/>
              <a:gd name="T7" fmla="*/ 50 h 480"/>
              <a:gd name="T8" fmla="*/ 1060 w 1495"/>
              <a:gd name="T9" fmla="*/ 5 h 480"/>
              <a:gd name="T10" fmla="*/ 800 w 1495"/>
              <a:gd name="T11" fmla="*/ 20 h 480"/>
              <a:gd name="T12" fmla="*/ 570 w 1495"/>
              <a:gd name="T13" fmla="*/ 35 h 480"/>
              <a:gd name="T14" fmla="*/ 310 w 1495"/>
              <a:gd name="T15" fmla="*/ 85 h 480"/>
              <a:gd name="T16" fmla="*/ 100 w 1495"/>
              <a:gd name="T17" fmla="*/ 185 h 480"/>
              <a:gd name="T18" fmla="*/ 0 w 1495"/>
              <a:gd name="T19" fmla="*/ 275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95" h="480">
                <a:moveTo>
                  <a:pt x="1495" y="480"/>
                </a:moveTo>
                <a:cubicBezTo>
                  <a:pt x="1494" y="423"/>
                  <a:pt x="1493" y="367"/>
                  <a:pt x="1480" y="315"/>
                </a:cubicBezTo>
                <a:cubicBezTo>
                  <a:pt x="1467" y="263"/>
                  <a:pt x="1450" y="209"/>
                  <a:pt x="1415" y="165"/>
                </a:cubicBezTo>
                <a:cubicBezTo>
                  <a:pt x="1380" y="121"/>
                  <a:pt x="1329" y="77"/>
                  <a:pt x="1270" y="50"/>
                </a:cubicBezTo>
                <a:cubicBezTo>
                  <a:pt x="1211" y="23"/>
                  <a:pt x="1138" y="10"/>
                  <a:pt x="1060" y="5"/>
                </a:cubicBezTo>
                <a:cubicBezTo>
                  <a:pt x="982" y="0"/>
                  <a:pt x="882" y="15"/>
                  <a:pt x="800" y="20"/>
                </a:cubicBezTo>
                <a:cubicBezTo>
                  <a:pt x="718" y="25"/>
                  <a:pt x="652" y="24"/>
                  <a:pt x="570" y="35"/>
                </a:cubicBezTo>
                <a:cubicBezTo>
                  <a:pt x="488" y="46"/>
                  <a:pt x="388" y="60"/>
                  <a:pt x="310" y="85"/>
                </a:cubicBezTo>
                <a:cubicBezTo>
                  <a:pt x="232" y="110"/>
                  <a:pt x="152" y="153"/>
                  <a:pt x="100" y="185"/>
                </a:cubicBezTo>
                <a:cubicBezTo>
                  <a:pt x="48" y="217"/>
                  <a:pt x="24" y="246"/>
                  <a:pt x="0" y="2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2" name="Freeform 638">
            <a:extLst>
              <a:ext uri="{FF2B5EF4-FFF2-40B4-BE49-F238E27FC236}">
                <a16:creationId xmlns:a16="http://schemas.microsoft.com/office/drawing/2014/main" id="{2D803C77-C697-EE46-1C45-167C88F2603E}"/>
              </a:ext>
            </a:extLst>
          </xdr:cNvPr>
          <xdr:cNvSpPr>
            <a:spLocks noChangeAspect="1"/>
          </xdr:cNvSpPr>
        </xdr:nvSpPr>
        <xdr:spPr bwMode="auto">
          <a:xfrm rot="16200000">
            <a:off x="8175" y="2214"/>
            <a:ext cx="343" cy="782"/>
          </a:xfrm>
          <a:custGeom>
            <a:avLst/>
            <a:gdLst>
              <a:gd name="T0" fmla="*/ 0 w 485"/>
              <a:gd name="T1" fmla="*/ 0 h 1105"/>
              <a:gd name="T2" fmla="*/ 25 w 485"/>
              <a:gd name="T3" fmla="*/ 75 h 1105"/>
              <a:gd name="T4" fmla="*/ 55 w 485"/>
              <a:gd name="T5" fmla="*/ 180 h 1105"/>
              <a:gd name="T6" fmla="*/ 165 w 485"/>
              <a:gd name="T7" fmla="*/ 330 h 1105"/>
              <a:gd name="T8" fmla="*/ 310 w 485"/>
              <a:gd name="T9" fmla="*/ 485 h 1105"/>
              <a:gd name="T10" fmla="*/ 400 w 485"/>
              <a:gd name="T11" fmla="*/ 615 h 1105"/>
              <a:gd name="T12" fmla="*/ 400 w 485"/>
              <a:gd name="T13" fmla="*/ 775 h 1105"/>
              <a:gd name="T14" fmla="*/ 420 w 485"/>
              <a:gd name="T15" fmla="*/ 950 h 1105"/>
              <a:gd name="T16" fmla="*/ 430 w 485"/>
              <a:gd name="T17" fmla="*/ 1015 h 1105"/>
              <a:gd name="T18" fmla="*/ 485 w 485"/>
              <a:gd name="T19" fmla="*/ 1105 h 1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5" h="1105">
                <a:moveTo>
                  <a:pt x="0" y="0"/>
                </a:moveTo>
                <a:cubicBezTo>
                  <a:pt x="8" y="22"/>
                  <a:pt x="16" y="45"/>
                  <a:pt x="25" y="75"/>
                </a:cubicBezTo>
                <a:cubicBezTo>
                  <a:pt x="34" y="105"/>
                  <a:pt x="32" y="138"/>
                  <a:pt x="55" y="180"/>
                </a:cubicBezTo>
                <a:cubicBezTo>
                  <a:pt x="78" y="222"/>
                  <a:pt x="123" y="279"/>
                  <a:pt x="165" y="330"/>
                </a:cubicBezTo>
                <a:cubicBezTo>
                  <a:pt x="207" y="381"/>
                  <a:pt x="271" y="438"/>
                  <a:pt x="310" y="485"/>
                </a:cubicBezTo>
                <a:cubicBezTo>
                  <a:pt x="349" y="532"/>
                  <a:pt x="385" y="567"/>
                  <a:pt x="400" y="615"/>
                </a:cubicBezTo>
                <a:cubicBezTo>
                  <a:pt x="415" y="663"/>
                  <a:pt x="397" y="719"/>
                  <a:pt x="400" y="775"/>
                </a:cubicBezTo>
                <a:cubicBezTo>
                  <a:pt x="403" y="831"/>
                  <a:pt x="415" y="910"/>
                  <a:pt x="420" y="950"/>
                </a:cubicBezTo>
                <a:cubicBezTo>
                  <a:pt x="425" y="990"/>
                  <a:pt x="419" y="989"/>
                  <a:pt x="430" y="1015"/>
                </a:cubicBezTo>
                <a:cubicBezTo>
                  <a:pt x="441" y="1041"/>
                  <a:pt x="463" y="1073"/>
                  <a:pt x="485" y="11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3" name="Freeform 639">
            <a:extLst>
              <a:ext uri="{FF2B5EF4-FFF2-40B4-BE49-F238E27FC236}">
                <a16:creationId xmlns:a16="http://schemas.microsoft.com/office/drawing/2014/main" id="{9E710709-462F-6C07-64B2-F381899114E9}"/>
              </a:ext>
            </a:extLst>
          </xdr:cNvPr>
          <xdr:cNvSpPr>
            <a:spLocks noChangeAspect="1"/>
          </xdr:cNvSpPr>
        </xdr:nvSpPr>
        <xdr:spPr bwMode="auto">
          <a:xfrm rot="16200000">
            <a:off x="8645" y="3235"/>
            <a:ext cx="1248" cy="239"/>
          </a:xfrm>
          <a:custGeom>
            <a:avLst/>
            <a:gdLst>
              <a:gd name="T0" fmla="*/ 0 w 1765"/>
              <a:gd name="T1" fmla="*/ 3 h 337"/>
              <a:gd name="T2" fmla="*/ 125 w 1765"/>
              <a:gd name="T3" fmla="*/ 18 h 337"/>
              <a:gd name="T4" fmla="*/ 330 w 1765"/>
              <a:gd name="T5" fmla="*/ 108 h 337"/>
              <a:gd name="T6" fmla="*/ 550 w 1765"/>
              <a:gd name="T7" fmla="*/ 233 h 337"/>
              <a:gd name="T8" fmla="*/ 665 w 1765"/>
              <a:gd name="T9" fmla="*/ 283 h 337"/>
              <a:gd name="T10" fmla="*/ 730 w 1765"/>
              <a:gd name="T11" fmla="*/ 293 h 337"/>
              <a:gd name="T12" fmla="*/ 820 w 1765"/>
              <a:gd name="T13" fmla="*/ 333 h 337"/>
              <a:gd name="T14" fmla="*/ 940 w 1765"/>
              <a:gd name="T15" fmla="*/ 318 h 337"/>
              <a:gd name="T16" fmla="*/ 1005 w 1765"/>
              <a:gd name="T17" fmla="*/ 308 h 337"/>
              <a:gd name="T18" fmla="*/ 1090 w 1765"/>
              <a:gd name="T19" fmla="*/ 278 h 337"/>
              <a:gd name="T20" fmla="*/ 1260 w 1765"/>
              <a:gd name="T21" fmla="*/ 253 h 337"/>
              <a:gd name="T22" fmla="*/ 1460 w 1765"/>
              <a:gd name="T23" fmla="*/ 183 h 337"/>
              <a:gd name="T24" fmla="*/ 1590 w 1765"/>
              <a:gd name="T25" fmla="*/ 148 h 337"/>
              <a:gd name="T26" fmla="*/ 1765 w 1765"/>
              <a:gd name="T27" fmla="*/ 113 h 3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765" h="337">
                <a:moveTo>
                  <a:pt x="0" y="3"/>
                </a:moveTo>
                <a:cubicBezTo>
                  <a:pt x="35" y="1"/>
                  <a:pt x="70" y="0"/>
                  <a:pt x="125" y="18"/>
                </a:cubicBezTo>
                <a:cubicBezTo>
                  <a:pt x="180" y="36"/>
                  <a:pt x="259" y="72"/>
                  <a:pt x="330" y="108"/>
                </a:cubicBezTo>
                <a:cubicBezTo>
                  <a:pt x="401" y="144"/>
                  <a:pt x="494" y="204"/>
                  <a:pt x="550" y="233"/>
                </a:cubicBezTo>
                <a:cubicBezTo>
                  <a:pt x="606" y="262"/>
                  <a:pt x="635" y="273"/>
                  <a:pt x="665" y="283"/>
                </a:cubicBezTo>
                <a:cubicBezTo>
                  <a:pt x="695" y="293"/>
                  <a:pt x="704" y="285"/>
                  <a:pt x="730" y="293"/>
                </a:cubicBezTo>
                <a:cubicBezTo>
                  <a:pt x="756" y="301"/>
                  <a:pt x="785" y="329"/>
                  <a:pt x="820" y="333"/>
                </a:cubicBezTo>
                <a:cubicBezTo>
                  <a:pt x="855" y="337"/>
                  <a:pt x="909" y="322"/>
                  <a:pt x="940" y="318"/>
                </a:cubicBezTo>
                <a:cubicBezTo>
                  <a:pt x="971" y="314"/>
                  <a:pt x="980" y="315"/>
                  <a:pt x="1005" y="308"/>
                </a:cubicBezTo>
                <a:cubicBezTo>
                  <a:pt x="1030" y="301"/>
                  <a:pt x="1048" y="287"/>
                  <a:pt x="1090" y="278"/>
                </a:cubicBezTo>
                <a:cubicBezTo>
                  <a:pt x="1132" y="269"/>
                  <a:pt x="1198" y="269"/>
                  <a:pt x="1260" y="253"/>
                </a:cubicBezTo>
                <a:cubicBezTo>
                  <a:pt x="1322" y="237"/>
                  <a:pt x="1405" y="200"/>
                  <a:pt x="1460" y="183"/>
                </a:cubicBezTo>
                <a:cubicBezTo>
                  <a:pt x="1515" y="166"/>
                  <a:pt x="1539" y="160"/>
                  <a:pt x="1590" y="148"/>
                </a:cubicBezTo>
                <a:cubicBezTo>
                  <a:pt x="1641" y="136"/>
                  <a:pt x="1703" y="124"/>
                  <a:pt x="1765" y="1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4" name="Freeform 640">
            <a:extLst>
              <a:ext uri="{FF2B5EF4-FFF2-40B4-BE49-F238E27FC236}">
                <a16:creationId xmlns:a16="http://schemas.microsoft.com/office/drawing/2014/main" id="{7CDC371B-B228-046F-036A-62492BB2EF8C}"/>
              </a:ext>
            </a:extLst>
          </xdr:cNvPr>
          <xdr:cNvSpPr>
            <a:spLocks noChangeAspect="1"/>
          </xdr:cNvSpPr>
        </xdr:nvSpPr>
        <xdr:spPr bwMode="auto">
          <a:xfrm rot="16200000">
            <a:off x="9185" y="3629"/>
            <a:ext cx="648" cy="96"/>
          </a:xfrm>
          <a:custGeom>
            <a:avLst/>
            <a:gdLst>
              <a:gd name="T0" fmla="*/ 0 w 915"/>
              <a:gd name="T1" fmla="*/ 7 h 135"/>
              <a:gd name="T2" fmla="*/ 175 w 915"/>
              <a:gd name="T3" fmla="*/ 7 h 135"/>
              <a:gd name="T4" fmla="*/ 250 w 915"/>
              <a:gd name="T5" fmla="*/ 47 h 135"/>
              <a:gd name="T6" fmla="*/ 340 w 915"/>
              <a:gd name="T7" fmla="*/ 47 h 135"/>
              <a:gd name="T8" fmla="*/ 505 w 915"/>
              <a:gd name="T9" fmla="*/ 82 h 135"/>
              <a:gd name="T10" fmla="*/ 625 w 915"/>
              <a:gd name="T11" fmla="*/ 127 h 135"/>
              <a:gd name="T12" fmla="*/ 760 w 915"/>
              <a:gd name="T13" fmla="*/ 132 h 135"/>
              <a:gd name="T14" fmla="*/ 915 w 915"/>
              <a:gd name="T15" fmla="*/ 127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15" h="135">
                <a:moveTo>
                  <a:pt x="0" y="7"/>
                </a:moveTo>
                <a:cubicBezTo>
                  <a:pt x="66" y="3"/>
                  <a:pt x="133" y="0"/>
                  <a:pt x="175" y="7"/>
                </a:cubicBezTo>
                <a:cubicBezTo>
                  <a:pt x="217" y="14"/>
                  <a:pt x="223" y="40"/>
                  <a:pt x="250" y="47"/>
                </a:cubicBezTo>
                <a:cubicBezTo>
                  <a:pt x="277" y="54"/>
                  <a:pt x="298" y="41"/>
                  <a:pt x="340" y="47"/>
                </a:cubicBezTo>
                <a:cubicBezTo>
                  <a:pt x="382" y="53"/>
                  <a:pt x="458" y="69"/>
                  <a:pt x="505" y="82"/>
                </a:cubicBezTo>
                <a:cubicBezTo>
                  <a:pt x="552" y="95"/>
                  <a:pt x="583" y="119"/>
                  <a:pt x="625" y="127"/>
                </a:cubicBezTo>
                <a:cubicBezTo>
                  <a:pt x="667" y="135"/>
                  <a:pt x="712" y="132"/>
                  <a:pt x="760" y="132"/>
                </a:cubicBezTo>
                <a:cubicBezTo>
                  <a:pt x="808" y="132"/>
                  <a:pt x="861" y="129"/>
                  <a:pt x="915" y="12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5" name="Freeform 641">
            <a:extLst>
              <a:ext uri="{FF2B5EF4-FFF2-40B4-BE49-F238E27FC236}">
                <a16:creationId xmlns:a16="http://schemas.microsoft.com/office/drawing/2014/main" id="{689DC429-6EC7-1A35-C0D1-5B9053FF0FE2}"/>
              </a:ext>
            </a:extLst>
          </xdr:cNvPr>
          <xdr:cNvSpPr>
            <a:spLocks noChangeAspect="1"/>
          </xdr:cNvSpPr>
        </xdr:nvSpPr>
        <xdr:spPr bwMode="auto">
          <a:xfrm rot="16200000">
            <a:off x="8911" y="2585"/>
            <a:ext cx="941" cy="298"/>
          </a:xfrm>
          <a:custGeom>
            <a:avLst/>
            <a:gdLst>
              <a:gd name="T0" fmla="*/ 0 w 1330"/>
              <a:gd name="T1" fmla="*/ 415 h 422"/>
              <a:gd name="T2" fmla="*/ 145 w 1330"/>
              <a:gd name="T3" fmla="*/ 410 h 422"/>
              <a:gd name="T4" fmla="*/ 280 w 1330"/>
              <a:gd name="T5" fmla="*/ 345 h 422"/>
              <a:gd name="T6" fmla="*/ 465 w 1330"/>
              <a:gd name="T7" fmla="*/ 315 h 422"/>
              <a:gd name="T8" fmla="*/ 630 w 1330"/>
              <a:gd name="T9" fmla="*/ 300 h 422"/>
              <a:gd name="T10" fmla="*/ 770 w 1330"/>
              <a:gd name="T11" fmla="*/ 310 h 422"/>
              <a:gd name="T12" fmla="*/ 860 w 1330"/>
              <a:gd name="T13" fmla="*/ 265 h 422"/>
              <a:gd name="T14" fmla="*/ 925 w 1330"/>
              <a:gd name="T15" fmla="*/ 235 h 422"/>
              <a:gd name="T16" fmla="*/ 1010 w 1330"/>
              <a:gd name="T17" fmla="*/ 220 h 422"/>
              <a:gd name="T18" fmla="*/ 1110 w 1330"/>
              <a:gd name="T19" fmla="*/ 150 h 422"/>
              <a:gd name="T20" fmla="*/ 1205 w 1330"/>
              <a:gd name="T21" fmla="*/ 95 h 422"/>
              <a:gd name="T22" fmla="*/ 1250 w 1330"/>
              <a:gd name="T23" fmla="*/ 35 h 422"/>
              <a:gd name="T24" fmla="*/ 1330 w 1330"/>
              <a:gd name="T25" fmla="*/ 0 h 4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30" h="422">
                <a:moveTo>
                  <a:pt x="0" y="415"/>
                </a:moveTo>
                <a:cubicBezTo>
                  <a:pt x="49" y="418"/>
                  <a:pt x="99" y="422"/>
                  <a:pt x="145" y="410"/>
                </a:cubicBezTo>
                <a:cubicBezTo>
                  <a:pt x="191" y="398"/>
                  <a:pt x="227" y="361"/>
                  <a:pt x="280" y="345"/>
                </a:cubicBezTo>
                <a:cubicBezTo>
                  <a:pt x="333" y="329"/>
                  <a:pt x="407" y="322"/>
                  <a:pt x="465" y="315"/>
                </a:cubicBezTo>
                <a:cubicBezTo>
                  <a:pt x="523" y="308"/>
                  <a:pt x="579" y="301"/>
                  <a:pt x="630" y="300"/>
                </a:cubicBezTo>
                <a:cubicBezTo>
                  <a:pt x="681" y="299"/>
                  <a:pt x="732" y="316"/>
                  <a:pt x="770" y="310"/>
                </a:cubicBezTo>
                <a:cubicBezTo>
                  <a:pt x="808" y="304"/>
                  <a:pt x="834" y="278"/>
                  <a:pt x="860" y="265"/>
                </a:cubicBezTo>
                <a:cubicBezTo>
                  <a:pt x="886" y="252"/>
                  <a:pt x="900" y="242"/>
                  <a:pt x="925" y="235"/>
                </a:cubicBezTo>
                <a:cubicBezTo>
                  <a:pt x="950" y="228"/>
                  <a:pt x="979" y="234"/>
                  <a:pt x="1010" y="220"/>
                </a:cubicBezTo>
                <a:cubicBezTo>
                  <a:pt x="1041" y="206"/>
                  <a:pt x="1078" y="171"/>
                  <a:pt x="1110" y="150"/>
                </a:cubicBezTo>
                <a:cubicBezTo>
                  <a:pt x="1142" y="129"/>
                  <a:pt x="1182" y="114"/>
                  <a:pt x="1205" y="95"/>
                </a:cubicBezTo>
                <a:cubicBezTo>
                  <a:pt x="1228" y="76"/>
                  <a:pt x="1229" y="51"/>
                  <a:pt x="1250" y="35"/>
                </a:cubicBezTo>
                <a:cubicBezTo>
                  <a:pt x="1271" y="19"/>
                  <a:pt x="1300" y="9"/>
                  <a:pt x="133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6" name="Freeform 642">
            <a:extLst>
              <a:ext uri="{FF2B5EF4-FFF2-40B4-BE49-F238E27FC236}">
                <a16:creationId xmlns:a16="http://schemas.microsoft.com/office/drawing/2014/main" id="{E90349DF-D5AC-F44A-9F3C-1DA67C836BEF}"/>
              </a:ext>
            </a:extLst>
          </xdr:cNvPr>
          <xdr:cNvSpPr>
            <a:spLocks noChangeAspect="1"/>
          </xdr:cNvSpPr>
        </xdr:nvSpPr>
        <xdr:spPr bwMode="auto">
          <a:xfrm rot="16200000">
            <a:off x="8824" y="3101"/>
            <a:ext cx="1768" cy="143"/>
          </a:xfrm>
          <a:custGeom>
            <a:avLst/>
            <a:gdLst>
              <a:gd name="T0" fmla="*/ 0 w 2500"/>
              <a:gd name="T1" fmla="*/ 0 h 202"/>
              <a:gd name="T2" fmla="*/ 125 w 2500"/>
              <a:gd name="T3" fmla="*/ 35 h 202"/>
              <a:gd name="T4" fmla="*/ 295 w 2500"/>
              <a:gd name="T5" fmla="*/ 5 h 202"/>
              <a:gd name="T6" fmla="*/ 410 w 2500"/>
              <a:gd name="T7" fmla="*/ 15 h 202"/>
              <a:gd name="T8" fmla="*/ 485 w 2500"/>
              <a:gd name="T9" fmla="*/ 75 h 202"/>
              <a:gd name="T10" fmla="*/ 655 w 2500"/>
              <a:gd name="T11" fmla="*/ 130 h 202"/>
              <a:gd name="T12" fmla="*/ 795 w 2500"/>
              <a:gd name="T13" fmla="*/ 180 h 202"/>
              <a:gd name="T14" fmla="*/ 1010 w 2500"/>
              <a:gd name="T15" fmla="*/ 195 h 202"/>
              <a:gd name="T16" fmla="*/ 1195 w 2500"/>
              <a:gd name="T17" fmla="*/ 140 h 202"/>
              <a:gd name="T18" fmla="*/ 1260 w 2500"/>
              <a:gd name="T19" fmla="*/ 100 h 202"/>
              <a:gd name="T20" fmla="*/ 1320 w 2500"/>
              <a:gd name="T21" fmla="*/ 85 h 202"/>
              <a:gd name="T22" fmla="*/ 1410 w 2500"/>
              <a:gd name="T23" fmla="*/ 35 h 202"/>
              <a:gd name="T24" fmla="*/ 1580 w 2500"/>
              <a:gd name="T25" fmla="*/ 0 h 202"/>
              <a:gd name="T26" fmla="*/ 1720 w 2500"/>
              <a:gd name="T27" fmla="*/ 35 h 202"/>
              <a:gd name="T28" fmla="*/ 1845 w 2500"/>
              <a:gd name="T29" fmla="*/ 25 h 202"/>
              <a:gd name="T30" fmla="*/ 2015 w 2500"/>
              <a:gd name="T31" fmla="*/ 80 h 202"/>
              <a:gd name="T32" fmla="*/ 2160 w 2500"/>
              <a:gd name="T33" fmla="*/ 140 h 202"/>
              <a:gd name="T34" fmla="*/ 2270 w 2500"/>
              <a:gd name="T35" fmla="*/ 120 h 202"/>
              <a:gd name="T36" fmla="*/ 2365 w 2500"/>
              <a:gd name="T37" fmla="*/ 65 h 202"/>
              <a:gd name="T38" fmla="*/ 2500 w 2500"/>
              <a:gd name="T39" fmla="*/ 35 h 2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500" h="202">
                <a:moveTo>
                  <a:pt x="0" y="0"/>
                </a:moveTo>
                <a:cubicBezTo>
                  <a:pt x="38" y="17"/>
                  <a:pt x="76" y="34"/>
                  <a:pt x="125" y="35"/>
                </a:cubicBezTo>
                <a:cubicBezTo>
                  <a:pt x="174" y="36"/>
                  <a:pt x="248" y="8"/>
                  <a:pt x="295" y="5"/>
                </a:cubicBezTo>
                <a:cubicBezTo>
                  <a:pt x="342" y="2"/>
                  <a:pt x="378" y="3"/>
                  <a:pt x="410" y="15"/>
                </a:cubicBezTo>
                <a:cubicBezTo>
                  <a:pt x="442" y="27"/>
                  <a:pt x="444" y="56"/>
                  <a:pt x="485" y="75"/>
                </a:cubicBezTo>
                <a:cubicBezTo>
                  <a:pt x="526" y="94"/>
                  <a:pt x="603" y="112"/>
                  <a:pt x="655" y="130"/>
                </a:cubicBezTo>
                <a:cubicBezTo>
                  <a:pt x="707" y="148"/>
                  <a:pt x="736" y="169"/>
                  <a:pt x="795" y="180"/>
                </a:cubicBezTo>
                <a:cubicBezTo>
                  <a:pt x="854" y="191"/>
                  <a:pt x="943" y="202"/>
                  <a:pt x="1010" y="195"/>
                </a:cubicBezTo>
                <a:cubicBezTo>
                  <a:pt x="1077" y="188"/>
                  <a:pt x="1153" y="156"/>
                  <a:pt x="1195" y="140"/>
                </a:cubicBezTo>
                <a:cubicBezTo>
                  <a:pt x="1237" y="124"/>
                  <a:pt x="1239" y="109"/>
                  <a:pt x="1260" y="100"/>
                </a:cubicBezTo>
                <a:cubicBezTo>
                  <a:pt x="1281" y="91"/>
                  <a:pt x="1295" y="96"/>
                  <a:pt x="1320" y="85"/>
                </a:cubicBezTo>
                <a:cubicBezTo>
                  <a:pt x="1345" y="74"/>
                  <a:pt x="1367" y="49"/>
                  <a:pt x="1410" y="35"/>
                </a:cubicBezTo>
                <a:cubicBezTo>
                  <a:pt x="1453" y="21"/>
                  <a:pt x="1528" y="0"/>
                  <a:pt x="1580" y="0"/>
                </a:cubicBezTo>
                <a:cubicBezTo>
                  <a:pt x="1632" y="0"/>
                  <a:pt x="1676" y="31"/>
                  <a:pt x="1720" y="35"/>
                </a:cubicBezTo>
                <a:cubicBezTo>
                  <a:pt x="1764" y="39"/>
                  <a:pt x="1796" y="18"/>
                  <a:pt x="1845" y="25"/>
                </a:cubicBezTo>
                <a:cubicBezTo>
                  <a:pt x="1894" y="32"/>
                  <a:pt x="1963" y="61"/>
                  <a:pt x="2015" y="80"/>
                </a:cubicBezTo>
                <a:cubicBezTo>
                  <a:pt x="2067" y="99"/>
                  <a:pt x="2118" y="133"/>
                  <a:pt x="2160" y="140"/>
                </a:cubicBezTo>
                <a:cubicBezTo>
                  <a:pt x="2202" y="147"/>
                  <a:pt x="2236" y="133"/>
                  <a:pt x="2270" y="120"/>
                </a:cubicBezTo>
                <a:cubicBezTo>
                  <a:pt x="2304" y="107"/>
                  <a:pt x="2327" y="79"/>
                  <a:pt x="2365" y="65"/>
                </a:cubicBezTo>
                <a:cubicBezTo>
                  <a:pt x="2403" y="51"/>
                  <a:pt x="2451" y="43"/>
                  <a:pt x="2500" y="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7" name="Freeform 643">
            <a:extLst>
              <a:ext uri="{FF2B5EF4-FFF2-40B4-BE49-F238E27FC236}">
                <a16:creationId xmlns:a16="http://schemas.microsoft.com/office/drawing/2014/main" id="{7DC18DB5-365A-A518-18D7-9A7B51DAE9FA}"/>
              </a:ext>
            </a:extLst>
          </xdr:cNvPr>
          <xdr:cNvSpPr>
            <a:spLocks noChangeAspect="1"/>
          </xdr:cNvSpPr>
        </xdr:nvSpPr>
        <xdr:spPr bwMode="auto">
          <a:xfrm rot="16200000">
            <a:off x="9292" y="3315"/>
            <a:ext cx="1227" cy="298"/>
          </a:xfrm>
          <a:custGeom>
            <a:avLst/>
            <a:gdLst>
              <a:gd name="T0" fmla="*/ 0 w 1735"/>
              <a:gd name="T1" fmla="*/ 98 h 420"/>
              <a:gd name="T2" fmla="*/ 60 w 1735"/>
              <a:gd name="T3" fmla="*/ 98 h 420"/>
              <a:gd name="T4" fmla="*/ 185 w 1735"/>
              <a:gd name="T5" fmla="*/ 33 h 420"/>
              <a:gd name="T6" fmla="*/ 305 w 1735"/>
              <a:gd name="T7" fmla="*/ 8 h 420"/>
              <a:gd name="T8" fmla="*/ 430 w 1735"/>
              <a:gd name="T9" fmla="*/ 83 h 420"/>
              <a:gd name="T10" fmla="*/ 500 w 1735"/>
              <a:gd name="T11" fmla="*/ 173 h 420"/>
              <a:gd name="T12" fmla="*/ 635 w 1735"/>
              <a:gd name="T13" fmla="*/ 238 h 420"/>
              <a:gd name="T14" fmla="*/ 820 w 1735"/>
              <a:gd name="T15" fmla="*/ 263 h 420"/>
              <a:gd name="T16" fmla="*/ 1060 w 1735"/>
              <a:gd name="T17" fmla="*/ 258 h 420"/>
              <a:gd name="T18" fmla="*/ 1310 w 1735"/>
              <a:gd name="T19" fmla="*/ 293 h 420"/>
              <a:gd name="T20" fmla="*/ 1485 w 1735"/>
              <a:gd name="T21" fmla="*/ 343 h 420"/>
              <a:gd name="T22" fmla="*/ 1630 w 1735"/>
              <a:gd name="T23" fmla="*/ 408 h 420"/>
              <a:gd name="T24" fmla="*/ 1735 w 1735"/>
              <a:gd name="T25" fmla="*/ 413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35" h="420">
                <a:moveTo>
                  <a:pt x="0" y="98"/>
                </a:moveTo>
                <a:cubicBezTo>
                  <a:pt x="14" y="103"/>
                  <a:pt x="29" y="109"/>
                  <a:pt x="60" y="98"/>
                </a:cubicBezTo>
                <a:cubicBezTo>
                  <a:pt x="91" y="87"/>
                  <a:pt x="144" y="48"/>
                  <a:pt x="185" y="33"/>
                </a:cubicBezTo>
                <a:cubicBezTo>
                  <a:pt x="226" y="18"/>
                  <a:pt x="264" y="0"/>
                  <a:pt x="305" y="8"/>
                </a:cubicBezTo>
                <a:cubicBezTo>
                  <a:pt x="346" y="16"/>
                  <a:pt x="398" y="56"/>
                  <a:pt x="430" y="83"/>
                </a:cubicBezTo>
                <a:cubicBezTo>
                  <a:pt x="462" y="110"/>
                  <a:pt x="466" y="147"/>
                  <a:pt x="500" y="173"/>
                </a:cubicBezTo>
                <a:cubicBezTo>
                  <a:pt x="534" y="199"/>
                  <a:pt x="582" y="223"/>
                  <a:pt x="635" y="238"/>
                </a:cubicBezTo>
                <a:cubicBezTo>
                  <a:pt x="688" y="253"/>
                  <a:pt x="749" y="260"/>
                  <a:pt x="820" y="263"/>
                </a:cubicBezTo>
                <a:cubicBezTo>
                  <a:pt x="891" y="266"/>
                  <a:pt x="978" y="253"/>
                  <a:pt x="1060" y="258"/>
                </a:cubicBezTo>
                <a:cubicBezTo>
                  <a:pt x="1142" y="263"/>
                  <a:pt x="1239" y="279"/>
                  <a:pt x="1310" y="293"/>
                </a:cubicBezTo>
                <a:cubicBezTo>
                  <a:pt x="1381" y="307"/>
                  <a:pt x="1432" y="324"/>
                  <a:pt x="1485" y="343"/>
                </a:cubicBezTo>
                <a:cubicBezTo>
                  <a:pt x="1538" y="362"/>
                  <a:pt x="1588" y="396"/>
                  <a:pt x="1630" y="408"/>
                </a:cubicBezTo>
                <a:cubicBezTo>
                  <a:pt x="1672" y="420"/>
                  <a:pt x="1713" y="412"/>
                  <a:pt x="1735" y="4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8" name="Oval 644">
            <a:extLst>
              <a:ext uri="{FF2B5EF4-FFF2-40B4-BE49-F238E27FC236}">
                <a16:creationId xmlns:a16="http://schemas.microsoft.com/office/drawing/2014/main" id="{F0E74CD1-3DB5-EEA4-5BE1-2082A0FD5E8B}"/>
              </a:ext>
            </a:extLst>
          </xdr:cNvPr>
          <xdr:cNvSpPr>
            <a:spLocks noChangeAspect="1" noChangeArrowheads="1"/>
          </xdr:cNvSpPr>
        </xdr:nvSpPr>
        <xdr:spPr bwMode="auto">
          <a:xfrm rot="16200000">
            <a:off x="9859" y="3669"/>
            <a:ext cx="133" cy="133"/>
          </a:xfrm>
          <a:prstGeom prst="ellipse">
            <a:avLst/>
          </a:prstGeom>
          <a:solidFill>
            <a:srgbClr val="FFFFFF"/>
          </a:solidFill>
          <a:ln w="6350">
            <a:solidFill>
              <a:srgbClr val="000000"/>
            </a:solidFill>
            <a:round/>
            <a:headEnd/>
            <a:tailEnd/>
          </a:ln>
        </xdr:spPr>
      </xdr:sp>
      <xdr:sp macro="" textlink="">
        <xdr:nvSpPr>
          <xdr:cNvPr id="219" name="Freeform 645">
            <a:extLst>
              <a:ext uri="{FF2B5EF4-FFF2-40B4-BE49-F238E27FC236}">
                <a16:creationId xmlns:a16="http://schemas.microsoft.com/office/drawing/2014/main" id="{2427A436-0369-9F8A-3D79-E73108DB579F}"/>
              </a:ext>
            </a:extLst>
          </xdr:cNvPr>
          <xdr:cNvSpPr>
            <a:spLocks noChangeAspect="1"/>
          </xdr:cNvSpPr>
        </xdr:nvSpPr>
        <xdr:spPr bwMode="auto">
          <a:xfrm rot="16200000">
            <a:off x="7906" y="5103"/>
            <a:ext cx="2946" cy="896"/>
          </a:xfrm>
          <a:custGeom>
            <a:avLst/>
            <a:gdLst>
              <a:gd name="T0" fmla="*/ 4165 w 4165"/>
              <a:gd name="T1" fmla="*/ 1266 h 1266"/>
              <a:gd name="T2" fmla="*/ 4120 w 4165"/>
              <a:gd name="T3" fmla="*/ 1251 h 1266"/>
              <a:gd name="T4" fmla="*/ 4020 w 4165"/>
              <a:gd name="T5" fmla="*/ 1186 h 1266"/>
              <a:gd name="T6" fmla="*/ 3915 w 4165"/>
              <a:gd name="T7" fmla="*/ 1106 h 1266"/>
              <a:gd name="T8" fmla="*/ 3770 w 4165"/>
              <a:gd name="T9" fmla="*/ 1061 h 1266"/>
              <a:gd name="T10" fmla="*/ 3645 w 4165"/>
              <a:gd name="T11" fmla="*/ 1036 h 1266"/>
              <a:gd name="T12" fmla="*/ 3450 w 4165"/>
              <a:gd name="T13" fmla="*/ 971 h 1266"/>
              <a:gd name="T14" fmla="*/ 3335 w 4165"/>
              <a:gd name="T15" fmla="*/ 931 h 1266"/>
              <a:gd name="T16" fmla="*/ 3190 w 4165"/>
              <a:gd name="T17" fmla="*/ 946 h 1266"/>
              <a:gd name="T18" fmla="*/ 3130 w 4165"/>
              <a:gd name="T19" fmla="*/ 981 h 1266"/>
              <a:gd name="T20" fmla="*/ 3060 w 4165"/>
              <a:gd name="T21" fmla="*/ 966 h 1266"/>
              <a:gd name="T22" fmla="*/ 2975 w 4165"/>
              <a:gd name="T23" fmla="*/ 946 h 1266"/>
              <a:gd name="T24" fmla="*/ 2890 w 4165"/>
              <a:gd name="T25" fmla="*/ 926 h 1266"/>
              <a:gd name="T26" fmla="*/ 2790 w 4165"/>
              <a:gd name="T27" fmla="*/ 906 h 1266"/>
              <a:gd name="T28" fmla="*/ 2710 w 4165"/>
              <a:gd name="T29" fmla="*/ 806 h 1266"/>
              <a:gd name="T30" fmla="*/ 2630 w 4165"/>
              <a:gd name="T31" fmla="*/ 741 h 1266"/>
              <a:gd name="T32" fmla="*/ 2500 w 4165"/>
              <a:gd name="T33" fmla="*/ 741 h 1266"/>
              <a:gd name="T34" fmla="*/ 2405 w 4165"/>
              <a:gd name="T35" fmla="*/ 716 h 1266"/>
              <a:gd name="T36" fmla="*/ 2265 w 4165"/>
              <a:gd name="T37" fmla="*/ 626 h 1266"/>
              <a:gd name="T38" fmla="*/ 2085 w 4165"/>
              <a:gd name="T39" fmla="*/ 591 h 1266"/>
              <a:gd name="T40" fmla="*/ 1885 w 4165"/>
              <a:gd name="T41" fmla="*/ 616 h 1266"/>
              <a:gd name="T42" fmla="*/ 1570 w 4165"/>
              <a:gd name="T43" fmla="*/ 601 h 1266"/>
              <a:gd name="T44" fmla="*/ 1430 w 4165"/>
              <a:gd name="T45" fmla="*/ 566 h 1266"/>
              <a:gd name="T46" fmla="*/ 1300 w 4165"/>
              <a:gd name="T47" fmla="*/ 566 h 1266"/>
              <a:gd name="T48" fmla="*/ 1210 w 4165"/>
              <a:gd name="T49" fmla="*/ 531 h 1266"/>
              <a:gd name="T50" fmla="*/ 1090 w 4165"/>
              <a:gd name="T51" fmla="*/ 501 h 1266"/>
              <a:gd name="T52" fmla="*/ 950 w 4165"/>
              <a:gd name="T53" fmla="*/ 401 h 1266"/>
              <a:gd name="T54" fmla="*/ 810 w 4165"/>
              <a:gd name="T55" fmla="*/ 266 h 1266"/>
              <a:gd name="T56" fmla="*/ 670 w 4165"/>
              <a:gd name="T57" fmla="*/ 86 h 1266"/>
              <a:gd name="T58" fmla="*/ 615 w 4165"/>
              <a:gd name="T59" fmla="*/ 21 h 1266"/>
              <a:gd name="T60" fmla="*/ 540 w 4165"/>
              <a:gd name="T61" fmla="*/ 6 h 1266"/>
              <a:gd name="T62" fmla="*/ 435 w 4165"/>
              <a:gd name="T63" fmla="*/ 56 h 1266"/>
              <a:gd name="T64" fmla="*/ 355 w 4165"/>
              <a:gd name="T65" fmla="*/ 161 h 1266"/>
              <a:gd name="T66" fmla="*/ 320 w 4165"/>
              <a:gd name="T67" fmla="*/ 251 h 1266"/>
              <a:gd name="T68" fmla="*/ 250 w 4165"/>
              <a:gd name="T69" fmla="*/ 411 h 1266"/>
              <a:gd name="T70" fmla="*/ 205 w 4165"/>
              <a:gd name="T71" fmla="*/ 676 h 1266"/>
              <a:gd name="T72" fmla="*/ 180 w 4165"/>
              <a:gd name="T73" fmla="*/ 871 h 1266"/>
              <a:gd name="T74" fmla="*/ 130 w 4165"/>
              <a:gd name="T75" fmla="*/ 986 h 1266"/>
              <a:gd name="T76" fmla="*/ 95 w 4165"/>
              <a:gd name="T77" fmla="*/ 1091 h 1266"/>
              <a:gd name="T78" fmla="*/ 40 w 4165"/>
              <a:gd name="T79" fmla="*/ 1166 h 1266"/>
              <a:gd name="T80" fmla="*/ 0 w 4165"/>
              <a:gd name="T81" fmla="*/ 1266 h 1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165" h="1266">
                <a:moveTo>
                  <a:pt x="4165" y="1266"/>
                </a:moveTo>
                <a:cubicBezTo>
                  <a:pt x="4154" y="1265"/>
                  <a:pt x="4144" y="1264"/>
                  <a:pt x="4120" y="1251"/>
                </a:cubicBezTo>
                <a:cubicBezTo>
                  <a:pt x="4096" y="1238"/>
                  <a:pt x="4054" y="1210"/>
                  <a:pt x="4020" y="1186"/>
                </a:cubicBezTo>
                <a:cubicBezTo>
                  <a:pt x="3986" y="1162"/>
                  <a:pt x="3957" y="1127"/>
                  <a:pt x="3915" y="1106"/>
                </a:cubicBezTo>
                <a:cubicBezTo>
                  <a:pt x="3873" y="1085"/>
                  <a:pt x="3815" y="1073"/>
                  <a:pt x="3770" y="1061"/>
                </a:cubicBezTo>
                <a:cubicBezTo>
                  <a:pt x="3725" y="1049"/>
                  <a:pt x="3698" y="1051"/>
                  <a:pt x="3645" y="1036"/>
                </a:cubicBezTo>
                <a:cubicBezTo>
                  <a:pt x="3592" y="1021"/>
                  <a:pt x="3502" y="989"/>
                  <a:pt x="3450" y="971"/>
                </a:cubicBezTo>
                <a:cubicBezTo>
                  <a:pt x="3398" y="953"/>
                  <a:pt x="3378" y="935"/>
                  <a:pt x="3335" y="931"/>
                </a:cubicBezTo>
                <a:cubicBezTo>
                  <a:pt x="3292" y="927"/>
                  <a:pt x="3224" y="938"/>
                  <a:pt x="3190" y="946"/>
                </a:cubicBezTo>
                <a:cubicBezTo>
                  <a:pt x="3156" y="954"/>
                  <a:pt x="3152" y="978"/>
                  <a:pt x="3130" y="981"/>
                </a:cubicBezTo>
                <a:cubicBezTo>
                  <a:pt x="3108" y="984"/>
                  <a:pt x="3086" y="972"/>
                  <a:pt x="3060" y="966"/>
                </a:cubicBezTo>
                <a:cubicBezTo>
                  <a:pt x="3034" y="960"/>
                  <a:pt x="3003" y="953"/>
                  <a:pt x="2975" y="946"/>
                </a:cubicBezTo>
                <a:cubicBezTo>
                  <a:pt x="2947" y="939"/>
                  <a:pt x="2921" y="933"/>
                  <a:pt x="2890" y="926"/>
                </a:cubicBezTo>
                <a:cubicBezTo>
                  <a:pt x="2859" y="919"/>
                  <a:pt x="2820" y="926"/>
                  <a:pt x="2790" y="906"/>
                </a:cubicBezTo>
                <a:cubicBezTo>
                  <a:pt x="2760" y="886"/>
                  <a:pt x="2737" y="833"/>
                  <a:pt x="2710" y="806"/>
                </a:cubicBezTo>
                <a:cubicBezTo>
                  <a:pt x="2683" y="779"/>
                  <a:pt x="2665" y="752"/>
                  <a:pt x="2630" y="741"/>
                </a:cubicBezTo>
                <a:cubicBezTo>
                  <a:pt x="2595" y="730"/>
                  <a:pt x="2537" y="745"/>
                  <a:pt x="2500" y="741"/>
                </a:cubicBezTo>
                <a:cubicBezTo>
                  <a:pt x="2463" y="737"/>
                  <a:pt x="2444" y="735"/>
                  <a:pt x="2405" y="716"/>
                </a:cubicBezTo>
                <a:cubicBezTo>
                  <a:pt x="2366" y="697"/>
                  <a:pt x="2318" y="647"/>
                  <a:pt x="2265" y="626"/>
                </a:cubicBezTo>
                <a:cubicBezTo>
                  <a:pt x="2212" y="605"/>
                  <a:pt x="2148" y="593"/>
                  <a:pt x="2085" y="591"/>
                </a:cubicBezTo>
                <a:cubicBezTo>
                  <a:pt x="2022" y="589"/>
                  <a:pt x="1971" y="614"/>
                  <a:pt x="1885" y="616"/>
                </a:cubicBezTo>
                <a:cubicBezTo>
                  <a:pt x="1799" y="618"/>
                  <a:pt x="1646" y="609"/>
                  <a:pt x="1570" y="601"/>
                </a:cubicBezTo>
                <a:cubicBezTo>
                  <a:pt x="1494" y="593"/>
                  <a:pt x="1475" y="572"/>
                  <a:pt x="1430" y="566"/>
                </a:cubicBezTo>
                <a:cubicBezTo>
                  <a:pt x="1385" y="560"/>
                  <a:pt x="1337" y="572"/>
                  <a:pt x="1300" y="566"/>
                </a:cubicBezTo>
                <a:cubicBezTo>
                  <a:pt x="1263" y="560"/>
                  <a:pt x="1245" y="542"/>
                  <a:pt x="1210" y="531"/>
                </a:cubicBezTo>
                <a:cubicBezTo>
                  <a:pt x="1175" y="520"/>
                  <a:pt x="1133" y="523"/>
                  <a:pt x="1090" y="501"/>
                </a:cubicBezTo>
                <a:cubicBezTo>
                  <a:pt x="1047" y="479"/>
                  <a:pt x="997" y="440"/>
                  <a:pt x="950" y="401"/>
                </a:cubicBezTo>
                <a:cubicBezTo>
                  <a:pt x="903" y="362"/>
                  <a:pt x="857" y="318"/>
                  <a:pt x="810" y="266"/>
                </a:cubicBezTo>
                <a:cubicBezTo>
                  <a:pt x="763" y="214"/>
                  <a:pt x="702" y="127"/>
                  <a:pt x="670" y="86"/>
                </a:cubicBezTo>
                <a:cubicBezTo>
                  <a:pt x="638" y="45"/>
                  <a:pt x="637" y="34"/>
                  <a:pt x="615" y="21"/>
                </a:cubicBezTo>
                <a:cubicBezTo>
                  <a:pt x="593" y="8"/>
                  <a:pt x="570" y="0"/>
                  <a:pt x="540" y="6"/>
                </a:cubicBezTo>
                <a:cubicBezTo>
                  <a:pt x="510" y="12"/>
                  <a:pt x="466" y="30"/>
                  <a:pt x="435" y="56"/>
                </a:cubicBezTo>
                <a:cubicBezTo>
                  <a:pt x="404" y="82"/>
                  <a:pt x="374" y="129"/>
                  <a:pt x="355" y="161"/>
                </a:cubicBezTo>
                <a:cubicBezTo>
                  <a:pt x="336" y="193"/>
                  <a:pt x="337" y="209"/>
                  <a:pt x="320" y="251"/>
                </a:cubicBezTo>
                <a:cubicBezTo>
                  <a:pt x="303" y="293"/>
                  <a:pt x="269" y="340"/>
                  <a:pt x="250" y="411"/>
                </a:cubicBezTo>
                <a:cubicBezTo>
                  <a:pt x="231" y="482"/>
                  <a:pt x="217" y="599"/>
                  <a:pt x="205" y="676"/>
                </a:cubicBezTo>
                <a:cubicBezTo>
                  <a:pt x="193" y="753"/>
                  <a:pt x="192" y="819"/>
                  <a:pt x="180" y="871"/>
                </a:cubicBezTo>
                <a:cubicBezTo>
                  <a:pt x="168" y="923"/>
                  <a:pt x="144" y="949"/>
                  <a:pt x="130" y="986"/>
                </a:cubicBezTo>
                <a:cubicBezTo>
                  <a:pt x="116" y="1023"/>
                  <a:pt x="110" y="1061"/>
                  <a:pt x="95" y="1091"/>
                </a:cubicBezTo>
                <a:cubicBezTo>
                  <a:pt x="80" y="1121"/>
                  <a:pt x="56" y="1137"/>
                  <a:pt x="40" y="1166"/>
                </a:cubicBezTo>
                <a:cubicBezTo>
                  <a:pt x="24" y="1195"/>
                  <a:pt x="12" y="1230"/>
                  <a:pt x="0" y="1266"/>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0" name="Freeform 646">
            <a:extLst>
              <a:ext uri="{FF2B5EF4-FFF2-40B4-BE49-F238E27FC236}">
                <a16:creationId xmlns:a16="http://schemas.microsoft.com/office/drawing/2014/main" id="{00A9C43D-BACD-CE1D-4793-B20FC6ED4511}"/>
              </a:ext>
            </a:extLst>
          </xdr:cNvPr>
          <xdr:cNvSpPr>
            <a:spLocks noChangeAspect="1"/>
          </xdr:cNvSpPr>
        </xdr:nvSpPr>
        <xdr:spPr bwMode="auto">
          <a:xfrm rot="16200000">
            <a:off x="8922" y="5069"/>
            <a:ext cx="2359" cy="645"/>
          </a:xfrm>
          <a:custGeom>
            <a:avLst/>
            <a:gdLst>
              <a:gd name="T0" fmla="*/ 3335 w 3335"/>
              <a:gd name="T1" fmla="*/ 572 h 912"/>
              <a:gd name="T2" fmla="*/ 3260 w 3335"/>
              <a:gd name="T3" fmla="*/ 622 h 912"/>
              <a:gd name="T4" fmla="*/ 3165 w 3335"/>
              <a:gd name="T5" fmla="*/ 657 h 912"/>
              <a:gd name="T6" fmla="*/ 3020 w 3335"/>
              <a:gd name="T7" fmla="*/ 617 h 912"/>
              <a:gd name="T8" fmla="*/ 2900 w 3335"/>
              <a:gd name="T9" fmla="*/ 527 h 912"/>
              <a:gd name="T10" fmla="*/ 2845 w 3335"/>
              <a:gd name="T11" fmla="*/ 442 h 912"/>
              <a:gd name="T12" fmla="*/ 2745 w 3335"/>
              <a:gd name="T13" fmla="*/ 387 h 912"/>
              <a:gd name="T14" fmla="*/ 2635 w 3335"/>
              <a:gd name="T15" fmla="*/ 357 h 912"/>
              <a:gd name="T16" fmla="*/ 2550 w 3335"/>
              <a:gd name="T17" fmla="*/ 262 h 912"/>
              <a:gd name="T18" fmla="*/ 2495 w 3335"/>
              <a:gd name="T19" fmla="*/ 192 h 912"/>
              <a:gd name="T20" fmla="*/ 2405 w 3335"/>
              <a:gd name="T21" fmla="*/ 182 h 912"/>
              <a:gd name="T22" fmla="*/ 2340 w 3335"/>
              <a:gd name="T23" fmla="*/ 202 h 912"/>
              <a:gd name="T24" fmla="*/ 2235 w 3335"/>
              <a:gd name="T25" fmla="*/ 202 h 912"/>
              <a:gd name="T26" fmla="*/ 2090 w 3335"/>
              <a:gd name="T27" fmla="*/ 152 h 912"/>
              <a:gd name="T28" fmla="*/ 1970 w 3335"/>
              <a:gd name="T29" fmla="*/ 177 h 912"/>
              <a:gd name="T30" fmla="*/ 1880 w 3335"/>
              <a:gd name="T31" fmla="*/ 162 h 912"/>
              <a:gd name="T32" fmla="*/ 1665 w 3335"/>
              <a:gd name="T33" fmla="*/ 82 h 912"/>
              <a:gd name="T34" fmla="*/ 1465 w 3335"/>
              <a:gd name="T35" fmla="*/ 22 h 912"/>
              <a:gd name="T36" fmla="*/ 1295 w 3335"/>
              <a:gd name="T37" fmla="*/ 17 h 912"/>
              <a:gd name="T38" fmla="*/ 1110 w 3335"/>
              <a:gd name="T39" fmla="*/ 122 h 912"/>
              <a:gd name="T40" fmla="*/ 990 w 3335"/>
              <a:gd name="T41" fmla="*/ 187 h 912"/>
              <a:gd name="T42" fmla="*/ 860 w 3335"/>
              <a:gd name="T43" fmla="*/ 217 h 912"/>
              <a:gd name="T44" fmla="*/ 765 w 3335"/>
              <a:gd name="T45" fmla="*/ 242 h 912"/>
              <a:gd name="T46" fmla="*/ 625 w 3335"/>
              <a:gd name="T47" fmla="*/ 357 h 912"/>
              <a:gd name="T48" fmla="*/ 465 w 3335"/>
              <a:gd name="T49" fmla="*/ 532 h 912"/>
              <a:gd name="T50" fmla="*/ 365 w 3335"/>
              <a:gd name="T51" fmla="*/ 657 h 912"/>
              <a:gd name="T52" fmla="*/ 280 w 3335"/>
              <a:gd name="T53" fmla="*/ 747 h 912"/>
              <a:gd name="T54" fmla="*/ 125 w 3335"/>
              <a:gd name="T55" fmla="*/ 827 h 912"/>
              <a:gd name="T56" fmla="*/ 0 w 3335"/>
              <a:gd name="T57" fmla="*/ 912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35" h="912">
                <a:moveTo>
                  <a:pt x="3335" y="572"/>
                </a:moveTo>
                <a:cubicBezTo>
                  <a:pt x="3311" y="590"/>
                  <a:pt x="3288" y="608"/>
                  <a:pt x="3260" y="622"/>
                </a:cubicBezTo>
                <a:cubicBezTo>
                  <a:pt x="3232" y="636"/>
                  <a:pt x="3205" y="658"/>
                  <a:pt x="3165" y="657"/>
                </a:cubicBezTo>
                <a:cubicBezTo>
                  <a:pt x="3125" y="656"/>
                  <a:pt x="3064" y="639"/>
                  <a:pt x="3020" y="617"/>
                </a:cubicBezTo>
                <a:cubicBezTo>
                  <a:pt x="2976" y="595"/>
                  <a:pt x="2929" y="556"/>
                  <a:pt x="2900" y="527"/>
                </a:cubicBezTo>
                <a:cubicBezTo>
                  <a:pt x="2871" y="498"/>
                  <a:pt x="2871" y="465"/>
                  <a:pt x="2845" y="442"/>
                </a:cubicBezTo>
                <a:cubicBezTo>
                  <a:pt x="2819" y="419"/>
                  <a:pt x="2780" y="401"/>
                  <a:pt x="2745" y="387"/>
                </a:cubicBezTo>
                <a:cubicBezTo>
                  <a:pt x="2710" y="373"/>
                  <a:pt x="2667" y="378"/>
                  <a:pt x="2635" y="357"/>
                </a:cubicBezTo>
                <a:cubicBezTo>
                  <a:pt x="2603" y="336"/>
                  <a:pt x="2573" y="289"/>
                  <a:pt x="2550" y="262"/>
                </a:cubicBezTo>
                <a:cubicBezTo>
                  <a:pt x="2527" y="235"/>
                  <a:pt x="2519" y="205"/>
                  <a:pt x="2495" y="192"/>
                </a:cubicBezTo>
                <a:cubicBezTo>
                  <a:pt x="2471" y="179"/>
                  <a:pt x="2431" y="180"/>
                  <a:pt x="2405" y="182"/>
                </a:cubicBezTo>
                <a:cubicBezTo>
                  <a:pt x="2379" y="184"/>
                  <a:pt x="2368" y="199"/>
                  <a:pt x="2340" y="202"/>
                </a:cubicBezTo>
                <a:cubicBezTo>
                  <a:pt x="2312" y="205"/>
                  <a:pt x="2277" y="210"/>
                  <a:pt x="2235" y="202"/>
                </a:cubicBezTo>
                <a:cubicBezTo>
                  <a:pt x="2193" y="194"/>
                  <a:pt x="2134" y="156"/>
                  <a:pt x="2090" y="152"/>
                </a:cubicBezTo>
                <a:cubicBezTo>
                  <a:pt x="2046" y="148"/>
                  <a:pt x="2005" y="175"/>
                  <a:pt x="1970" y="177"/>
                </a:cubicBezTo>
                <a:cubicBezTo>
                  <a:pt x="1935" y="179"/>
                  <a:pt x="1931" y="178"/>
                  <a:pt x="1880" y="162"/>
                </a:cubicBezTo>
                <a:cubicBezTo>
                  <a:pt x="1829" y="146"/>
                  <a:pt x="1734" y="105"/>
                  <a:pt x="1665" y="82"/>
                </a:cubicBezTo>
                <a:cubicBezTo>
                  <a:pt x="1596" y="59"/>
                  <a:pt x="1527" y="33"/>
                  <a:pt x="1465" y="22"/>
                </a:cubicBezTo>
                <a:cubicBezTo>
                  <a:pt x="1403" y="11"/>
                  <a:pt x="1354" y="0"/>
                  <a:pt x="1295" y="17"/>
                </a:cubicBezTo>
                <a:cubicBezTo>
                  <a:pt x="1236" y="34"/>
                  <a:pt x="1161" y="94"/>
                  <a:pt x="1110" y="122"/>
                </a:cubicBezTo>
                <a:cubicBezTo>
                  <a:pt x="1059" y="150"/>
                  <a:pt x="1032" y="171"/>
                  <a:pt x="990" y="187"/>
                </a:cubicBezTo>
                <a:cubicBezTo>
                  <a:pt x="948" y="203"/>
                  <a:pt x="897" y="208"/>
                  <a:pt x="860" y="217"/>
                </a:cubicBezTo>
                <a:cubicBezTo>
                  <a:pt x="823" y="226"/>
                  <a:pt x="804" y="219"/>
                  <a:pt x="765" y="242"/>
                </a:cubicBezTo>
                <a:cubicBezTo>
                  <a:pt x="726" y="265"/>
                  <a:pt x="675" y="309"/>
                  <a:pt x="625" y="357"/>
                </a:cubicBezTo>
                <a:cubicBezTo>
                  <a:pt x="575" y="405"/>
                  <a:pt x="508" y="482"/>
                  <a:pt x="465" y="532"/>
                </a:cubicBezTo>
                <a:cubicBezTo>
                  <a:pt x="422" y="582"/>
                  <a:pt x="396" y="621"/>
                  <a:pt x="365" y="657"/>
                </a:cubicBezTo>
                <a:cubicBezTo>
                  <a:pt x="334" y="693"/>
                  <a:pt x="320" y="719"/>
                  <a:pt x="280" y="747"/>
                </a:cubicBezTo>
                <a:cubicBezTo>
                  <a:pt x="240" y="775"/>
                  <a:pt x="172" y="800"/>
                  <a:pt x="125" y="827"/>
                </a:cubicBezTo>
                <a:cubicBezTo>
                  <a:pt x="78" y="854"/>
                  <a:pt x="39" y="883"/>
                  <a:pt x="0" y="91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1" name="Freeform 647">
            <a:extLst>
              <a:ext uri="{FF2B5EF4-FFF2-40B4-BE49-F238E27FC236}">
                <a16:creationId xmlns:a16="http://schemas.microsoft.com/office/drawing/2014/main" id="{CAEDB02A-902D-5F13-E26F-7E5EAD5594A2}"/>
              </a:ext>
            </a:extLst>
          </xdr:cNvPr>
          <xdr:cNvSpPr>
            <a:spLocks noChangeAspect="1"/>
          </xdr:cNvSpPr>
        </xdr:nvSpPr>
        <xdr:spPr bwMode="auto">
          <a:xfrm rot="16200000">
            <a:off x="9533" y="6278"/>
            <a:ext cx="675" cy="130"/>
          </a:xfrm>
          <a:custGeom>
            <a:avLst/>
            <a:gdLst>
              <a:gd name="T0" fmla="*/ 955 w 955"/>
              <a:gd name="T1" fmla="*/ 184 h 184"/>
              <a:gd name="T2" fmla="*/ 875 w 955"/>
              <a:gd name="T3" fmla="*/ 154 h 184"/>
              <a:gd name="T4" fmla="*/ 815 w 955"/>
              <a:gd name="T5" fmla="*/ 104 h 184"/>
              <a:gd name="T6" fmla="*/ 740 w 955"/>
              <a:gd name="T7" fmla="*/ 74 h 184"/>
              <a:gd name="T8" fmla="*/ 660 w 955"/>
              <a:gd name="T9" fmla="*/ 39 h 184"/>
              <a:gd name="T10" fmla="*/ 575 w 955"/>
              <a:gd name="T11" fmla="*/ 14 h 184"/>
              <a:gd name="T12" fmla="*/ 455 w 955"/>
              <a:gd name="T13" fmla="*/ 4 h 184"/>
              <a:gd name="T14" fmla="*/ 375 w 955"/>
              <a:gd name="T15" fmla="*/ 4 h 184"/>
              <a:gd name="T16" fmla="*/ 285 w 955"/>
              <a:gd name="T17" fmla="*/ 29 h 184"/>
              <a:gd name="T18" fmla="*/ 215 w 955"/>
              <a:gd name="T19" fmla="*/ 74 h 184"/>
              <a:gd name="T20" fmla="*/ 140 w 955"/>
              <a:gd name="T21" fmla="*/ 109 h 184"/>
              <a:gd name="T22" fmla="*/ 0 w 955"/>
              <a:gd name="T23" fmla="*/ 139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955" h="184">
                <a:moveTo>
                  <a:pt x="955" y="184"/>
                </a:moveTo>
                <a:cubicBezTo>
                  <a:pt x="926" y="175"/>
                  <a:pt x="898" y="167"/>
                  <a:pt x="875" y="154"/>
                </a:cubicBezTo>
                <a:cubicBezTo>
                  <a:pt x="852" y="141"/>
                  <a:pt x="837" y="117"/>
                  <a:pt x="815" y="104"/>
                </a:cubicBezTo>
                <a:cubicBezTo>
                  <a:pt x="793" y="91"/>
                  <a:pt x="766" y="85"/>
                  <a:pt x="740" y="74"/>
                </a:cubicBezTo>
                <a:cubicBezTo>
                  <a:pt x="714" y="63"/>
                  <a:pt x="688" y="49"/>
                  <a:pt x="660" y="39"/>
                </a:cubicBezTo>
                <a:cubicBezTo>
                  <a:pt x="632" y="29"/>
                  <a:pt x="609" y="20"/>
                  <a:pt x="575" y="14"/>
                </a:cubicBezTo>
                <a:cubicBezTo>
                  <a:pt x="541" y="8"/>
                  <a:pt x="488" y="6"/>
                  <a:pt x="455" y="4"/>
                </a:cubicBezTo>
                <a:cubicBezTo>
                  <a:pt x="422" y="2"/>
                  <a:pt x="403" y="0"/>
                  <a:pt x="375" y="4"/>
                </a:cubicBezTo>
                <a:cubicBezTo>
                  <a:pt x="347" y="8"/>
                  <a:pt x="312" y="17"/>
                  <a:pt x="285" y="29"/>
                </a:cubicBezTo>
                <a:cubicBezTo>
                  <a:pt x="258" y="41"/>
                  <a:pt x="239" y="61"/>
                  <a:pt x="215" y="74"/>
                </a:cubicBezTo>
                <a:cubicBezTo>
                  <a:pt x="191" y="87"/>
                  <a:pt x="176" y="98"/>
                  <a:pt x="140" y="109"/>
                </a:cubicBezTo>
                <a:cubicBezTo>
                  <a:pt x="104" y="120"/>
                  <a:pt x="52" y="129"/>
                  <a:pt x="0" y="13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2" name="Freeform 648">
            <a:extLst>
              <a:ext uri="{FF2B5EF4-FFF2-40B4-BE49-F238E27FC236}">
                <a16:creationId xmlns:a16="http://schemas.microsoft.com/office/drawing/2014/main" id="{95C53996-3295-C30E-3C10-EBCF15EF3B8B}"/>
              </a:ext>
            </a:extLst>
          </xdr:cNvPr>
          <xdr:cNvSpPr>
            <a:spLocks noChangeAspect="1"/>
          </xdr:cNvSpPr>
        </xdr:nvSpPr>
        <xdr:spPr bwMode="auto">
          <a:xfrm rot="16200000">
            <a:off x="10069" y="4756"/>
            <a:ext cx="2270" cy="2569"/>
          </a:xfrm>
          <a:custGeom>
            <a:avLst/>
            <a:gdLst>
              <a:gd name="T0" fmla="*/ 3209 w 3209"/>
              <a:gd name="T1" fmla="*/ 0 h 3633"/>
              <a:gd name="T2" fmla="*/ 3159 w 3209"/>
              <a:gd name="T3" fmla="*/ 80 h 3633"/>
              <a:gd name="T4" fmla="*/ 3134 w 3209"/>
              <a:gd name="T5" fmla="*/ 255 h 3633"/>
              <a:gd name="T6" fmla="*/ 3109 w 3209"/>
              <a:gd name="T7" fmla="*/ 350 h 3633"/>
              <a:gd name="T8" fmla="*/ 3009 w 3209"/>
              <a:gd name="T9" fmla="*/ 465 h 3633"/>
              <a:gd name="T10" fmla="*/ 2909 w 3209"/>
              <a:gd name="T11" fmla="*/ 535 h 3633"/>
              <a:gd name="T12" fmla="*/ 2744 w 3209"/>
              <a:gd name="T13" fmla="*/ 595 h 3633"/>
              <a:gd name="T14" fmla="*/ 2684 w 3209"/>
              <a:gd name="T15" fmla="*/ 675 h 3633"/>
              <a:gd name="T16" fmla="*/ 2614 w 3209"/>
              <a:gd name="T17" fmla="*/ 805 h 3633"/>
              <a:gd name="T18" fmla="*/ 2544 w 3209"/>
              <a:gd name="T19" fmla="*/ 905 h 3633"/>
              <a:gd name="T20" fmla="*/ 2384 w 3209"/>
              <a:gd name="T21" fmla="*/ 1015 h 3633"/>
              <a:gd name="T22" fmla="*/ 2334 w 3209"/>
              <a:gd name="T23" fmla="*/ 1110 h 3633"/>
              <a:gd name="T24" fmla="*/ 2339 w 3209"/>
              <a:gd name="T25" fmla="*/ 1200 h 3633"/>
              <a:gd name="T26" fmla="*/ 2339 w 3209"/>
              <a:gd name="T27" fmla="*/ 1280 h 3633"/>
              <a:gd name="T28" fmla="*/ 2299 w 3209"/>
              <a:gd name="T29" fmla="*/ 1345 h 3633"/>
              <a:gd name="T30" fmla="*/ 2219 w 3209"/>
              <a:gd name="T31" fmla="*/ 1385 h 3633"/>
              <a:gd name="T32" fmla="*/ 2149 w 3209"/>
              <a:gd name="T33" fmla="*/ 1460 h 3633"/>
              <a:gd name="T34" fmla="*/ 2099 w 3209"/>
              <a:gd name="T35" fmla="*/ 1530 h 3633"/>
              <a:gd name="T36" fmla="*/ 2034 w 3209"/>
              <a:gd name="T37" fmla="*/ 1615 h 3633"/>
              <a:gd name="T38" fmla="*/ 2019 w 3209"/>
              <a:gd name="T39" fmla="*/ 1725 h 3633"/>
              <a:gd name="T40" fmla="*/ 2024 w 3209"/>
              <a:gd name="T41" fmla="*/ 1820 h 3633"/>
              <a:gd name="T42" fmla="*/ 2004 w 3209"/>
              <a:gd name="T43" fmla="*/ 1900 h 3633"/>
              <a:gd name="T44" fmla="*/ 2029 w 3209"/>
              <a:gd name="T45" fmla="*/ 1995 h 3633"/>
              <a:gd name="T46" fmla="*/ 2009 w 3209"/>
              <a:gd name="T47" fmla="*/ 2080 h 3633"/>
              <a:gd name="T48" fmla="*/ 1959 w 3209"/>
              <a:gd name="T49" fmla="*/ 2165 h 3633"/>
              <a:gd name="T50" fmla="*/ 1949 w 3209"/>
              <a:gd name="T51" fmla="*/ 2275 h 3633"/>
              <a:gd name="T52" fmla="*/ 1944 w 3209"/>
              <a:gd name="T53" fmla="*/ 2395 h 3633"/>
              <a:gd name="T54" fmla="*/ 1899 w 3209"/>
              <a:gd name="T55" fmla="*/ 2500 h 3633"/>
              <a:gd name="T56" fmla="*/ 1869 w 3209"/>
              <a:gd name="T57" fmla="*/ 2565 h 3633"/>
              <a:gd name="T58" fmla="*/ 1854 w 3209"/>
              <a:gd name="T59" fmla="*/ 2635 h 3633"/>
              <a:gd name="T60" fmla="*/ 1764 w 3209"/>
              <a:gd name="T61" fmla="*/ 2800 h 3633"/>
              <a:gd name="T62" fmla="*/ 1624 w 3209"/>
              <a:gd name="T63" fmla="*/ 2915 h 3633"/>
              <a:gd name="T64" fmla="*/ 1574 w 3209"/>
              <a:gd name="T65" fmla="*/ 3035 h 3633"/>
              <a:gd name="T66" fmla="*/ 1474 w 3209"/>
              <a:gd name="T67" fmla="*/ 3175 h 3633"/>
              <a:gd name="T68" fmla="*/ 1454 w 3209"/>
              <a:gd name="T69" fmla="*/ 3295 h 3633"/>
              <a:gd name="T70" fmla="*/ 1364 w 3209"/>
              <a:gd name="T71" fmla="*/ 3325 h 3633"/>
              <a:gd name="T72" fmla="*/ 1179 w 3209"/>
              <a:gd name="T73" fmla="*/ 3455 h 3633"/>
              <a:gd name="T74" fmla="*/ 969 w 3209"/>
              <a:gd name="T75" fmla="*/ 3600 h 3633"/>
              <a:gd name="T76" fmla="*/ 874 w 3209"/>
              <a:gd name="T77" fmla="*/ 3630 h 3633"/>
              <a:gd name="T78" fmla="*/ 784 w 3209"/>
              <a:gd name="T79" fmla="*/ 3620 h 3633"/>
              <a:gd name="T80" fmla="*/ 704 w 3209"/>
              <a:gd name="T81" fmla="*/ 3625 h 3633"/>
              <a:gd name="T82" fmla="*/ 614 w 3209"/>
              <a:gd name="T83" fmla="*/ 3605 h 3633"/>
              <a:gd name="T84" fmla="*/ 529 w 3209"/>
              <a:gd name="T85" fmla="*/ 3535 h 3633"/>
              <a:gd name="T86" fmla="*/ 424 w 3209"/>
              <a:gd name="T87" fmla="*/ 3405 h 3633"/>
              <a:gd name="T88" fmla="*/ 344 w 3209"/>
              <a:gd name="T89" fmla="*/ 3350 h 3633"/>
              <a:gd name="T90" fmla="*/ 289 w 3209"/>
              <a:gd name="T91" fmla="*/ 3265 h 3633"/>
              <a:gd name="T92" fmla="*/ 239 w 3209"/>
              <a:gd name="T93" fmla="*/ 3090 h 3633"/>
              <a:gd name="T94" fmla="*/ 159 w 3209"/>
              <a:gd name="T95" fmla="*/ 2940 h 3633"/>
              <a:gd name="T96" fmla="*/ 104 w 3209"/>
              <a:gd name="T97" fmla="*/ 2795 h 3633"/>
              <a:gd name="T98" fmla="*/ 14 w 3209"/>
              <a:gd name="T99" fmla="*/ 2695 h 3633"/>
              <a:gd name="T100" fmla="*/ 19 w 3209"/>
              <a:gd name="T101" fmla="*/ 2535 h 3633"/>
              <a:gd name="T102" fmla="*/ 34 w 3209"/>
              <a:gd name="T103" fmla="*/ 2385 h 3633"/>
              <a:gd name="T104" fmla="*/ 19 w 3209"/>
              <a:gd name="T105" fmla="*/ 2265 h 3633"/>
              <a:gd name="T106" fmla="*/ 49 w 3209"/>
              <a:gd name="T107" fmla="*/ 2195 h 3633"/>
              <a:gd name="T108" fmla="*/ 104 w 3209"/>
              <a:gd name="T109" fmla="*/ 2075 h 36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209" h="3633">
                <a:moveTo>
                  <a:pt x="3209" y="0"/>
                </a:moveTo>
                <a:cubicBezTo>
                  <a:pt x="3190" y="19"/>
                  <a:pt x="3171" y="38"/>
                  <a:pt x="3159" y="80"/>
                </a:cubicBezTo>
                <a:cubicBezTo>
                  <a:pt x="3147" y="122"/>
                  <a:pt x="3142" y="210"/>
                  <a:pt x="3134" y="255"/>
                </a:cubicBezTo>
                <a:cubicBezTo>
                  <a:pt x="3126" y="300"/>
                  <a:pt x="3130" y="315"/>
                  <a:pt x="3109" y="350"/>
                </a:cubicBezTo>
                <a:cubicBezTo>
                  <a:pt x="3088" y="385"/>
                  <a:pt x="3042" y="434"/>
                  <a:pt x="3009" y="465"/>
                </a:cubicBezTo>
                <a:cubicBezTo>
                  <a:pt x="2976" y="496"/>
                  <a:pt x="2953" y="513"/>
                  <a:pt x="2909" y="535"/>
                </a:cubicBezTo>
                <a:cubicBezTo>
                  <a:pt x="2865" y="557"/>
                  <a:pt x="2781" y="572"/>
                  <a:pt x="2744" y="595"/>
                </a:cubicBezTo>
                <a:cubicBezTo>
                  <a:pt x="2707" y="618"/>
                  <a:pt x="2706" y="640"/>
                  <a:pt x="2684" y="675"/>
                </a:cubicBezTo>
                <a:cubicBezTo>
                  <a:pt x="2662" y="710"/>
                  <a:pt x="2637" y="767"/>
                  <a:pt x="2614" y="805"/>
                </a:cubicBezTo>
                <a:cubicBezTo>
                  <a:pt x="2591" y="843"/>
                  <a:pt x="2582" y="870"/>
                  <a:pt x="2544" y="905"/>
                </a:cubicBezTo>
                <a:cubicBezTo>
                  <a:pt x="2506" y="940"/>
                  <a:pt x="2419" y="981"/>
                  <a:pt x="2384" y="1015"/>
                </a:cubicBezTo>
                <a:cubicBezTo>
                  <a:pt x="2349" y="1049"/>
                  <a:pt x="2341" y="1079"/>
                  <a:pt x="2334" y="1110"/>
                </a:cubicBezTo>
                <a:cubicBezTo>
                  <a:pt x="2327" y="1141"/>
                  <a:pt x="2338" y="1172"/>
                  <a:pt x="2339" y="1200"/>
                </a:cubicBezTo>
                <a:cubicBezTo>
                  <a:pt x="2340" y="1228"/>
                  <a:pt x="2346" y="1256"/>
                  <a:pt x="2339" y="1280"/>
                </a:cubicBezTo>
                <a:cubicBezTo>
                  <a:pt x="2332" y="1304"/>
                  <a:pt x="2319" y="1328"/>
                  <a:pt x="2299" y="1345"/>
                </a:cubicBezTo>
                <a:cubicBezTo>
                  <a:pt x="2279" y="1362"/>
                  <a:pt x="2244" y="1366"/>
                  <a:pt x="2219" y="1385"/>
                </a:cubicBezTo>
                <a:cubicBezTo>
                  <a:pt x="2194" y="1404"/>
                  <a:pt x="2169" y="1436"/>
                  <a:pt x="2149" y="1460"/>
                </a:cubicBezTo>
                <a:cubicBezTo>
                  <a:pt x="2129" y="1484"/>
                  <a:pt x="2118" y="1504"/>
                  <a:pt x="2099" y="1530"/>
                </a:cubicBezTo>
                <a:cubicBezTo>
                  <a:pt x="2080" y="1556"/>
                  <a:pt x="2047" y="1583"/>
                  <a:pt x="2034" y="1615"/>
                </a:cubicBezTo>
                <a:cubicBezTo>
                  <a:pt x="2021" y="1647"/>
                  <a:pt x="2021" y="1691"/>
                  <a:pt x="2019" y="1725"/>
                </a:cubicBezTo>
                <a:cubicBezTo>
                  <a:pt x="2017" y="1759"/>
                  <a:pt x="2026" y="1791"/>
                  <a:pt x="2024" y="1820"/>
                </a:cubicBezTo>
                <a:cubicBezTo>
                  <a:pt x="2022" y="1849"/>
                  <a:pt x="2003" y="1871"/>
                  <a:pt x="2004" y="1900"/>
                </a:cubicBezTo>
                <a:cubicBezTo>
                  <a:pt x="2005" y="1929"/>
                  <a:pt x="2028" y="1965"/>
                  <a:pt x="2029" y="1995"/>
                </a:cubicBezTo>
                <a:cubicBezTo>
                  <a:pt x="2030" y="2025"/>
                  <a:pt x="2021" y="2052"/>
                  <a:pt x="2009" y="2080"/>
                </a:cubicBezTo>
                <a:cubicBezTo>
                  <a:pt x="1997" y="2108"/>
                  <a:pt x="1969" y="2133"/>
                  <a:pt x="1959" y="2165"/>
                </a:cubicBezTo>
                <a:cubicBezTo>
                  <a:pt x="1949" y="2197"/>
                  <a:pt x="1951" y="2237"/>
                  <a:pt x="1949" y="2275"/>
                </a:cubicBezTo>
                <a:cubicBezTo>
                  <a:pt x="1947" y="2313"/>
                  <a:pt x="1952" y="2358"/>
                  <a:pt x="1944" y="2395"/>
                </a:cubicBezTo>
                <a:cubicBezTo>
                  <a:pt x="1936" y="2432"/>
                  <a:pt x="1911" y="2472"/>
                  <a:pt x="1899" y="2500"/>
                </a:cubicBezTo>
                <a:cubicBezTo>
                  <a:pt x="1887" y="2528"/>
                  <a:pt x="1876" y="2543"/>
                  <a:pt x="1869" y="2565"/>
                </a:cubicBezTo>
                <a:cubicBezTo>
                  <a:pt x="1862" y="2587"/>
                  <a:pt x="1871" y="2596"/>
                  <a:pt x="1854" y="2635"/>
                </a:cubicBezTo>
                <a:cubicBezTo>
                  <a:pt x="1837" y="2674"/>
                  <a:pt x="1802" y="2753"/>
                  <a:pt x="1764" y="2800"/>
                </a:cubicBezTo>
                <a:cubicBezTo>
                  <a:pt x="1726" y="2847"/>
                  <a:pt x="1656" y="2876"/>
                  <a:pt x="1624" y="2915"/>
                </a:cubicBezTo>
                <a:cubicBezTo>
                  <a:pt x="1592" y="2954"/>
                  <a:pt x="1599" y="2992"/>
                  <a:pt x="1574" y="3035"/>
                </a:cubicBezTo>
                <a:cubicBezTo>
                  <a:pt x="1549" y="3078"/>
                  <a:pt x="1494" y="3132"/>
                  <a:pt x="1474" y="3175"/>
                </a:cubicBezTo>
                <a:cubicBezTo>
                  <a:pt x="1454" y="3218"/>
                  <a:pt x="1472" y="3270"/>
                  <a:pt x="1454" y="3295"/>
                </a:cubicBezTo>
                <a:cubicBezTo>
                  <a:pt x="1436" y="3320"/>
                  <a:pt x="1410" y="3298"/>
                  <a:pt x="1364" y="3325"/>
                </a:cubicBezTo>
                <a:cubicBezTo>
                  <a:pt x="1318" y="3352"/>
                  <a:pt x="1245" y="3409"/>
                  <a:pt x="1179" y="3455"/>
                </a:cubicBezTo>
                <a:cubicBezTo>
                  <a:pt x="1113" y="3501"/>
                  <a:pt x="1020" y="3571"/>
                  <a:pt x="969" y="3600"/>
                </a:cubicBezTo>
                <a:cubicBezTo>
                  <a:pt x="918" y="3629"/>
                  <a:pt x="905" y="3627"/>
                  <a:pt x="874" y="3630"/>
                </a:cubicBezTo>
                <a:cubicBezTo>
                  <a:pt x="843" y="3633"/>
                  <a:pt x="812" y="3621"/>
                  <a:pt x="784" y="3620"/>
                </a:cubicBezTo>
                <a:cubicBezTo>
                  <a:pt x="756" y="3619"/>
                  <a:pt x="732" y="3628"/>
                  <a:pt x="704" y="3625"/>
                </a:cubicBezTo>
                <a:cubicBezTo>
                  <a:pt x="676" y="3622"/>
                  <a:pt x="643" y="3620"/>
                  <a:pt x="614" y="3605"/>
                </a:cubicBezTo>
                <a:cubicBezTo>
                  <a:pt x="585" y="3590"/>
                  <a:pt x="561" y="3568"/>
                  <a:pt x="529" y="3535"/>
                </a:cubicBezTo>
                <a:cubicBezTo>
                  <a:pt x="497" y="3502"/>
                  <a:pt x="455" y="3436"/>
                  <a:pt x="424" y="3405"/>
                </a:cubicBezTo>
                <a:cubicBezTo>
                  <a:pt x="393" y="3374"/>
                  <a:pt x="366" y="3373"/>
                  <a:pt x="344" y="3350"/>
                </a:cubicBezTo>
                <a:cubicBezTo>
                  <a:pt x="322" y="3327"/>
                  <a:pt x="306" y="3308"/>
                  <a:pt x="289" y="3265"/>
                </a:cubicBezTo>
                <a:cubicBezTo>
                  <a:pt x="272" y="3222"/>
                  <a:pt x="261" y="3144"/>
                  <a:pt x="239" y="3090"/>
                </a:cubicBezTo>
                <a:cubicBezTo>
                  <a:pt x="217" y="3036"/>
                  <a:pt x="181" y="2989"/>
                  <a:pt x="159" y="2940"/>
                </a:cubicBezTo>
                <a:cubicBezTo>
                  <a:pt x="137" y="2891"/>
                  <a:pt x="128" y="2836"/>
                  <a:pt x="104" y="2795"/>
                </a:cubicBezTo>
                <a:cubicBezTo>
                  <a:pt x="80" y="2754"/>
                  <a:pt x="28" y="2738"/>
                  <a:pt x="14" y="2695"/>
                </a:cubicBezTo>
                <a:cubicBezTo>
                  <a:pt x="0" y="2652"/>
                  <a:pt x="16" y="2587"/>
                  <a:pt x="19" y="2535"/>
                </a:cubicBezTo>
                <a:cubicBezTo>
                  <a:pt x="22" y="2483"/>
                  <a:pt x="34" y="2430"/>
                  <a:pt x="34" y="2385"/>
                </a:cubicBezTo>
                <a:cubicBezTo>
                  <a:pt x="34" y="2340"/>
                  <a:pt x="17" y="2297"/>
                  <a:pt x="19" y="2265"/>
                </a:cubicBezTo>
                <a:cubicBezTo>
                  <a:pt x="21" y="2233"/>
                  <a:pt x="35" y="2227"/>
                  <a:pt x="49" y="2195"/>
                </a:cubicBezTo>
                <a:cubicBezTo>
                  <a:pt x="63" y="2163"/>
                  <a:pt x="93" y="2100"/>
                  <a:pt x="104" y="20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3" name="Freeform 649">
            <a:extLst>
              <a:ext uri="{FF2B5EF4-FFF2-40B4-BE49-F238E27FC236}">
                <a16:creationId xmlns:a16="http://schemas.microsoft.com/office/drawing/2014/main" id="{A053F880-6B5F-3FC0-B104-544057011EF9}"/>
              </a:ext>
            </a:extLst>
          </xdr:cNvPr>
          <xdr:cNvSpPr>
            <a:spLocks noChangeAspect="1"/>
          </xdr:cNvSpPr>
        </xdr:nvSpPr>
        <xdr:spPr bwMode="auto">
          <a:xfrm rot="16200000">
            <a:off x="12703" y="5682"/>
            <a:ext cx="1766" cy="2666"/>
          </a:xfrm>
          <a:custGeom>
            <a:avLst/>
            <a:gdLst>
              <a:gd name="T0" fmla="*/ 2480 w 2496"/>
              <a:gd name="T1" fmla="*/ 0 h 3770"/>
              <a:gd name="T2" fmla="*/ 2460 w 2496"/>
              <a:gd name="T3" fmla="*/ 160 h 3770"/>
              <a:gd name="T4" fmla="*/ 2440 w 2496"/>
              <a:gd name="T5" fmla="*/ 340 h 3770"/>
              <a:gd name="T6" fmla="*/ 2475 w 2496"/>
              <a:gd name="T7" fmla="*/ 525 h 3770"/>
              <a:gd name="T8" fmla="*/ 2475 w 2496"/>
              <a:gd name="T9" fmla="*/ 630 h 3770"/>
              <a:gd name="T10" fmla="*/ 2350 w 2496"/>
              <a:gd name="T11" fmla="*/ 760 h 3770"/>
              <a:gd name="T12" fmla="*/ 2210 w 2496"/>
              <a:gd name="T13" fmla="*/ 885 h 3770"/>
              <a:gd name="T14" fmla="*/ 2070 w 2496"/>
              <a:gd name="T15" fmla="*/ 1070 h 3770"/>
              <a:gd name="T16" fmla="*/ 1920 w 2496"/>
              <a:gd name="T17" fmla="*/ 1280 h 3770"/>
              <a:gd name="T18" fmla="*/ 1835 w 2496"/>
              <a:gd name="T19" fmla="*/ 1340 h 3770"/>
              <a:gd name="T20" fmla="*/ 1690 w 2496"/>
              <a:gd name="T21" fmla="*/ 1405 h 3770"/>
              <a:gd name="T22" fmla="*/ 1575 w 2496"/>
              <a:gd name="T23" fmla="*/ 1495 h 3770"/>
              <a:gd name="T24" fmla="*/ 1480 w 2496"/>
              <a:gd name="T25" fmla="*/ 1645 h 3770"/>
              <a:gd name="T26" fmla="*/ 1370 w 2496"/>
              <a:gd name="T27" fmla="*/ 1980 h 3770"/>
              <a:gd name="T28" fmla="*/ 1215 w 2496"/>
              <a:gd name="T29" fmla="*/ 2150 h 3770"/>
              <a:gd name="T30" fmla="*/ 1140 w 2496"/>
              <a:gd name="T31" fmla="*/ 2245 h 3770"/>
              <a:gd name="T32" fmla="*/ 1080 w 2496"/>
              <a:gd name="T33" fmla="*/ 2410 h 3770"/>
              <a:gd name="T34" fmla="*/ 1030 w 2496"/>
              <a:gd name="T35" fmla="*/ 2550 h 3770"/>
              <a:gd name="T36" fmla="*/ 855 w 2496"/>
              <a:gd name="T37" fmla="*/ 2750 h 3770"/>
              <a:gd name="T38" fmla="*/ 570 w 2496"/>
              <a:gd name="T39" fmla="*/ 2860 h 3770"/>
              <a:gd name="T40" fmla="*/ 460 w 2496"/>
              <a:gd name="T41" fmla="*/ 2970 h 3770"/>
              <a:gd name="T42" fmla="*/ 415 w 2496"/>
              <a:gd name="T43" fmla="*/ 3055 h 3770"/>
              <a:gd name="T44" fmla="*/ 345 w 2496"/>
              <a:gd name="T45" fmla="*/ 3255 h 3770"/>
              <a:gd name="T46" fmla="*/ 225 w 2496"/>
              <a:gd name="T47" fmla="*/ 3405 h 3770"/>
              <a:gd name="T48" fmla="*/ 180 w 2496"/>
              <a:gd name="T49" fmla="*/ 3515 h 3770"/>
              <a:gd name="T50" fmla="*/ 100 w 2496"/>
              <a:gd name="T51" fmla="*/ 3640 h 3770"/>
              <a:gd name="T52" fmla="*/ 0 w 2496"/>
              <a:gd name="T53" fmla="*/ 3770 h 37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496" h="3770">
                <a:moveTo>
                  <a:pt x="2480" y="0"/>
                </a:moveTo>
                <a:cubicBezTo>
                  <a:pt x="2473" y="51"/>
                  <a:pt x="2467" y="103"/>
                  <a:pt x="2460" y="160"/>
                </a:cubicBezTo>
                <a:cubicBezTo>
                  <a:pt x="2453" y="217"/>
                  <a:pt x="2438" y="279"/>
                  <a:pt x="2440" y="340"/>
                </a:cubicBezTo>
                <a:cubicBezTo>
                  <a:pt x="2442" y="401"/>
                  <a:pt x="2469" y="477"/>
                  <a:pt x="2475" y="525"/>
                </a:cubicBezTo>
                <a:cubicBezTo>
                  <a:pt x="2481" y="573"/>
                  <a:pt x="2496" y="591"/>
                  <a:pt x="2475" y="630"/>
                </a:cubicBezTo>
                <a:cubicBezTo>
                  <a:pt x="2454" y="669"/>
                  <a:pt x="2394" y="718"/>
                  <a:pt x="2350" y="760"/>
                </a:cubicBezTo>
                <a:cubicBezTo>
                  <a:pt x="2306" y="802"/>
                  <a:pt x="2257" y="833"/>
                  <a:pt x="2210" y="885"/>
                </a:cubicBezTo>
                <a:cubicBezTo>
                  <a:pt x="2163" y="937"/>
                  <a:pt x="2118" y="1004"/>
                  <a:pt x="2070" y="1070"/>
                </a:cubicBezTo>
                <a:cubicBezTo>
                  <a:pt x="2022" y="1136"/>
                  <a:pt x="1959" y="1235"/>
                  <a:pt x="1920" y="1280"/>
                </a:cubicBezTo>
                <a:cubicBezTo>
                  <a:pt x="1881" y="1325"/>
                  <a:pt x="1873" y="1319"/>
                  <a:pt x="1835" y="1340"/>
                </a:cubicBezTo>
                <a:cubicBezTo>
                  <a:pt x="1797" y="1361"/>
                  <a:pt x="1733" y="1379"/>
                  <a:pt x="1690" y="1405"/>
                </a:cubicBezTo>
                <a:cubicBezTo>
                  <a:pt x="1647" y="1431"/>
                  <a:pt x="1610" y="1455"/>
                  <a:pt x="1575" y="1495"/>
                </a:cubicBezTo>
                <a:cubicBezTo>
                  <a:pt x="1540" y="1535"/>
                  <a:pt x="1514" y="1564"/>
                  <a:pt x="1480" y="1645"/>
                </a:cubicBezTo>
                <a:cubicBezTo>
                  <a:pt x="1446" y="1726"/>
                  <a:pt x="1414" y="1896"/>
                  <a:pt x="1370" y="1980"/>
                </a:cubicBezTo>
                <a:cubicBezTo>
                  <a:pt x="1326" y="2064"/>
                  <a:pt x="1253" y="2106"/>
                  <a:pt x="1215" y="2150"/>
                </a:cubicBezTo>
                <a:cubicBezTo>
                  <a:pt x="1177" y="2194"/>
                  <a:pt x="1162" y="2202"/>
                  <a:pt x="1140" y="2245"/>
                </a:cubicBezTo>
                <a:cubicBezTo>
                  <a:pt x="1118" y="2288"/>
                  <a:pt x="1098" y="2359"/>
                  <a:pt x="1080" y="2410"/>
                </a:cubicBezTo>
                <a:cubicBezTo>
                  <a:pt x="1062" y="2461"/>
                  <a:pt x="1067" y="2493"/>
                  <a:pt x="1030" y="2550"/>
                </a:cubicBezTo>
                <a:cubicBezTo>
                  <a:pt x="993" y="2607"/>
                  <a:pt x="932" y="2698"/>
                  <a:pt x="855" y="2750"/>
                </a:cubicBezTo>
                <a:cubicBezTo>
                  <a:pt x="778" y="2802"/>
                  <a:pt x="636" y="2823"/>
                  <a:pt x="570" y="2860"/>
                </a:cubicBezTo>
                <a:cubicBezTo>
                  <a:pt x="504" y="2897"/>
                  <a:pt x="486" y="2938"/>
                  <a:pt x="460" y="2970"/>
                </a:cubicBezTo>
                <a:cubicBezTo>
                  <a:pt x="434" y="3002"/>
                  <a:pt x="434" y="3008"/>
                  <a:pt x="415" y="3055"/>
                </a:cubicBezTo>
                <a:cubicBezTo>
                  <a:pt x="396" y="3102"/>
                  <a:pt x="377" y="3197"/>
                  <a:pt x="345" y="3255"/>
                </a:cubicBezTo>
                <a:cubicBezTo>
                  <a:pt x="313" y="3313"/>
                  <a:pt x="252" y="3362"/>
                  <a:pt x="225" y="3405"/>
                </a:cubicBezTo>
                <a:cubicBezTo>
                  <a:pt x="198" y="3448"/>
                  <a:pt x="201" y="3476"/>
                  <a:pt x="180" y="3515"/>
                </a:cubicBezTo>
                <a:cubicBezTo>
                  <a:pt x="159" y="3554"/>
                  <a:pt x="130" y="3598"/>
                  <a:pt x="100" y="3640"/>
                </a:cubicBezTo>
                <a:cubicBezTo>
                  <a:pt x="70" y="3682"/>
                  <a:pt x="21" y="3743"/>
                  <a:pt x="0" y="377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4" name="Freeform 650">
            <a:extLst>
              <a:ext uri="{FF2B5EF4-FFF2-40B4-BE49-F238E27FC236}">
                <a16:creationId xmlns:a16="http://schemas.microsoft.com/office/drawing/2014/main" id="{45060AFE-39C8-C6BB-0B6E-76DB939463D7}"/>
              </a:ext>
            </a:extLst>
          </xdr:cNvPr>
          <xdr:cNvSpPr>
            <a:spLocks noChangeAspect="1"/>
          </xdr:cNvSpPr>
        </xdr:nvSpPr>
        <xdr:spPr bwMode="auto">
          <a:xfrm rot="16200000">
            <a:off x="13532" y="4661"/>
            <a:ext cx="839" cy="2500"/>
          </a:xfrm>
          <a:custGeom>
            <a:avLst/>
            <a:gdLst>
              <a:gd name="T0" fmla="*/ 260 w 1187"/>
              <a:gd name="T1" fmla="*/ 0 h 3535"/>
              <a:gd name="T2" fmla="*/ 380 w 1187"/>
              <a:gd name="T3" fmla="*/ 75 h 3535"/>
              <a:gd name="T4" fmla="*/ 475 w 1187"/>
              <a:gd name="T5" fmla="*/ 155 h 3535"/>
              <a:gd name="T6" fmla="*/ 535 w 1187"/>
              <a:gd name="T7" fmla="*/ 235 h 3535"/>
              <a:gd name="T8" fmla="*/ 725 w 1187"/>
              <a:gd name="T9" fmla="*/ 395 h 3535"/>
              <a:gd name="T10" fmla="*/ 930 w 1187"/>
              <a:gd name="T11" fmla="*/ 595 h 3535"/>
              <a:gd name="T12" fmla="*/ 1065 w 1187"/>
              <a:gd name="T13" fmla="*/ 780 h 3535"/>
              <a:gd name="T14" fmla="*/ 1170 w 1187"/>
              <a:gd name="T15" fmla="*/ 935 h 3535"/>
              <a:gd name="T16" fmla="*/ 1170 w 1187"/>
              <a:gd name="T17" fmla="*/ 1060 h 3535"/>
              <a:gd name="T18" fmla="*/ 1080 w 1187"/>
              <a:gd name="T19" fmla="*/ 1205 h 3535"/>
              <a:gd name="T20" fmla="*/ 910 w 1187"/>
              <a:gd name="T21" fmla="*/ 1355 h 3535"/>
              <a:gd name="T22" fmla="*/ 815 w 1187"/>
              <a:gd name="T23" fmla="*/ 1520 h 3535"/>
              <a:gd name="T24" fmla="*/ 770 w 1187"/>
              <a:gd name="T25" fmla="*/ 1680 h 3535"/>
              <a:gd name="T26" fmla="*/ 715 w 1187"/>
              <a:gd name="T27" fmla="*/ 1795 h 3535"/>
              <a:gd name="T28" fmla="*/ 680 w 1187"/>
              <a:gd name="T29" fmla="*/ 1945 h 3535"/>
              <a:gd name="T30" fmla="*/ 585 w 1187"/>
              <a:gd name="T31" fmla="*/ 2090 h 3535"/>
              <a:gd name="T32" fmla="*/ 480 w 1187"/>
              <a:gd name="T33" fmla="*/ 2215 h 3535"/>
              <a:gd name="T34" fmla="*/ 415 w 1187"/>
              <a:gd name="T35" fmla="*/ 2425 h 3535"/>
              <a:gd name="T36" fmla="*/ 360 w 1187"/>
              <a:gd name="T37" fmla="*/ 2565 h 3535"/>
              <a:gd name="T38" fmla="*/ 300 w 1187"/>
              <a:gd name="T39" fmla="*/ 2795 h 3535"/>
              <a:gd name="T40" fmla="*/ 240 w 1187"/>
              <a:gd name="T41" fmla="*/ 2940 h 3535"/>
              <a:gd name="T42" fmla="*/ 190 w 1187"/>
              <a:gd name="T43" fmla="*/ 3150 h 3535"/>
              <a:gd name="T44" fmla="*/ 55 w 1187"/>
              <a:gd name="T45" fmla="*/ 3390 h 3535"/>
              <a:gd name="T46" fmla="*/ 0 w 1187"/>
              <a:gd name="T47" fmla="*/ 3535 h 35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187" h="3535">
                <a:moveTo>
                  <a:pt x="260" y="0"/>
                </a:moveTo>
                <a:cubicBezTo>
                  <a:pt x="302" y="24"/>
                  <a:pt x="344" y="49"/>
                  <a:pt x="380" y="75"/>
                </a:cubicBezTo>
                <a:cubicBezTo>
                  <a:pt x="416" y="101"/>
                  <a:pt x="449" y="128"/>
                  <a:pt x="475" y="155"/>
                </a:cubicBezTo>
                <a:cubicBezTo>
                  <a:pt x="501" y="182"/>
                  <a:pt x="493" y="195"/>
                  <a:pt x="535" y="235"/>
                </a:cubicBezTo>
                <a:cubicBezTo>
                  <a:pt x="577" y="275"/>
                  <a:pt x="659" y="335"/>
                  <a:pt x="725" y="395"/>
                </a:cubicBezTo>
                <a:cubicBezTo>
                  <a:pt x="791" y="455"/>
                  <a:pt x="873" y="531"/>
                  <a:pt x="930" y="595"/>
                </a:cubicBezTo>
                <a:cubicBezTo>
                  <a:pt x="987" y="659"/>
                  <a:pt x="1025" y="723"/>
                  <a:pt x="1065" y="780"/>
                </a:cubicBezTo>
                <a:cubicBezTo>
                  <a:pt x="1105" y="837"/>
                  <a:pt x="1153" y="888"/>
                  <a:pt x="1170" y="935"/>
                </a:cubicBezTo>
                <a:cubicBezTo>
                  <a:pt x="1187" y="982"/>
                  <a:pt x="1185" y="1015"/>
                  <a:pt x="1170" y="1060"/>
                </a:cubicBezTo>
                <a:cubicBezTo>
                  <a:pt x="1155" y="1105"/>
                  <a:pt x="1123" y="1156"/>
                  <a:pt x="1080" y="1205"/>
                </a:cubicBezTo>
                <a:cubicBezTo>
                  <a:pt x="1037" y="1254"/>
                  <a:pt x="954" y="1303"/>
                  <a:pt x="910" y="1355"/>
                </a:cubicBezTo>
                <a:cubicBezTo>
                  <a:pt x="866" y="1407"/>
                  <a:pt x="838" y="1466"/>
                  <a:pt x="815" y="1520"/>
                </a:cubicBezTo>
                <a:cubicBezTo>
                  <a:pt x="792" y="1574"/>
                  <a:pt x="787" y="1634"/>
                  <a:pt x="770" y="1680"/>
                </a:cubicBezTo>
                <a:cubicBezTo>
                  <a:pt x="753" y="1726"/>
                  <a:pt x="730" y="1751"/>
                  <a:pt x="715" y="1795"/>
                </a:cubicBezTo>
                <a:cubicBezTo>
                  <a:pt x="700" y="1839"/>
                  <a:pt x="702" y="1896"/>
                  <a:pt x="680" y="1945"/>
                </a:cubicBezTo>
                <a:cubicBezTo>
                  <a:pt x="658" y="1994"/>
                  <a:pt x="618" y="2045"/>
                  <a:pt x="585" y="2090"/>
                </a:cubicBezTo>
                <a:cubicBezTo>
                  <a:pt x="552" y="2135"/>
                  <a:pt x="508" y="2159"/>
                  <a:pt x="480" y="2215"/>
                </a:cubicBezTo>
                <a:cubicBezTo>
                  <a:pt x="452" y="2271"/>
                  <a:pt x="435" y="2367"/>
                  <a:pt x="415" y="2425"/>
                </a:cubicBezTo>
                <a:cubicBezTo>
                  <a:pt x="395" y="2483"/>
                  <a:pt x="379" y="2503"/>
                  <a:pt x="360" y="2565"/>
                </a:cubicBezTo>
                <a:cubicBezTo>
                  <a:pt x="341" y="2627"/>
                  <a:pt x="320" y="2733"/>
                  <a:pt x="300" y="2795"/>
                </a:cubicBezTo>
                <a:cubicBezTo>
                  <a:pt x="280" y="2857"/>
                  <a:pt x="258" y="2881"/>
                  <a:pt x="240" y="2940"/>
                </a:cubicBezTo>
                <a:cubicBezTo>
                  <a:pt x="222" y="2999"/>
                  <a:pt x="221" y="3075"/>
                  <a:pt x="190" y="3150"/>
                </a:cubicBezTo>
                <a:cubicBezTo>
                  <a:pt x="159" y="3225"/>
                  <a:pt x="87" y="3326"/>
                  <a:pt x="55" y="3390"/>
                </a:cubicBezTo>
                <a:cubicBezTo>
                  <a:pt x="23" y="3454"/>
                  <a:pt x="11" y="3505"/>
                  <a:pt x="0" y="35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5" name="Freeform 651">
            <a:extLst>
              <a:ext uri="{FF2B5EF4-FFF2-40B4-BE49-F238E27FC236}">
                <a16:creationId xmlns:a16="http://schemas.microsoft.com/office/drawing/2014/main" id="{65CD33EC-7ADA-180F-5FB2-4D6AE41F2CDA}"/>
              </a:ext>
            </a:extLst>
          </xdr:cNvPr>
          <xdr:cNvSpPr>
            <a:spLocks noChangeAspect="1"/>
          </xdr:cNvSpPr>
        </xdr:nvSpPr>
        <xdr:spPr bwMode="auto">
          <a:xfrm rot="16200000">
            <a:off x="14497" y="4401"/>
            <a:ext cx="174" cy="2291"/>
          </a:xfrm>
          <a:custGeom>
            <a:avLst/>
            <a:gdLst>
              <a:gd name="T0" fmla="*/ 195 w 246"/>
              <a:gd name="T1" fmla="*/ 0 h 3240"/>
              <a:gd name="T2" fmla="*/ 230 w 246"/>
              <a:gd name="T3" fmla="*/ 130 h 3240"/>
              <a:gd name="T4" fmla="*/ 215 w 246"/>
              <a:gd name="T5" fmla="*/ 370 h 3240"/>
              <a:gd name="T6" fmla="*/ 155 w 246"/>
              <a:gd name="T7" fmla="*/ 635 h 3240"/>
              <a:gd name="T8" fmla="*/ 135 w 246"/>
              <a:gd name="T9" fmla="*/ 760 h 3240"/>
              <a:gd name="T10" fmla="*/ 95 w 246"/>
              <a:gd name="T11" fmla="*/ 895 h 3240"/>
              <a:gd name="T12" fmla="*/ 65 w 246"/>
              <a:gd name="T13" fmla="*/ 1005 h 3240"/>
              <a:gd name="T14" fmla="*/ 50 w 246"/>
              <a:gd name="T15" fmla="*/ 1155 h 3240"/>
              <a:gd name="T16" fmla="*/ 40 w 246"/>
              <a:gd name="T17" fmla="*/ 1385 h 3240"/>
              <a:gd name="T18" fmla="*/ 5 w 246"/>
              <a:gd name="T19" fmla="*/ 1585 h 3240"/>
              <a:gd name="T20" fmla="*/ 10 w 246"/>
              <a:gd name="T21" fmla="*/ 1885 h 3240"/>
              <a:gd name="T22" fmla="*/ 25 w 246"/>
              <a:gd name="T23" fmla="*/ 2045 h 3240"/>
              <a:gd name="T24" fmla="*/ 70 w 246"/>
              <a:gd name="T25" fmla="*/ 2170 h 3240"/>
              <a:gd name="T26" fmla="*/ 90 w 246"/>
              <a:gd name="T27" fmla="*/ 2340 h 3240"/>
              <a:gd name="T28" fmla="*/ 175 w 246"/>
              <a:gd name="T29" fmla="*/ 2575 h 3240"/>
              <a:gd name="T30" fmla="*/ 220 w 246"/>
              <a:gd name="T31" fmla="*/ 2710 h 3240"/>
              <a:gd name="T32" fmla="*/ 240 w 246"/>
              <a:gd name="T33" fmla="*/ 2920 h 3240"/>
              <a:gd name="T34" fmla="*/ 185 w 246"/>
              <a:gd name="T35" fmla="*/ 3115 h 3240"/>
              <a:gd name="T36" fmla="*/ 160 w 246"/>
              <a:gd name="T37" fmla="*/ 3240 h 3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6" h="3240">
                <a:moveTo>
                  <a:pt x="195" y="0"/>
                </a:moveTo>
                <a:cubicBezTo>
                  <a:pt x="211" y="34"/>
                  <a:pt x="227" y="68"/>
                  <a:pt x="230" y="130"/>
                </a:cubicBezTo>
                <a:cubicBezTo>
                  <a:pt x="233" y="192"/>
                  <a:pt x="227" y="286"/>
                  <a:pt x="215" y="370"/>
                </a:cubicBezTo>
                <a:cubicBezTo>
                  <a:pt x="203" y="454"/>
                  <a:pt x="168" y="570"/>
                  <a:pt x="155" y="635"/>
                </a:cubicBezTo>
                <a:cubicBezTo>
                  <a:pt x="142" y="700"/>
                  <a:pt x="145" y="717"/>
                  <a:pt x="135" y="760"/>
                </a:cubicBezTo>
                <a:cubicBezTo>
                  <a:pt x="125" y="803"/>
                  <a:pt x="107" y="854"/>
                  <a:pt x="95" y="895"/>
                </a:cubicBezTo>
                <a:cubicBezTo>
                  <a:pt x="83" y="936"/>
                  <a:pt x="73" y="962"/>
                  <a:pt x="65" y="1005"/>
                </a:cubicBezTo>
                <a:cubicBezTo>
                  <a:pt x="57" y="1048"/>
                  <a:pt x="54" y="1092"/>
                  <a:pt x="50" y="1155"/>
                </a:cubicBezTo>
                <a:cubicBezTo>
                  <a:pt x="46" y="1218"/>
                  <a:pt x="48" y="1313"/>
                  <a:pt x="40" y="1385"/>
                </a:cubicBezTo>
                <a:cubicBezTo>
                  <a:pt x="32" y="1457"/>
                  <a:pt x="10" y="1502"/>
                  <a:pt x="5" y="1585"/>
                </a:cubicBezTo>
                <a:cubicBezTo>
                  <a:pt x="0" y="1668"/>
                  <a:pt x="7" y="1808"/>
                  <a:pt x="10" y="1885"/>
                </a:cubicBezTo>
                <a:cubicBezTo>
                  <a:pt x="13" y="1962"/>
                  <a:pt x="15" y="1998"/>
                  <a:pt x="25" y="2045"/>
                </a:cubicBezTo>
                <a:cubicBezTo>
                  <a:pt x="35" y="2092"/>
                  <a:pt x="59" y="2121"/>
                  <a:pt x="70" y="2170"/>
                </a:cubicBezTo>
                <a:cubicBezTo>
                  <a:pt x="81" y="2219"/>
                  <a:pt x="73" y="2273"/>
                  <a:pt x="90" y="2340"/>
                </a:cubicBezTo>
                <a:cubicBezTo>
                  <a:pt x="107" y="2407"/>
                  <a:pt x="153" y="2513"/>
                  <a:pt x="175" y="2575"/>
                </a:cubicBezTo>
                <a:cubicBezTo>
                  <a:pt x="197" y="2637"/>
                  <a:pt x="209" y="2653"/>
                  <a:pt x="220" y="2710"/>
                </a:cubicBezTo>
                <a:cubicBezTo>
                  <a:pt x="231" y="2767"/>
                  <a:pt x="246" y="2853"/>
                  <a:pt x="240" y="2920"/>
                </a:cubicBezTo>
                <a:cubicBezTo>
                  <a:pt x="234" y="2987"/>
                  <a:pt x="198" y="3062"/>
                  <a:pt x="185" y="3115"/>
                </a:cubicBezTo>
                <a:cubicBezTo>
                  <a:pt x="172" y="3168"/>
                  <a:pt x="165" y="3214"/>
                  <a:pt x="160" y="32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6" name="Freeform 652">
            <a:extLst>
              <a:ext uri="{FF2B5EF4-FFF2-40B4-BE49-F238E27FC236}">
                <a16:creationId xmlns:a16="http://schemas.microsoft.com/office/drawing/2014/main" id="{92290189-6B11-2F7C-6883-2E46F35034BA}"/>
              </a:ext>
            </a:extLst>
          </xdr:cNvPr>
          <xdr:cNvSpPr>
            <a:spLocks noChangeAspect="1"/>
          </xdr:cNvSpPr>
        </xdr:nvSpPr>
        <xdr:spPr bwMode="auto">
          <a:xfrm rot="16200000">
            <a:off x="14474" y="4705"/>
            <a:ext cx="778" cy="1018"/>
          </a:xfrm>
          <a:custGeom>
            <a:avLst/>
            <a:gdLst>
              <a:gd name="T0" fmla="*/ 0 w 1100"/>
              <a:gd name="T1" fmla="*/ 0 h 1440"/>
              <a:gd name="T2" fmla="*/ 100 w 1100"/>
              <a:gd name="T3" fmla="*/ 40 h 1440"/>
              <a:gd name="T4" fmla="*/ 205 w 1100"/>
              <a:gd name="T5" fmla="*/ 135 h 1440"/>
              <a:gd name="T6" fmla="*/ 300 w 1100"/>
              <a:gd name="T7" fmla="*/ 340 h 1440"/>
              <a:gd name="T8" fmla="*/ 330 w 1100"/>
              <a:gd name="T9" fmla="*/ 460 h 1440"/>
              <a:gd name="T10" fmla="*/ 415 w 1100"/>
              <a:gd name="T11" fmla="*/ 630 h 1440"/>
              <a:gd name="T12" fmla="*/ 550 w 1100"/>
              <a:gd name="T13" fmla="*/ 740 h 1440"/>
              <a:gd name="T14" fmla="*/ 650 w 1100"/>
              <a:gd name="T15" fmla="*/ 860 h 1440"/>
              <a:gd name="T16" fmla="*/ 745 w 1100"/>
              <a:gd name="T17" fmla="*/ 930 h 1440"/>
              <a:gd name="T18" fmla="*/ 845 w 1100"/>
              <a:gd name="T19" fmla="*/ 1025 h 1440"/>
              <a:gd name="T20" fmla="*/ 940 w 1100"/>
              <a:gd name="T21" fmla="*/ 1110 h 1440"/>
              <a:gd name="T22" fmla="*/ 1010 w 1100"/>
              <a:gd name="T23" fmla="*/ 1285 h 1440"/>
              <a:gd name="T24" fmla="*/ 1100 w 1100"/>
              <a:gd name="T25" fmla="*/ 1440 h 1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0" h="1440">
                <a:moveTo>
                  <a:pt x="0" y="0"/>
                </a:moveTo>
                <a:cubicBezTo>
                  <a:pt x="33" y="9"/>
                  <a:pt x="66" y="18"/>
                  <a:pt x="100" y="40"/>
                </a:cubicBezTo>
                <a:cubicBezTo>
                  <a:pt x="134" y="62"/>
                  <a:pt x="172" y="85"/>
                  <a:pt x="205" y="135"/>
                </a:cubicBezTo>
                <a:cubicBezTo>
                  <a:pt x="238" y="185"/>
                  <a:pt x="279" y="286"/>
                  <a:pt x="300" y="340"/>
                </a:cubicBezTo>
                <a:cubicBezTo>
                  <a:pt x="321" y="394"/>
                  <a:pt x="311" y="412"/>
                  <a:pt x="330" y="460"/>
                </a:cubicBezTo>
                <a:cubicBezTo>
                  <a:pt x="349" y="508"/>
                  <a:pt x="378" y="583"/>
                  <a:pt x="415" y="630"/>
                </a:cubicBezTo>
                <a:cubicBezTo>
                  <a:pt x="452" y="677"/>
                  <a:pt x="511" y="702"/>
                  <a:pt x="550" y="740"/>
                </a:cubicBezTo>
                <a:cubicBezTo>
                  <a:pt x="589" y="778"/>
                  <a:pt x="617" y="828"/>
                  <a:pt x="650" y="860"/>
                </a:cubicBezTo>
                <a:cubicBezTo>
                  <a:pt x="683" y="892"/>
                  <a:pt x="713" y="903"/>
                  <a:pt x="745" y="930"/>
                </a:cubicBezTo>
                <a:cubicBezTo>
                  <a:pt x="777" y="957"/>
                  <a:pt x="813" y="995"/>
                  <a:pt x="845" y="1025"/>
                </a:cubicBezTo>
                <a:cubicBezTo>
                  <a:pt x="877" y="1055"/>
                  <a:pt x="913" y="1067"/>
                  <a:pt x="940" y="1110"/>
                </a:cubicBezTo>
                <a:cubicBezTo>
                  <a:pt x="967" y="1153"/>
                  <a:pt x="983" y="1230"/>
                  <a:pt x="1010" y="1285"/>
                </a:cubicBezTo>
                <a:cubicBezTo>
                  <a:pt x="1037" y="1340"/>
                  <a:pt x="1068" y="1390"/>
                  <a:pt x="1100" y="14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7" name="Freeform 653">
            <a:extLst>
              <a:ext uri="{FF2B5EF4-FFF2-40B4-BE49-F238E27FC236}">
                <a16:creationId xmlns:a16="http://schemas.microsoft.com/office/drawing/2014/main" id="{49E15A07-E1E2-89A3-A9DC-DA04BFC354FD}"/>
              </a:ext>
            </a:extLst>
          </xdr:cNvPr>
          <xdr:cNvSpPr>
            <a:spLocks noChangeAspect="1"/>
          </xdr:cNvSpPr>
        </xdr:nvSpPr>
        <xdr:spPr bwMode="auto">
          <a:xfrm rot="16200000">
            <a:off x="11396" y="3669"/>
            <a:ext cx="800" cy="274"/>
          </a:xfrm>
          <a:custGeom>
            <a:avLst/>
            <a:gdLst>
              <a:gd name="T0" fmla="*/ 0 w 1130"/>
              <a:gd name="T1" fmla="*/ 0 h 388"/>
              <a:gd name="T2" fmla="*/ 100 w 1130"/>
              <a:gd name="T3" fmla="*/ 170 h 388"/>
              <a:gd name="T4" fmla="*/ 265 w 1130"/>
              <a:gd name="T5" fmla="*/ 320 h 388"/>
              <a:gd name="T6" fmla="*/ 470 w 1130"/>
              <a:gd name="T7" fmla="*/ 380 h 388"/>
              <a:gd name="T8" fmla="*/ 605 w 1130"/>
              <a:gd name="T9" fmla="*/ 370 h 388"/>
              <a:gd name="T10" fmla="*/ 750 w 1130"/>
              <a:gd name="T11" fmla="*/ 330 h 388"/>
              <a:gd name="T12" fmla="*/ 865 w 1130"/>
              <a:gd name="T13" fmla="*/ 315 h 388"/>
              <a:gd name="T14" fmla="*/ 985 w 1130"/>
              <a:gd name="T15" fmla="*/ 335 h 388"/>
              <a:gd name="T16" fmla="*/ 1130 w 1130"/>
              <a:gd name="T17" fmla="*/ 265 h 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30" h="388">
                <a:moveTo>
                  <a:pt x="0" y="0"/>
                </a:moveTo>
                <a:cubicBezTo>
                  <a:pt x="28" y="58"/>
                  <a:pt x="56" y="117"/>
                  <a:pt x="100" y="170"/>
                </a:cubicBezTo>
                <a:cubicBezTo>
                  <a:pt x="144" y="223"/>
                  <a:pt x="203" y="285"/>
                  <a:pt x="265" y="320"/>
                </a:cubicBezTo>
                <a:cubicBezTo>
                  <a:pt x="327" y="355"/>
                  <a:pt x="413" y="372"/>
                  <a:pt x="470" y="380"/>
                </a:cubicBezTo>
                <a:cubicBezTo>
                  <a:pt x="527" y="388"/>
                  <a:pt x="558" y="378"/>
                  <a:pt x="605" y="370"/>
                </a:cubicBezTo>
                <a:cubicBezTo>
                  <a:pt x="652" y="362"/>
                  <a:pt x="707" y="339"/>
                  <a:pt x="750" y="330"/>
                </a:cubicBezTo>
                <a:cubicBezTo>
                  <a:pt x="793" y="321"/>
                  <a:pt x="826" y="314"/>
                  <a:pt x="865" y="315"/>
                </a:cubicBezTo>
                <a:cubicBezTo>
                  <a:pt x="904" y="316"/>
                  <a:pt x="941" y="343"/>
                  <a:pt x="985" y="335"/>
                </a:cubicBezTo>
                <a:cubicBezTo>
                  <a:pt x="1029" y="327"/>
                  <a:pt x="1079" y="296"/>
                  <a:pt x="1130" y="2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8" name="Freeform 654">
            <a:extLst>
              <a:ext uri="{FF2B5EF4-FFF2-40B4-BE49-F238E27FC236}">
                <a16:creationId xmlns:a16="http://schemas.microsoft.com/office/drawing/2014/main" id="{4EC2B495-7FD7-73C9-1DD8-239AE2D92630}"/>
              </a:ext>
            </a:extLst>
          </xdr:cNvPr>
          <xdr:cNvSpPr>
            <a:spLocks noChangeAspect="1"/>
          </xdr:cNvSpPr>
        </xdr:nvSpPr>
        <xdr:spPr bwMode="auto">
          <a:xfrm rot="16200000">
            <a:off x="10504" y="3040"/>
            <a:ext cx="997" cy="1298"/>
          </a:xfrm>
          <a:custGeom>
            <a:avLst/>
            <a:gdLst>
              <a:gd name="T0" fmla="*/ 0 w 1410"/>
              <a:gd name="T1" fmla="*/ 0 h 1835"/>
              <a:gd name="T2" fmla="*/ 75 w 1410"/>
              <a:gd name="T3" fmla="*/ 95 h 1835"/>
              <a:gd name="T4" fmla="*/ 195 w 1410"/>
              <a:gd name="T5" fmla="*/ 190 h 1835"/>
              <a:gd name="T6" fmla="*/ 250 w 1410"/>
              <a:gd name="T7" fmla="*/ 270 h 1835"/>
              <a:gd name="T8" fmla="*/ 285 w 1410"/>
              <a:gd name="T9" fmla="*/ 340 h 1835"/>
              <a:gd name="T10" fmla="*/ 295 w 1410"/>
              <a:gd name="T11" fmla="*/ 470 h 1835"/>
              <a:gd name="T12" fmla="*/ 345 w 1410"/>
              <a:gd name="T13" fmla="*/ 625 h 1835"/>
              <a:gd name="T14" fmla="*/ 425 w 1410"/>
              <a:gd name="T15" fmla="*/ 810 h 1835"/>
              <a:gd name="T16" fmla="*/ 575 w 1410"/>
              <a:gd name="T17" fmla="*/ 970 h 1835"/>
              <a:gd name="T18" fmla="*/ 705 w 1410"/>
              <a:gd name="T19" fmla="*/ 1065 h 1835"/>
              <a:gd name="T20" fmla="*/ 795 w 1410"/>
              <a:gd name="T21" fmla="*/ 1135 h 1835"/>
              <a:gd name="T22" fmla="*/ 870 w 1410"/>
              <a:gd name="T23" fmla="*/ 1185 h 1835"/>
              <a:gd name="T24" fmla="*/ 1000 w 1410"/>
              <a:gd name="T25" fmla="*/ 1340 h 1835"/>
              <a:gd name="T26" fmla="*/ 1125 w 1410"/>
              <a:gd name="T27" fmla="*/ 1430 h 1835"/>
              <a:gd name="T28" fmla="*/ 1225 w 1410"/>
              <a:gd name="T29" fmla="*/ 1525 h 1835"/>
              <a:gd name="T30" fmla="*/ 1270 w 1410"/>
              <a:gd name="T31" fmla="*/ 1600 h 1835"/>
              <a:gd name="T32" fmla="*/ 1340 w 1410"/>
              <a:gd name="T33" fmla="*/ 1685 h 1835"/>
              <a:gd name="T34" fmla="*/ 1355 w 1410"/>
              <a:gd name="T35" fmla="*/ 1760 h 1835"/>
              <a:gd name="T36" fmla="*/ 1410 w 1410"/>
              <a:gd name="T37" fmla="*/ 1835 h 18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10" h="1835">
                <a:moveTo>
                  <a:pt x="0" y="0"/>
                </a:moveTo>
                <a:cubicBezTo>
                  <a:pt x="21" y="31"/>
                  <a:pt x="43" y="63"/>
                  <a:pt x="75" y="95"/>
                </a:cubicBezTo>
                <a:cubicBezTo>
                  <a:pt x="107" y="127"/>
                  <a:pt x="166" y="161"/>
                  <a:pt x="195" y="190"/>
                </a:cubicBezTo>
                <a:cubicBezTo>
                  <a:pt x="224" y="219"/>
                  <a:pt x="235" y="245"/>
                  <a:pt x="250" y="270"/>
                </a:cubicBezTo>
                <a:cubicBezTo>
                  <a:pt x="265" y="295"/>
                  <a:pt x="278" y="307"/>
                  <a:pt x="285" y="340"/>
                </a:cubicBezTo>
                <a:cubicBezTo>
                  <a:pt x="292" y="373"/>
                  <a:pt x="285" y="423"/>
                  <a:pt x="295" y="470"/>
                </a:cubicBezTo>
                <a:cubicBezTo>
                  <a:pt x="305" y="517"/>
                  <a:pt x="323" y="568"/>
                  <a:pt x="345" y="625"/>
                </a:cubicBezTo>
                <a:cubicBezTo>
                  <a:pt x="367" y="682"/>
                  <a:pt x="387" y="753"/>
                  <a:pt x="425" y="810"/>
                </a:cubicBezTo>
                <a:cubicBezTo>
                  <a:pt x="463" y="867"/>
                  <a:pt x="528" y="927"/>
                  <a:pt x="575" y="970"/>
                </a:cubicBezTo>
                <a:cubicBezTo>
                  <a:pt x="622" y="1013"/>
                  <a:pt x="668" y="1037"/>
                  <a:pt x="705" y="1065"/>
                </a:cubicBezTo>
                <a:cubicBezTo>
                  <a:pt x="742" y="1093"/>
                  <a:pt x="767" y="1115"/>
                  <a:pt x="795" y="1135"/>
                </a:cubicBezTo>
                <a:cubicBezTo>
                  <a:pt x="823" y="1155"/>
                  <a:pt x="836" y="1151"/>
                  <a:pt x="870" y="1185"/>
                </a:cubicBezTo>
                <a:cubicBezTo>
                  <a:pt x="904" y="1219"/>
                  <a:pt x="958" y="1299"/>
                  <a:pt x="1000" y="1340"/>
                </a:cubicBezTo>
                <a:cubicBezTo>
                  <a:pt x="1042" y="1381"/>
                  <a:pt x="1087" y="1399"/>
                  <a:pt x="1125" y="1430"/>
                </a:cubicBezTo>
                <a:cubicBezTo>
                  <a:pt x="1163" y="1461"/>
                  <a:pt x="1201" y="1497"/>
                  <a:pt x="1225" y="1525"/>
                </a:cubicBezTo>
                <a:cubicBezTo>
                  <a:pt x="1249" y="1553"/>
                  <a:pt x="1251" y="1573"/>
                  <a:pt x="1270" y="1600"/>
                </a:cubicBezTo>
                <a:cubicBezTo>
                  <a:pt x="1289" y="1627"/>
                  <a:pt x="1326" y="1658"/>
                  <a:pt x="1340" y="1685"/>
                </a:cubicBezTo>
                <a:cubicBezTo>
                  <a:pt x="1354" y="1712"/>
                  <a:pt x="1343" y="1735"/>
                  <a:pt x="1355" y="1760"/>
                </a:cubicBezTo>
                <a:cubicBezTo>
                  <a:pt x="1367" y="1785"/>
                  <a:pt x="1388" y="1810"/>
                  <a:pt x="1410" y="18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9" name="Freeform 655">
            <a:extLst>
              <a:ext uri="{FF2B5EF4-FFF2-40B4-BE49-F238E27FC236}">
                <a16:creationId xmlns:a16="http://schemas.microsoft.com/office/drawing/2014/main" id="{AFC79008-1587-1C02-D4C9-FF7C3B2D39C1}"/>
              </a:ext>
            </a:extLst>
          </xdr:cNvPr>
          <xdr:cNvSpPr>
            <a:spLocks noChangeAspect="1"/>
          </xdr:cNvSpPr>
        </xdr:nvSpPr>
        <xdr:spPr bwMode="auto">
          <a:xfrm rot="16200000">
            <a:off x="10183" y="3316"/>
            <a:ext cx="1026" cy="330"/>
          </a:xfrm>
          <a:custGeom>
            <a:avLst/>
            <a:gdLst>
              <a:gd name="T0" fmla="*/ 0 w 1450"/>
              <a:gd name="T1" fmla="*/ 70 h 467"/>
              <a:gd name="T2" fmla="*/ 115 w 1450"/>
              <a:gd name="T3" fmla="*/ 45 h 467"/>
              <a:gd name="T4" fmla="*/ 240 w 1450"/>
              <a:gd name="T5" fmla="*/ 0 h 467"/>
              <a:gd name="T6" fmla="*/ 325 w 1450"/>
              <a:gd name="T7" fmla="*/ 45 h 467"/>
              <a:gd name="T8" fmla="*/ 410 w 1450"/>
              <a:gd name="T9" fmla="*/ 65 h 467"/>
              <a:gd name="T10" fmla="*/ 500 w 1450"/>
              <a:gd name="T11" fmla="*/ 140 h 467"/>
              <a:gd name="T12" fmla="*/ 580 w 1450"/>
              <a:gd name="T13" fmla="*/ 220 h 467"/>
              <a:gd name="T14" fmla="*/ 640 w 1450"/>
              <a:gd name="T15" fmla="*/ 270 h 467"/>
              <a:gd name="T16" fmla="*/ 700 w 1450"/>
              <a:gd name="T17" fmla="*/ 335 h 467"/>
              <a:gd name="T18" fmla="*/ 780 w 1450"/>
              <a:gd name="T19" fmla="*/ 380 h 467"/>
              <a:gd name="T20" fmla="*/ 900 w 1450"/>
              <a:gd name="T21" fmla="*/ 455 h 467"/>
              <a:gd name="T22" fmla="*/ 1090 w 1450"/>
              <a:gd name="T23" fmla="*/ 450 h 467"/>
              <a:gd name="T24" fmla="*/ 1165 w 1450"/>
              <a:gd name="T25" fmla="*/ 435 h 467"/>
              <a:gd name="T26" fmla="*/ 1255 w 1450"/>
              <a:gd name="T27" fmla="*/ 400 h 467"/>
              <a:gd name="T28" fmla="*/ 1340 w 1450"/>
              <a:gd name="T29" fmla="*/ 405 h 467"/>
              <a:gd name="T30" fmla="*/ 1450 w 1450"/>
              <a:gd name="T31" fmla="*/ 385 h 4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450" h="467">
                <a:moveTo>
                  <a:pt x="0" y="70"/>
                </a:moveTo>
                <a:cubicBezTo>
                  <a:pt x="37" y="63"/>
                  <a:pt x="75" y="57"/>
                  <a:pt x="115" y="45"/>
                </a:cubicBezTo>
                <a:cubicBezTo>
                  <a:pt x="155" y="33"/>
                  <a:pt x="205" y="0"/>
                  <a:pt x="240" y="0"/>
                </a:cubicBezTo>
                <a:cubicBezTo>
                  <a:pt x="275" y="0"/>
                  <a:pt x="297" y="34"/>
                  <a:pt x="325" y="45"/>
                </a:cubicBezTo>
                <a:cubicBezTo>
                  <a:pt x="353" y="56"/>
                  <a:pt x="381" y="49"/>
                  <a:pt x="410" y="65"/>
                </a:cubicBezTo>
                <a:cubicBezTo>
                  <a:pt x="439" y="81"/>
                  <a:pt x="472" y="114"/>
                  <a:pt x="500" y="140"/>
                </a:cubicBezTo>
                <a:cubicBezTo>
                  <a:pt x="528" y="166"/>
                  <a:pt x="557" y="198"/>
                  <a:pt x="580" y="220"/>
                </a:cubicBezTo>
                <a:cubicBezTo>
                  <a:pt x="603" y="242"/>
                  <a:pt x="620" y="251"/>
                  <a:pt x="640" y="270"/>
                </a:cubicBezTo>
                <a:cubicBezTo>
                  <a:pt x="660" y="289"/>
                  <a:pt x="677" y="317"/>
                  <a:pt x="700" y="335"/>
                </a:cubicBezTo>
                <a:cubicBezTo>
                  <a:pt x="723" y="353"/>
                  <a:pt x="747" y="360"/>
                  <a:pt x="780" y="380"/>
                </a:cubicBezTo>
                <a:cubicBezTo>
                  <a:pt x="813" y="400"/>
                  <a:pt x="848" y="443"/>
                  <a:pt x="900" y="455"/>
                </a:cubicBezTo>
                <a:cubicBezTo>
                  <a:pt x="952" y="467"/>
                  <a:pt x="1046" y="453"/>
                  <a:pt x="1090" y="450"/>
                </a:cubicBezTo>
                <a:cubicBezTo>
                  <a:pt x="1134" y="447"/>
                  <a:pt x="1138" y="443"/>
                  <a:pt x="1165" y="435"/>
                </a:cubicBezTo>
                <a:cubicBezTo>
                  <a:pt x="1192" y="427"/>
                  <a:pt x="1226" y="405"/>
                  <a:pt x="1255" y="400"/>
                </a:cubicBezTo>
                <a:cubicBezTo>
                  <a:pt x="1284" y="395"/>
                  <a:pt x="1308" y="407"/>
                  <a:pt x="1340" y="405"/>
                </a:cubicBezTo>
                <a:cubicBezTo>
                  <a:pt x="1372" y="403"/>
                  <a:pt x="1411" y="394"/>
                  <a:pt x="1450" y="38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230" name="AutoShape 656">
            <a:extLst>
              <a:ext uri="{FF2B5EF4-FFF2-40B4-BE49-F238E27FC236}">
                <a16:creationId xmlns:a16="http://schemas.microsoft.com/office/drawing/2014/main" id="{EDC93FAC-881E-3E0F-FB85-D2A3F788A163}"/>
              </a:ext>
            </a:extLst>
          </xdr:cNvPr>
          <xdr:cNvCxnSpPr>
            <a:cxnSpLocks noChangeAspect="1" noChangeShapeType="1"/>
          </xdr:cNvCxnSpPr>
        </xdr:nvCxnSpPr>
        <xdr:spPr bwMode="auto">
          <a:xfrm rot="16200000">
            <a:off x="-826" y="6037"/>
            <a:ext cx="385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31" name="Rectangle 657">
            <a:extLst>
              <a:ext uri="{FF2B5EF4-FFF2-40B4-BE49-F238E27FC236}">
                <a16:creationId xmlns:a16="http://schemas.microsoft.com/office/drawing/2014/main" id="{7D7D01AF-4958-7B0E-4796-18A86071AB39}"/>
              </a:ext>
            </a:extLst>
          </xdr:cNvPr>
          <xdr:cNvSpPr>
            <a:spLocks noChangeAspect="1" noChangeArrowheads="1"/>
          </xdr:cNvSpPr>
        </xdr:nvSpPr>
        <xdr:spPr bwMode="auto">
          <a:xfrm rot="16200000">
            <a:off x="1914" y="5940"/>
            <a:ext cx="792"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2" name="Freeform 658">
            <a:extLst>
              <a:ext uri="{FF2B5EF4-FFF2-40B4-BE49-F238E27FC236}">
                <a16:creationId xmlns:a16="http://schemas.microsoft.com/office/drawing/2014/main" id="{211697ED-7D67-7141-6B62-6A3564B2E0CB}"/>
              </a:ext>
            </a:extLst>
          </xdr:cNvPr>
          <xdr:cNvSpPr>
            <a:spLocks noChangeAspect="1"/>
          </xdr:cNvSpPr>
        </xdr:nvSpPr>
        <xdr:spPr bwMode="auto">
          <a:xfrm rot="16200000">
            <a:off x="2644" y="6161"/>
            <a:ext cx="312" cy="891"/>
          </a:xfrm>
          <a:custGeom>
            <a:avLst/>
            <a:gdLst>
              <a:gd name="T0" fmla="*/ 0 w 440"/>
              <a:gd name="T1" fmla="*/ 1260 h 1260"/>
              <a:gd name="T2" fmla="*/ 185 w 440"/>
              <a:gd name="T3" fmla="*/ 0 h 1260"/>
              <a:gd name="T4" fmla="*/ 440 w 440"/>
              <a:gd name="T5" fmla="*/ 0 h 1260"/>
            </a:gdLst>
            <a:ahLst/>
            <a:cxnLst>
              <a:cxn ang="0">
                <a:pos x="T0" y="T1"/>
              </a:cxn>
              <a:cxn ang="0">
                <a:pos x="T2" y="T3"/>
              </a:cxn>
              <a:cxn ang="0">
                <a:pos x="T4" y="T5"/>
              </a:cxn>
            </a:cxnLst>
            <a:rect l="0" t="0" r="r" b="b"/>
            <a:pathLst>
              <a:path w="440" h="1260">
                <a:moveTo>
                  <a:pt x="0" y="1260"/>
                </a:moveTo>
                <a:lnTo>
                  <a:pt x="185" y="0"/>
                </a:lnTo>
                <a:lnTo>
                  <a:pt x="440" y="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33" name="Line 659">
            <a:extLst>
              <a:ext uri="{FF2B5EF4-FFF2-40B4-BE49-F238E27FC236}">
                <a16:creationId xmlns:a16="http://schemas.microsoft.com/office/drawing/2014/main" id="{67327CBF-EE1C-2DCE-B863-95F0F64C0390}"/>
              </a:ext>
            </a:extLst>
          </xdr:cNvPr>
          <xdr:cNvSpPr>
            <a:spLocks noChangeAspect="1" noChangeShapeType="1"/>
          </xdr:cNvSpPr>
        </xdr:nvSpPr>
        <xdr:spPr bwMode="auto">
          <a:xfrm rot="16200000" flipV="1">
            <a:off x="3011" y="6079"/>
            <a:ext cx="361" cy="92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234" name="Group 660">
            <a:extLst>
              <a:ext uri="{FF2B5EF4-FFF2-40B4-BE49-F238E27FC236}">
                <a16:creationId xmlns:a16="http://schemas.microsoft.com/office/drawing/2014/main" id="{2751DB9A-DF4A-4C35-171A-D357538836C9}"/>
              </a:ext>
            </a:extLst>
          </xdr:cNvPr>
          <xdr:cNvGrpSpPr>
            <a:grpSpLocks noChangeAspect="1"/>
          </xdr:cNvGrpSpPr>
        </xdr:nvGrpSpPr>
        <xdr:grpSpPr bwMode="auto">
          <a:xfrm rot="18900000">
            <a:off x="3239" y="6700"/>
            <a:ext cx="115" cy="115"/>
            <a:chOff x="7570" y="4230"/>
            <a:chExt cx="190" cy="190"/>
          </a:xfrm>
        </xdr:grpSpPr>
        <xdr:sp macro="" textlink="">
          <xdr:nvSpPr>
            <xdr:cNvPr id="396" name="Oval 661">
              <a:extLst>
                <a:ext uri="{FF2B5EF4-FFF2-40B4-BE49-F238E27FC236}">
                  <a16:creationId xmlns:a16="http://schemas.microsoft.com/office/drawing/2014/main" id="{462575CC-A41E-797A-1245-19DEA8FCEA49}"/>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7" name="AutoShape 662">
              <a:extLst>
                <a:ext uri="{FF2B5EF4-FFF2-40B4-BE49-F238E27FC236}">
                  <a16:creationId xmlns:a16="http://schemas.microsoft.com/office/drawing/2014/main" id="{24954CBA-1628-94DB-83EB-61BE039F35B3}"/>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8" name="AutoShape 663">
              <a:extLst>
                <a:ext uri="{FF2B5EF4-FFF2-40B4-BE49-F238E27FC236}">
                  <a16:creationId xmlns:a16="http://schemas.microsoft.com/office/drawing/2014/main" id="{8A443D0E-891D-C387-724E-9BA1C5EB00F2}"/>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35" name="Group 664">
            <a:extLst>
              <a:ext uri="{FF2B5EF4-FFF2-40B4-BE49-F238E27FC236}">
                <a16:creationId xmlns:a16="http://schemas.microsoft.com/office/drawing/2014/main" id="{C7ED609F-C3C8-5BC7-DF4F-B01D7931339E}"/>
              </a:ext>
            </a:extLst>
          </xdr:cNvPr>
          <xdr:cNvGrpSpPr>
            <a:grpSpLocks noChangeAspect="1"/>
          </xdr:cNvGrpSpPr>
        </xdr:nvGrpSpPr>
        <xdr:grpSpPr bwMode="auto">
          <a:xfrm rot="18900000">
            <a:off x="3624" y="6679"/>
            <a:ext cx="116" cy="115"/>
            <a:chOff x="7570" y="4230"/>
            <a:chExt cx="190" cy="190"/>
          </a:xfrm>
        </xdr:grpSpPr>
        <xdr:sp macro="" textlink="">
          <xdr:nvSpPr>
            <xdr:cNvPr id="393" name="Oval 665">
              <a:extLst>
                <a:ext uri="{FF2B5EF4-FFF2-40B4-BE49-F238E27FC236}">
                  <a16:creationId xmlns:a16="http://schemas.microsoft.com/office/drawing/2014/main" id="{BA0E6700-BE3F-1B92-DDF9-7853B81FDEE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4" name="AutoShape 666">
              <a:extLst>
                <a:ext uri="{FF2B5EF4-FFF2-40B4-BE49-F238E27FC236}">
                  <a16:creationId xmlns:a16="http://schemas.microsoft.com/office/drawing/2014/main" id="{46A94309-AAAB-C027-4153-79DC88A8E985}"/>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5" name="AutoShape 667">
              <a:extLst>
                <a:ext uri="{FF2B5EF4-FFF2-40B4-BE49-F238E27FC236}">
                  <a16:creationId xmlns:a16="http://schemas.microsoft.com/office/drawing/2014/main" id="{FCE0E794-ACEC-CD84-94F7-061E920E7E7B}"/>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36" name="Rectangle 668">
            <a:extLst>
              <a:ext uri="{FF2B5EF4-FFF2-40B4-BE49-F238E27FC236}">
                <a16:creationId xmlns:a16="http://schemas.microsoft.com/office/drawing/2014/main" id="{4C50052A-229A-5617-397B-09CC55A029C5}"/>
              </a:ext>
            </a:extLst>
          </xdr:cNvPr>
          <xdr:cNvSpPr>
            <a:spLocks noChangeAspect="1" noChangeArrowheads="1"/>
          </xdr:cNvSpPr>
        </xdr:nvSpPr>
        <xdr:spPr bwMode="auto">
          <a:xfrm rot="16200000">
            <a:off x="2123" y="8168"/>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7" name="Rectangle 669">
            <a:extLst>
              <a:ext uri="{FF2B5EF4-FFF2-40B4-BE49-F238E27FC236}">
                <a16:creationId xmlns:a16="http://schemas.microsoft.com/office/drawing/2014/main" id="{6824D76D-5830-6DFE-224E-030AD627EC09}"/>
              </a:ext>
            </a:extLst>
          </xdr:cNvPr>
          <xdr:cNvSpPr>
            <a:spLocks noChangeAspect="1" noChangeArrowheads="1"/>
          </xdr:cNvSpPr>
        </xdr:nvSpPr>
        <xdr:spPr bwMode="auto">
          <a:xfrm rot="16200000">
            <a:off x="2444" y="8169"/>
            <a:ext cx="785"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8" name="Rectangle 670">
            <a:extLst>
              <a:ext uri="{FF2B5EF4-FFF2-40B4-BE49-F238E27FC236}">
                <a16:creationId xmlns:a16="http://schemas.microsoft.com/office/drawing/2014/main" id="{959AC026-1A02-5CE4-B56E-A4E5CA15D098}"/>
              </a:ext>
            </a:extLst>
          </xdr:cNvPr>
          <xdr:cNvSpPr>
            <a:spLocks noChangeAspect="1" noChangeArrowheads="1"/>
          </xdr:cNvSpPr>
        </xdr:nvSpPr>
        <xdr:spPr bwMode="auto">
          <a:xfrm rot="16200000">
            <a:off x="3250" y="8121"/>
            <a:ext cx="964"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cxnSp macro="">
        <xdr:nvCxnSpPr>
          <xdr:cNvPr id="239" name="AutoShape 671">
            <a:extLst>
              <a:ext uri="{FF2B5EF4-FFF2-40B4-BE49-F238E27FC236}">
                <a16:creationId xmlns:a16="http://schemas.microsoft.com/office/drawing/2014/main" id="{B13CDA83-AAC6-7773-0211-E95AD79552E3}"/>
              </a:ext>
            </a:extLst>
          </xdr:cNvPr>
          <xdr:cNvCxnSpPr>
            <a:cxnSpLocks noChangeAspect="1" noChangeShapeType="1"/>
          </xdr:cNvCxnSpPr>
        </xdr:nvCxnSpPr>
        <xdr:spPr bwMode="auto">
          <a:xfrm rot="16200000" flipH="1" flipV="1">
            <a:off x="2452" y="7128"/>
            <a:ext cx="866" cy="6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0" name="AutoShape 672">
            <a:extLst>
              <a:ext uri="{FF2B5EF4-FFF2-40B4-BE49-F238E27FC236}">
                <a16:creationId xmlns:a16="http://schemas.microsoft.com/office/drawing/2014/main" id="{DE8B2061-B81A-005E-6D35-A28B79274BE9}"/>
              </a:ext>
            </a:extLst>
          </xdr:cNvPr>
          <xdr:cNvCxnSpPr>
            <a:cxnSpLocks noChangeAspect="1" noChangeShapeType="1"/>
          </xdr:cNvCxnSpPr>
        </xdr:nvCxnSpPr>
        <xdr:spPr bwMode="auto">
          <a:xfrm rot="16200000">
            <a:off x="2790" y="7557"/>
            <a:ext cx="411" cy="2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1" name="AutoShape 673">
            <a:extLst>
              <a:ext uri="{FF2B5EF4-FFF2-40B4-BE49-F238E27FC236}">
                <a16:creationId xmlns:a16="http://schemas.microsoft.com/office/drawing/2014/main" id="{253827C4-4D9E-7DA7-FFEF-D55921C1F1B3}"/>
              </a:ext>
            </a:extLst>
          </xdr:cNvPr>
          <xdr:cNvCxnSpPr>
            <a:cxnSpLocks noChangeAspect="1" noChangeShapeType="1"/>
          </xdr:cNvCxnSpPr>
        </xdr:nvCxnSpPr>
        <xdr:spPr bwMode="auto">
          <a:xfrm rot="16200000">
            <a:off x="3131" y="7008"/>
            <a:ext cx="403" cy="246"/>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2" name="Group 674">
            <a:extLst>
              <a:ext uri="{FF2B5EF4-FFF2-40B4-BE49-F238E27FC236}">
                <a16:creationId xmlns:a16="http://schemas.microsoft.com/office/drawing/2014/main" id="{AEA19580-A06E-FD1A-50A0-CC0F3DB4372F}"/>
              </a:ext>
            </a:extLst>
          </xdr:cNvPr>
          <xdr:cNvGrpSpPr>
            <a:grpSpLocks noChangeAspect="1"/>
          </xdr:cNvGrpSpPr>
        </xdr:nvGrpSpPr>
        <xdr:grpSpPr bwMode="auto">
          <a:xfrm rot="18900000">
            <a:off x="3161" y="6934"/>
            <a:ext cx="115" cy="116"/>
            <a:chOff x="7570" y="4230"/>
            <a:chExt cx="190" cy="190"/>
          </a:xfrm>
        </xdr:grpSpPr>
        <xdr:sp macro="" textlink="">
          <xdr:nvSpPr>
            <xdr:cNvPr id="390" name="Oval 675">
              <a:extLst>
                <a:ext uri="{FF2B5EF4-FFF2-40B4-BE49-F238E27FC236}">
                  <a16:creationId xmlns:a16="http://schemas.microsoft.com/office/drawing/2014/main" id="{B8BB2450-FC54-778C-ADEA-B84A84B172EF}"/>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1" name="AutoShape 676">
              <a:extLst>
                <a:ext uri="{FF2B5EF4-FFF2-40B4-BE49-F238E27FC236}">
                  <a16:creationId xmlns:a16="http://schemas.microsoft.com/office/drawing/2014/main" id="{D2F56260-6189-5AF2-904A-2EBB58036853}"/>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2" name="AutoShape 677">
              <a:extLst>
                <a:ext uri="{FF2B5EF4-FFF2-40B4-BE49-F238E27FC236}">
                  <a16:creationId xmlns:a16="http://schemas.microsoft.com/office/drawing/2014/main" id="{1A3540AF-3350-0F30-CEC0-4EA313EAFDA2}"/>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43" name="Group 678">
            <a:extLst>
              <a:ext uri="{FF2B5EF4-FFF2-40B4-BE49-F238E27FC236}">
                <a16:creationId xmlns:a16="http://schemas.microsoft.com/office/drawing/2014/main" id="{C1B50EA0-5584-5130-5931-FE89230CC884}"/>
              </a:ext>
            </a:extLst>
          </xdr:cNvPr>
          <xdr:cNvGrpSpPr>
            <a:grpSpLocks noChangeAspect="1"/>
          </xdr:cNvGrpSpPr>
        </xdr:nvGrpSpPr>
        <xdr:grpSpPr bwMode="auto">
          <a:xfrm rot="18900000">
            <a:off x="3395" y="6824"/>
            <a:ext cx="115" cy="115"/>
            <a:chOff x="7570" y="4230"/>
            <a:chExt cx="190" cy="190"/>
          </a:xfrm>
        </xdr:grpSpPr>
        <xdr:sp macro="" textlink="">
          <xdr:nvSpPr>
            <xdr:cNvPr id="387" name="Oval 679">
              <a:extLst>
                <a:ext uri="{FF2B5EF4-FFF2-40B4-BE49-F238E27FC236}">
                  <a16:creationId xmlns:a16="http://schemas.microsoft.com/office/drawing/2014/main" id="{CF5080FE-264B-6663-EDC5-B777578E1716}"/>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8" name="AutoShape 680">
              <a:extLst>
                <a:ext uri="{FF2B5EF4-FFF2-40B4-BE49-F238E27FC236}">
                  <a16:creationId xmlns:a16="http://schemas.microsoft.com/office/drawing/2014/main" id="{DEF964F1-91E0-5E7C-5176-A2F81D654042}"/>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9" name="AutoShape 681">
              <a:extLst>
                <a:ext uri="{FF2B5EF4-FFF2-40B4-BE49-F238E27FC236}">
                  <a16:creationId xmlns:a16="http://schemas.microsoft.com/office/drawing/2014/main" id="{DE9F079E-DBF7-8B51-AFD1-5E1FEBEA849C}"/>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244" name="AutoShape 682">
            <a:extLst>
              <a:ext uri="{FF2B5EF4-FFF2-40B4-BE49-F238E27FC236}">
                <a16:creationId xmlns:a16="http://schemas.microsoft.com/office/drawing/2014/main" id="{155AAB1F-5D06-B7F8-4F97-2C69CFFC6285}"/>
              </a:ext>
            </a:extLst>
          </xdr:cNvPr>
          <xdr:cNvCxnSpPr>
            <a:cxnSpLocks noChangeAspect="1" noChangeShapeType="1"/>
          </xdr:cNvCxnSpPr>
        </xdr:nvCxnSpPr>
        <xdr:spPr bwMode="auto">
          <a:xfrm rot="16200000">
            <a:off x="3797" y="7536"/>
            <a:ext cx="237" cy="167"/>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5" name="Group 683">
            <a:extLst>
              <a:ext uri="{FF2B5EF4-FFF2-40B4-BE49-F238E27FC236}">
                <a16:creationId xmlns:a16="http://schemas.microsoft.com/office/drawing/2014/main" id="{37489608-D472-0A95-F0BF-2A7FEAFD6ED9}"/>
              </a:ext>
            </a:extLst>
          </xdr:cNvPr>
          <xdr:cNvGrpSpPr>
            <a:grpSpLocks noChangeAspect="1"/>
          </xdr:cNvGrpSpPr>
        </xdr:nvGrpSpPr>
        <xdr:grpSpPr bwMode="auto">
          <a:xfrm rot="18900000">
            <a:off x="3957" y="7418"/>
            <a:ext cx="115" cy="115"/>
            <a:chOff x="7570" y="4230"/>
            <a:chExt cx="190" cy="190"/>
          </a:xfrm>
        </xdr:grpSpPr>
        <xdr:sp macro="" textlink="">
          <xdr:nvSpPr>
            <xdr:cNvPr id="384" name="Oval 684">
              <a:extLst>
                <a:ext uri="{FF2B5EF4-FFF2-40B4-BE49-F238E27FC236}">
                  <a16:creationId xmlns:a16="http://schemas.microsoft.com/office/drawing/2014/main" id="{4832E6A2-AEF4-BA6A-4891-94895FAE2F55}"/>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5" name="AutoShape 685">
              <a:extLst>
                <a:ext uri="{FF2B5EF4-FFF2-40B4-BE49-F238E27FC236}">
                  <a16:creationId xmlns:a16="http://schemas.microsoft.com/office/drawing/2014/main" id="{85805A1E-3AEA-41DC-5E04-63700151B5FD}"/>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6" name="AutoShape 686">
              <a:extLst>
                <a:ext uri="{FF2B5EF4-FFF2-40B4-BE49-F238E27FC236}">
                  <a16:creationId xmlns:a16="http://schemas.microsoft.com/office/drawing/2014/main" id="{CE0A4057-880D-6FB5-25A4-43BC7FA0E520}"/>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46" name="WordArt 687">
            <a:extLst>
              <a:ext uri="{FF2B5EF4-FFF2-40B4-BE49-F238E27FC236}">
                <a16:creationId xmlns:a16="http://schemas.microsoft.com/office/drawing/2014/main" id="{CBEC0A69-AF76-76A6-9E7E-5C24C32A923C}"/>
              </a:ext>
            </a:extLst>
          </xdr:cNvPr>
          <xdr:cNvSpPr>
            <a:spLocks noChangeAspect="1" noChangeArrowheads="1" noChangeShapeType="1" noTextEdit="1"/>
          </xdr:cNvSpPr>
        </xdr:nvSpPr>
        <xdr:spPr bwMode="auto">
          <a:xfrm rot="16200000">
            <a:off x="2146"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箕輪ふ化場</a:t>
            </a:r>
          </a:p>
        </xdr:txBody>
      </xdr:sp>
      <xdr:sp macro="" textlink="">
        <xdr:nvSpPr>
          <xdr:cNvPr id="247" name="WordArt 688">
            <a:extLst>
              <a:ext uri="{FF2B5EF4-FFF2-40B4-BE49-F238E27FC236}">
                <a16:creationId xmlns:a16="http://schemas.microsoft.com/office/drawing/2014/main" id="{C75090D4-0B0E-887C-F61D-C9E8F5DA1ADA}"/>
              </a:ext>
            </a:extLst>
          </xdr:cNvPr>
          <xdr:cNvSpPr>
            <a:spLocks noChangeAspect="1" noChangeArrowheads="1" noChangeShapeType="1" noTextEdit="1"/>
          </xdr:cNvSpPr>
        </xdr:nvSpPr>
        <xdr:spPr bwMode="auto">
          <a:xfrm rot="16200000">
            <a:off x="2464"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洗沢ふ化場</a:t>
            </a:r>
          </a:p>
        </xdr:txBody>
      </xdr:sp>
      <xdr:sp macro="" textlink="">
        <xdr:nvSpPr>
          <xdr:cNvPr id="248" name="WordArt 689">
            <a:extLst>
              <a:ext uri="{FF2B5EF4-FFF2-40B4-BE49-F238E27FC236}">
                <a16:creationId xmlns:a16="http://schemas.microsoft.com/office/drawing/2014/main" id="{78757EB2-A6BE-1272-DA7A-AEB7387D5190}"/>
              </a:ext>
            </a:extLst>
          </xdr:cNvPr>
          <xdr:cNvSpPr>
            <a:spLocks noChangeAspect="1" noChangeArrowheads="1" noChangeShapeType="1" noTextEdit="1"/>
          </xdr:cNvSpPr>
        </xdr:nvSpPr>
        <xdr:spPr bwMode="auto">
          <a:xfrm rot="34081479">
            <a:off x="1370" y="10256"/>
            <a:ext cx="669"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49" name="WordArt 690">
            <a:extLst>
              <a:ext uri="{FF2B5EF4-FFF2-40B4-BE49-F238E27FC236}">
                <a16:creationId xmlns:a16="http://schemas.microsoft.com/office/drawing/2014/main" id="{4F843CB9-403E-B69A-F1D4-21A836D480B3}"/>
              </a:ext>
            </a:extLst>
          </xdr:cNvPr>
          <xdr:cNvSpPr>
            <a:spLocks noChangeAspect="1" noChangeArrowheads="1" noChangeShapeType="1" noTextEdit="1"/>
          </xdr:cNvSpPr>
        </xdr:nvSpPr>
        <xdr:spPr bwMode="auto">
          <a:xfrm rot="16200000">
            <a:off x="670" y="9994"/>
            <a:ext cx="1103"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 付 　図 ）</a:t>
            </a:r>
          </a:p>
        </xdr:txBody>
      </xdr:sp>
      <xdr:sp macro="" textlink="">
        <xdr:nvSpPr>
          <xdr:cNvPr id="250" name="WordArt 691">
            <a:extLst>
              <a:ext uri="{FF2B5EF4-FFF2-40B4-BE49-F238E27FC236}">
                <a16:creationId xmlns:a16="http://schemas.microsoft.com/office/drawing/2014/main" id="{97889F36-73D2-DD4C-0EE0-978F4CFA7440}"/>
              </a:ext>
            </a:extLst>
          </xdr:cNvPr>
          <xdr:cNvSpPr>
            <a:spLocks noChangeAspect="1" noChangeArrowheads="1" noChangeShapeType="1" noTextEdit="1"/>
          </xdr:cNvSpPr>
        </xdr:nvSpPr>
        <xdr:spPr bwMode="auto">
          <a:xfrm rot="16200000">
            <a:off x="1941" y="5961"/>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枡川ふ化場</a:t>
            </a:r>
          </a:p>
        </xdr:txBody>
      </xdr:sp>
      <xdr:sp macro="" textlink="">
        <xdr:nvSpPr>
          <xdr:cNvPr id="251" name="WordArt 692">
            <a:extLst>
              <a:ext uri="{FF2B5EF4-FFF2-40B4-BE49-F238E27FC236}">
                <a16:creationId xmlns:a16="http://schemas.microsoft.com/office/drawing/2014/main" id="{42F8FD7E-C27F-1BFF-D09F-5F1C6D9D87C4}"/>
              </a:ext>
            </a:extLst>
          </xdr:cNvPr>
          <xdr:cNvSpPr>
            <a:spLocks noChangeAspect="1" noChangeArrowheads="1" noChangeShapeType="1" noTextEdit="1"/>
          </xdr:cNvSpPr>
        </xdr:nvSpPr>
        <xdr:spPr bwMode="auto">
          <a:xfrm rot="16200000">
            <a:off x="2988" y="751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月光川</a:t>
            </a:r>
          </a:p>
        </xdr:txBody>
      </xdr:sp>
      <xdr:sp macro="" textlink="">
        <xdr:nvSpPr>
          <xdr:cNvPr id="252" name="WordArt 693">
            <a:extLst>
              <a:ext uri="{FF2B5EF4-FFF2-40B4-BE49-F238E27FC236}">
                <a16:creationId xmlns:a16="http://schemas.microsoft.com/office/drawing/2014/main" id="{666E2E19-518F-08D3-16F5-B2FEE86A7AB2}"/>
              </a:ext>
            </a:extLst>
          </xdr:cNvPr>
          <xdr:cNvSpPr>
            <a:spLocks noChangeAspect="1" noChangeArrowheads="1" noChangeShapeType="1" noTextEdit="1"/>
          </xdr:cNvSpPr>
        </xdr:nvSpPr>
        <xdr:spPr bwMode="auto">
          <a:xfrm rot="16200000">
            <a:off x="2805" y="6842"/>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吹浦</a:t>
            </a:r>
          </a:p>
        </xdr:txBody>
      </xdr:sp>
      <xdr:sp macro="" textlink="">
        <xdr:nvSpPr>
          <xdr:cNvPr id="253" name="WordArt 694">
            <a:extLst>
              <a:ext uri="{FF2B5EF4-FFF2-40B4-BE49-F238E27FC236}">
                <a16:creationId xmlns:a16="http://schemas.microsoft.com/office/drawing/2014/main" id="{7FD96DE0-7253-6BCD-0CC6-58D6F564BC67}"/>
              </a:ext>
            </a:extLst>
          </xdr:cNvPr>
          <xdr:cNvSpPr>
            <a:spLocks noChangeAspect="1" noChangeArrowheads="1" noChangeShapeType="1" noTextEdit="1"/>
          </xdr:cNvSpPr>
        </xdr:nvSpPr>
        <xdr:spPr bwMode="auto">
          <a:xfrm rot="16200000">
            <a:off x="3279" y="8150"/>
            <a:ext cx="891"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日向川ふ化場</a:t>
            </a:r>
          </a:p>
        </xdr:txBody>
      </xdr:sp>
      <xdr:sp macro="" textlink="">
        <xdr:nvSpPr>
          <xdr:cNvPr id="254" name="WordArt 695">
            <a:extLst>
              <a:ext uri="{FF2B5EF4-FFF2-40B4-BE49-F238E27FC236}">
                <a16:creationId xmlns:a16="http://schemas.microsoft.com/office/drawing/2014/main" id="{55893441-5FCD-C7DA-BEEB-AEA17ABEEE98}"/>
              </a:ext>
            </a:extLst>
          </xdr:cNvPr>
          <xdr:cNvSpPr>
            <a:spLocks noChangeAspect="1" noChangeArrowheads="1" noChangeShapeType="1" noTextEdit="1"/>
          </xdr:cNvSpPr>
        </xdr:nvSpPr>
        <xdr:spPr bwMode="auto">
          <a:xfrm rot="16200000">
            <a:off x="4137" y="693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a:t>
            </a:r>
          </a:p>
        </xdr:txBody>
      </xdr:sp>
      <xdr:sp macro="" textlink="">
        <xdr:nvSpPr>
          <xdr:cNvPr id="255" name="Rectangle 696">
            <a:extLst>
              <a:ext uri="{FF2B5EF4-FFF2-40B4-BE49-F238E27FC236}">
                <a16:creationId xmlns:a16="http://schemas.microsoft.com/office/drawing/2014/main" id="{29E2B0B0-DEF3-B378-3C4A-F05AEEE8E6CB}"/>
              </a:ext>
            </a:extLst>
          </xdr:cNvPr>
          <xdr:cNvSpPr>
            <a:spLocks noChangeAspect="1" noChangeArrowheads="1"/>
          </xdr:cNvSpPr>
        </xdr:nvSpPr>
        <xdr:spPr bwMode="auto">
          <a:xfrm rot="16200000">
            <a:off x="5076" y="5463"/>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56" name="WordArt 697">
            <a:extLst>
              <a:ext uri="{FF2B5EF4-FFF2-40B4-BE49-F238E27FC236}">
                <a16:creationId xmlns:a16="http://schemas.microsoft.com/office/drawing/2014/main" id="{72B3F978-DC4C-D6E7-3035-2555ED31CBD0}"/>
              </a:ext>
            </a:extLst>
          </xdr:cNvPr>
          <xdr:cNvSpPr>
            <a:spLocks noChangeAspect="1" noChangeArrowheads="1" noChangeShapeType="1" noTextEdit="1"/>
          </xdr:cNvSpPr>
        </xdr:nvSpPr>
        <xdr:spPr bwMode="auto">
          <a:xfrm rot="16200000">
            <a:off x="5096" y="5493"/>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最上ふ化場</a:t>
            </a:r>
          </a:p>
        </xdr:txBody>
      </xdr:sp>
      <xdr:sp macro="" textlink="">
        <xdr:nvSpPr>
          <xdr:cNvPr id="257" name="Rectangle 698">
            <a:extLst>
              <a:ext uri="{FF2B5EF4-FFF2-40B4-BE49-F238E27FC236}">
                <a16:creationId xmlns:a16="http://schemas.microsoft.com/office/drawing/2014/main" id="{64C00292-2ABA-B484-8457-BBFD8F016803}"/>
              </a:ext>
            </a:extLst>
          </xdr:cNvPr>
          <xdr:cNvSpPr>
            <a:spLocks noChangeAspect="1" noChangeArrowheads="1"/>
          </xdr:cNvSpPr>
        </xdr:nvSpPr>
        <xdr:spPr bwMode="auto">
          <a:xfrm rot="16200000">
            <a:off x="6440" y="2972"/>
            <a:ext cx="944" cy="220"/>
          </a:xfrm>
          <a:prstGeom prst="rect">
            <a:avLst/>
          </a:prstGeom>
          <a:solidFill>
            <a:srgbClr val="FFFFFF"/>
          </a:solidFill>
          <a:ln w="6350">
            <a:solidFill>
              <a:srgbClr val="000000"/>
            </a:solidFill>
            <a:miter lim="800000"/>
            <a:headEnd/>
            <a:tailEnd/>
          </a:ln>
        </xdr:spPr>
      </xdr:sp>
      <xdr:sp macro="" textlink="">
        <xdr:nvSpPr>
          <xdr:cNvPr id="258" name="WordArt 699">
            <a:extLst>
              <a:ext uri="{FF2B5EF4-FFF2-40B4-BE49-F238E27FC236}">
                <a16:creationId xmlns:a16="http://schemas.microsoft.com/office/drawing/2014/main" id="{EDF49497-F5BC-C998-5A2B-1726E10D6C33}"/>
              </a:ext>
            </a:extLst>
          </xdr:cNvPr>
          <xdr:cNvSpPr>
            <a:spLocks noChangeAspect="1" noChangeArrowheads="1" noChangeShapeType="1" noTextEdit="1"/>
          </xdr:cNvSpPr>
        </xdr:nvSpPr>
        <xdr:spPr bwMode="auto">
          <a:xfrm rot="16200000">
            <a:off x="6460" y="2997"/>
            <a:ext cx="89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舟形町ふ化場</a:t>
            </a:r>
          </a:p>
        </xdr:txBody>
      </xdr:sp>
      <xdr:sp macro="" textlink="">
        <xdr:nvSpPr>
          <xdr:cNvPr id="259" name="Rectangle 700">
            <a:extLst>
              <a:ext uri="{FF2B5EF4-FFF2-40B4-BE49-F238E27FC236}">
                <a16:creationId xmlns:a16="http://schemas.microsoft.com/office/drawing/2014/main" id="{A23B43FC-413C-E736-C68A-9BA4CFBA6B34}"/>
              </a:ext>
            </a:extLst>
          </xdr:cNvPr>
          <xdr:cNvSpPr>
            <a:spLocks noChangeAspect="1" noChangeArrowheads="1"/>
          </xdr:cNvSpPr>
        </xdr:nvSpPr>
        <xdr:spPr bwMode="auto">
          <a:xfrm rot="16200000">
            <a:off x="6814" y="4849"/>
            <a:ext cx="786" cy="220"/>
          </a:xfrm>
          <a:prstGeom prst="rect">
            <a:avLst/>
          </a:prstGeom>
          <a:solidFill>
            <a:srgbClr val="FFFFFF"/>
          </a:solidFill>
          <a:ln w="6350">
            <a:solidFill>
              <a:srgbClr val="000000"/>
            </a:solidFill>
            <a:miter lim="800000"/>
            <a:headEnd/>
            <a:tailEnd/>
          </a:ln>
        </xdr:spPr>
      </xdr:sp>
      <xdr:sp macro="" textlink="">
        <xdr:nvSpPr>
          <xdr:cNvPr id="260" name="WordArt 701">
            <a:extLst>
              <a:ext uri="{FF2B5EF4-FFF2-40B4-BE49-F238E27FC236}">
                <a16:creationId xmlns:a16="http://schemas.microsoft.com/office/drawing/2014/main" id="{E48D004D-F79D-F83C-E765-204CE1A7FD0F}"/>
              </a:ext>
            </a:extLst>
          </xdr:cNvPr>
          <xdr:cNvSpPr>
            <a:spLocks noChangeAspect="1" noChangeArrowheads="1" noChangeShapeType="1" noTextEdit="1"/>
          </xdr:cNvSpPr>
        </xdr:nvSpPr>
        <xdr:spPr bwMode="auto">
          <a:xfrm rot="16200000">
            <a:off x="6834" y="4877"/>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角川ふ化場</a:t>
            </a:r>
          </a:p>
        </xdr:txBody>
      </xdr:sp>
      <xdr:sp macro="" textlink="">
        <xdr:nvSpPr>
          <xdr:cNvPr id="261" name="Rectangle 702">
            <a:extLst>
              <a:ext uri="{FF2B5EF4-FFF2-40B4-BE49-F238E27FC236}">
                <a16:creationId xmlns:a16="http://schemas.microsoft.com/office/drawing/2014/main" id="{2485BC84-2F76-EB2B-E116-83EE13A4DA02}"/>
              </a:ext>
            </a:extLst>
          </xdr:cNvPr>
          <xdr:cNvSpPr>
            <a:spLocks noChangeAspect="1" noChangeArrowheads="1"/>
          </xdr:cNvSpPr>
        </xdr:nvSpPr>
        <xdr:spPr bwMode="auto">
          <a:xfrm rot="16200000">
            <a:off x="6649" y="6972"/>
            <a:ext cx="487" cy="3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2" name="WordArt 703">
            <a:extLst>
              <a:ext uri="{FF2B5EF4-FFF2-40B4-BE49-F238E27FC236}">
                <a16:creationId xmlns:a16="http://schemas.microsoft.com/office/drawing/2014/main" id="{A373AECA-1078-E81D-FFFC-A17E2A1B7DB5}"/>
              </a:ext>
            </a:extLst>
          </xdr:cNvPr>
          <xdr:cNvSpPr>
            <a:spLocks noChangeAspect="1" noChangeArrowheads="1" noChangeShapeType="1" noTextEdit="1"/>
          </xdr:cNvSpPr>
        </xdr:nvSpPr>
        <xdr:spPr bwMode="auto">
          <a:xfrm rot="16200000">
            <a:off x="6666" y="6988"/>
            <a:ext cx="445"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263" name="Rectangle 704">
            <a:extLst>
              <a:ext uri="{FF2B5EF4-FFF2-40B4-BE49-F238E27FC236}">
                <a16:creationId xmlns:a16="http://schemas.microsoft.com/office/drawing/2014/main" id="{FB1B7AE3-12F8-245A-49B0-4F32E6F4D65A}"/>
              </a:ext>
            </a:extLst>
          </xdr:cNvPr>
          <xdr:cNvSpPr>
            <a:spLocks noChangeAspect="1" noChangeArrowheads="1"/>
          </xdr:cNvSpPr>
        </xdr:nvSpPr>
        <xdr:spPr bwMode="auto">
          <a:xfrm rot="16200000">
            <a:off x="7051" y="2757"/>
            <a:ext cx="939" cy="220"/>
          </a:xfrm>
          <a:prstGeom prst="rect">
            <a:avLst/>
          </a:prstGeom>
          <a:solidFill>
            <a:srgbClr val="FFFFFF"/>
          </a:solidFill>
          <a:ln w="6350">
            <a:solidFill>
              <a:srgbClr val="000000"/>
            </a:solidFill>
            <a:miter lim="800000"/>
            <a:headEnd/>
            <a:tailEnd/>
          </a:ln>
        </xdr:spPr>
      </xdr:sp>
      <xdr:sp macro="" textlink="">
        <xdr:nvSpPr>
          <xdr:cNvPr id="264" name="WordArt 705">
            <a:extLst>
              <a:ext uri="{FF2B5EF4-FFF2-40B4-BE49-F238E27FC236}">
                <a16:creationId xmlns:a16="http://schemas.microsoft.com/office/drawing/2014/main" id="{3B5B3994-D693-61C0-2658-0F27D737A03C}"/>
              </a:ext>
            </a:extLst>
          </xdr:cNvPr>
          <xdr:cNvSpPr>
            <a:spLocks noChangeAspect="1" noChangeArrowheads="1" noChangeShapeType="1" noTextEdit="1"/>
          </xdr:cNvSpPr>
        </xdr:nvSpPr>
        <xdr:spPr bwMode="auto">
          <a:xfrm rot="16200000">
            <a:off x="7074" y="2783"/>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丹生川ふ化場</a:t>
            </a:r>
          </a:p>
        </xdr:txBody>
      </xdr:sp>
      <xdr:sp macro="" textlink="">
        <xdr:nvSpPr>
          <xdr:cNvPr id="265" name="Rectangle 706">
            <a:extLst>
              <a:ext uri="{FF2B5EF4-FFF2-40B4-BE49-F238E27FC236}">
                <a16:creationId xmlns:a16="http://schemas.microsoft.com/office/drawing/2014/main" id="{14576197-DA2B-5692-638B-0CC8CD9BDD98}"/>
              </a:ext>
            </a:extLst>
          </xdr:cNvPr>
          <xdr:cNvSpPr>
            <a:spLocks noChangeAspect="1" noChangeArrowheads="1"/>
          </xdr:cNvSpPr>
        </xdr:nvSpPr>
        <xdr:spPr bwMode="auto">
          <a:xfrm rot="16200000">
            <a:off x="7468" y="8028"/>
            <a:ext cx="1241" cy="220"/>
          </a:xfrm>
          <a:prstGeom prst="rect">
            <a:avLst/>
          </a:prstGeom>
          <a:solidFill>
            <a:srgbClr val="FFFFFF"/>
          </a:solidFill>
          <a:ln w="6350">
            <a:solidFill>
              <a:srgbClr val="000000"/>
            </a:solidFill>
            <a:miter lim="800000"/>
            <a:headEnd/>
            <a:tailEnd/>
          </a:ln>
        </xdr:spPr>
      </xdr:sp>
      <xdr:sp macro="" textlink="">
        <xdr:nvSpPr>
          <xdr:cNvPr id="266" name="WordArt 707">
            <a:extLst>
              <a:ext uri="{FF2B5EF4-FFF2-40B4-BE49-F238E27FC236}">
                <a16:creationId xmlns:a16="http://schemas.microsoft.com/office/drawing/2014/main" id="{AAECF0BA-2EE4-6753-B97A-A10D9CCCECD8}"/>
              </a:ext>
            </a:extLst>
          </xdr:cNvPr>
          <xdr:cNvSpPr>
            <a:spLocks noChangeAspect="1" noChangeArrowheads="1" noChangeShapeType="1" noTextEdit="1"/>
          </xdr:cNvSpPr>
        </xdr:nvSpPr>
        <xdr:spPr bwMode="auto">
          <a:xfrm rot="16200000">
            <a:off x="7495" y="8055"/>
            <a:ext cx="1188"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庄内小国川ふ化場</a:t>
            </a:r>
          </a:p>
        </xdr:txBody>
      </xdr:sp>
      <xdr:sp macro="" textlink="">
        <xdr:nvSpPr>
          <xdr:cNvPr id="267" name="Rectangle 708">
            <a:extLst>
              <a:ext uri="{FF2B5EF4-FFF2-40B4-BE49-F238E27FC236}">
                <a16:creationId xmlns:a16="http://schemas.microsoft.com/office/drawing/2014/main" id="{1C297EF0-CC94-BE1E-2AD4-5D94428187AE}"/>
              </a:ext>
            </a:extLst>
          </xdr:cNvPr>
          <xdr:cNvSpPr>
            <a:spLocks noChangeAspect="1" noChangeArrowheads="1"/>
          </xdr:cNvSpPr>
        </xdr:nvSpPr>
        <xdr:spPr bwMode="auto">
          <a:xfrm rot="16200000">
            <a:off x="6763" y="9661"/>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8" name="WordArt 709">
            <a:extLst>
              <a:ext uri="{FF2B5EF4-FFF2-40B4-BE49-F238E27FC236}">
                <a16:creationId xmlns:a16="http://schemas.microsoft.com/office/drawing/2014/main" id="{A6EEC20B-A89A-B420-6EC9-8E3B5A40EEFC}"/>
              </a:ext>
            </a:extLst>
          </xdr:cNvPr>
          <xdr:cNvSpPr>
            <a:spLocks noChangeAspect="1" noChangeArrowheads="1" noChangeShapeType="1" noTextEdit="1"/>
          </xdr:cNvSpPr>
        </xdr:nvSpPr>
        <xdr:spPr bwMode="auto">
          <a:xfrm rot="16200000">
            <a:off x="6783" y="9686"/>
            <a:ext cx="74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山戸ふ化場</a:t>
            </a:r>
          </a:p>
        </xdr:txBody>
      </xdr:sp>
      <xdr:sp macro="" textlink="">
        <xdr:nvSpPr>
          <xdr:cNvPr id="269" name="Rectangle 710">
            <a:extLst>
              <a:ext uri="{FF2B5EF4-FFF2-40B4-BE49-F238E27FC236}">
                <a16:creationId xmlns:a16="http://schemas.microsoft.com/office/drawing/2014/main" id="{61515842-4A70-5DC2-7C47-FCA59A8CB87A}"/>
              </a:ext>
            </a:extLst>
          </xdr:cNvPr>
          <xdr:cNvSpPr>
            <a:spLocks noChangeAspect="1" noChangeArrowheads="1"/>
          </xdr:cNvSpPr>
        </xdr:nvSpPr>
        <xdr:spPr bwMode="auto">
          <a:xfrm rot="16200000">
            <a:off x="8016" y="4865"/>
            <a:ext cx="944" cy="220"/>
          </a:xfrm>
          <a:prstGeom prst="rect">
            <a:avLst/>
          </a:prstGeom>
          <a:solidFill>
            <a:srgbClr val="FFFFFF"/>
          </a:solidFill>
          <a:ln w="6350">
            <a:solidFill>
              <a:srgbClr val="000000"/>
            </a:solidFill>
            <a:miter lim="800000"/>
            <a:headEnd/>
            <a:tailEnd/>
          </a:ln>
        </xdr:spPr>
      </xdr:sp>
      <xdr:sp macro="" textlink="">
        <xdr:nvSpPr>
          <xdr:cNvPr id="270" name="WordArt 711">
            <a:extLst>
              <a:ext uri="{FF2B5EF4-FFF2-40B4-BE49-F238E27FC236}">
                <a16:creationId xmlns:a16="http://schemas.microsoft.com/office/drawing/2014/main" id="{A81E9335-F29D-5C2B-DA1E-CF3EE3FDAC21}"/>
              </a:ext>
            </a:extLst>
          </xdr:cNvPr>
          <xdr:cNvSpPr>
            <a:spLocks noChangeAspect="1" noChangeArrowheads="1" noChangeShapeType="1" noTextEdit="1"/>
          </xdr:cNvSpPr>
        </xdr:nvSpPr>
        <xdr:spPr bwMode="auto">
          <a:xfrm rot="16200000">
            <a:off x="8040" y="4892"/>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富並川ふ化場</a:t>
            </a:r>
          </a:p>
        </xdr:txBody>
      </xdr:sp>
      <xdr:sp macro="" textlink="">
        <xdr:nvSpPr>
          <xdr:cNvPr id="271" name="Rectangle 712">
            <a:extLst>
              <a:ext uri="{FF2B5EF4-FFF2-40B4-BE49-F238E27FC236}">
                <a16:creationId xmlns:a16="http://schemas.microsoft.com/office/drawing/2014/main" id="{DF4A140E-70BB-E394-F2E3-D0F5FCAB6B65}"/>
              </a:ext>
            </a:extLst>
          </xdr:cNvPr>
          <xdr:cNvSpPr>
            <a:spLocks noChangeAspect="1" noChangeArrowheads="1"/>
          </xdr:cNvSpPr>
        </xdr:nvSpPr>
        <xdr:spPr bwMode="auto">
          <a:xfrm rot="16200000">
            <a:off x="8831" y="4566"/>
            <a:ext cx="1103" cy="221"/>
          </a:xfrm>
          <a:prstGeom prst="rect">
            <a:avLst/>
          </a:prstGeom>
          <a:solidFill>
            <a:srgbClr val="FFFFFF"/>
          </a:solidFill>
          <a:ln w="6350">
            <a:solidFill>
              <a:srgbClr val="000000"/>
            </a:solidFill>
            <a:miter lim="800000"/>
            <a:headEnd/>
            <a:tailEnd/>
          </a:ln>
        </xdr:spPr>
      </xdr:sp>
      <xdr:sp macro="" textlink="">
        <xdr:nvSpPr>
          <xdr:cNvPr id="272" name="WordArt 713">
            <a:extLst>
              <a:ext uri="{FF2B5EF4-FFF2-40B4-BE49-F238E27FC236}">
                <a16:creationId xmlns:a16="http://schemas.microsoft.com/office/drawing/2014/main" id="{F1B7258A-C4A3-7028-8B03-65CD9C20C7ED}"/>
              </a:ext>
            </a:extLst>
          </xdr:cNvPr>
          <xdr:cNvSpPr>
            <a:spLocks noChangeAspect="1" noChangeArrowheads="1" noChangeShapeType="1" noTextEdit="1"/>
          </xdr:cNvSpPr>
        </xdr:nvSpPr>
        <xdr:spPr bwMode="auto">
          <a:xfrm rot="16200000">
            <a:off x="8862" y="4593"/>
            <a:ext cx="1040"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寒河江川ふ化場</a:t>
            </a:r>
          </a:p>
        </xdr:txBody>
      </xdr:sp>
      <xdr:sp macro="" textlink="">
        <xdr:nvSpPr>
          <xdr:cNvPr id="273" name="WordArt 714">
            <a:extLst>
              <a:ext uri="{FF2B5EF4-FFF2-40B4-BE49-F238E27FC236}">
                <a16:creationId xmlns:a16="http://schemas.microsoft.com/office/drawing/2014/main" id="{5019399E-0A47-9979-207A-AFF63C9C17D2}"/>
              </a:ext>
            </a:extLst>
          </xdr:cNvPr>
          <xdr:cNvSpPr>
            <a:spLocks noChangeAspect="1" noChangeArrowheads="1" noChangeShapeType="1" noTextEdit="1"/>
          </xdr:cNvSpPr>
        </xdr:nvSpPr>
        <xdr:spPr bwMode="auto">
          <a:xfrm rot="16200000">
            <a:off x="4467" y="5912"/>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相沢川</a:t>
            </a:r>
          </a:p>
        </xdr:txBody>
      </xdr:sp>
      <xdr:sp macro="" textlink="">
        <xdr:nvSpPr>
          <xdr:cNvPr id="274" name="WordArt 715">
            <a:extLst>
              <a:ext uri="{FF2B5EF4-FFF2-40B4-BE49-F238E27FC236}">
                <a16:creationId xmlns:a16="http://schemas.microsoft.com/office/drawing/2014/main" id="{96E800C1-AD45-7911-8B93-D28F27E2AEDE}"/>
              </a:ext>
            </a:extLst>
          </xdr:cNvPr>
          <xdr:cNvSpPr>
            <a:spLocks noChangeAspect="1" noChangeArrowheads="1" noChangeShapeType="1" noTextEdit="1"/>
          </xdr:cNvSpPr>
        </xdr:nvSpPr>
        <xdr:spPr bwMode="auto">
          <a:xfrm rot="16200000">
            <a:off x="5129" y="270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泉田川</a:t>
            </a:r>
          </a:p>
        </xdr:txBody>
      </xdr:sp>
      <xdr:sp macro="" textlink="">
        <xdr:nvSpPr>
          <xdr:cNvPr id="275" name="WordArt 716">
            <a:extLst>
              <a:ext uri="{FF2B5EF4-FFF2-40B4-BE49-F238E27FC236}">
                <a16:creationId xmlns:a16="http://schemas.microsoft.com/office/drawing/2014/main" id="{50C4FFE4-AFC4-B6AE-BDD0-DA353EAB1129}"/>
              </a:ext>
            </a:extLst>
          </xdr:cNvPr>
          <xdr:cNvSpPr>
            <a:spLocks noChangeAspect="1" noChangeArrowheads="1" noChangeShapeType="1" noTextEdit="1"/>
          </xdr:cNvSpPr>
        </xdr:nvSpPr>
        <xdr:spPr bwMode="auto">
          <a:xfrm rot="16200000">
            <a:off x="5453" y="262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新田川</a:t>
            </a:r>
          </a:p>
        </xdr:txBody>
      </xdr:sp>
      <xdr:sp macro="" textlink="">
        <xdr:nvSpPr>
          <xdr:cNvPr id="276" name="WordArt 717">
            <a:extLst>
              <a:ext uri="{FF2B5EF4-FFF2-40B4-BE49-F238E27FC236}">
                <a16:creationId xmlns:a16="http://schemas.microsoft.com/office/drawing/2014/main" id="{9E837ACB-17C8-AC79-7D02-5161F3FBAECB}"/>
              </a:ext>
            </a:extLst>
          </xdr:cNvPr>
          <xdr:cNvSpPr>
            <a:spLocks noChangeAspect="1" noChangeArrowheads="1" noChangeShapeType="1" noTextEdit="1"/>
          </xdr:cNvSpPr>
        </xdr:nvSpPr>
        <xdr:spPr bwMode="auto">
          <a:xfrm rot="21600000">
            <a:off x="5930" y="7830"/>
            <a:ext cx="446"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大山川</a:t>
            </a:r>
          </a:p>
        </xdr:txBody>
      </xdr:sp>
      <xdr:sp macro="" textlink="">
        <xdr:nvSpPr>
          <xdr:cNvPr id="277" name="WordArt 718">
            <a:extLst>
              <a:ext uri="{FF2B5EF4-FFF2-40B4-BE49-F238E27FC236}">
                <a16:creationId xmlns:a16="http://schemas.microsoft.com/office/drawing/2014/main" id="{3CF96557-4480-F28A-A247-2ED0388A3A17}"/>
              </a:ext>
            </a:extLst>
          </xdr:cNvPr>
          <xdr:cNvSpPr>
            <a:spLocks noChangeAspect="1" noChangeArrowheads="1" noChangeShapeType="1" noTextEdit="1"/>
          </xdr:cNvSpPr>
        </xdr:nvSpPr>
        <xdr:spPr bwMode="auto">
          <a:xfrm rot="21600000">
            <a:off x="5341" y="481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鮭川</a:t>
            </a:r>
          </a:p>
        </xdr:txBody>
      </xdr:sp>
      <xdr:sp macro="" textlink="">
        <xdr:nvSpPr>
          <xdr:cNvPr id="278" name="WordArt 719">
            <a:extLst>
              <a:ext uri="{FF2B5EF4-FFF2-40B4-BE49-F238E27FC236}">
                <a16:creationId xmlns:a16="http://schemas.microsoft.com/office/drawing/2014/main" id="{DCC5CC87-DC25-DBBD-77AD-E553A3895F62}"/>
              </a:ext>
            </a:extLst>
          </xdr:cNvPr>
          <xdr:cNvSpPr>
            <a:spLocks noChangeAspect="1" noChangeArrowheads="1" noChangeShapeType="1" noTextEdit="1"/>
          </xdr:cNvSpPr>
        </xdr:nvSpPr>
        <xdr:spPr bwMode="auto">
          <a:xfrm rot="16200000">
            <a:off x="4451" y="8119"/>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最上川</a:t>
            </a:r>
          </a:p>
        </xdr:txBody>
      </xdr:sp>
      <xdr:sp macro="" textlink="">
        <xdr:nvSpPr>
          <xdr:cNvPr id="279" name="WordArt 720">
            <a:extLst>
              <a:ext uri="{FF2B5EF4-FFF2-40B4-BE49-F238E27FC236}">
                <a16:creationId xmlns:a16="http://schemas.microsoft.com/office/drawing/2014/main" id="{C349084E-AECD-C2F8-8A08-13AAAE57B36E}"/>
              </a:ext>
            </a:extLst>
          </xdr:cNvPr>
          <xdr:cNvSpPr>
            <a:spLocks noChangeAspect="1" noChangeArrowheads="1" noChangeShapeType="1" noTextEdit="1"/>
          </xdr:cNvSpPr>
        </xdr:nvSpPr>
        <xdr:spPr bwMode="auto">
          <a:xfrm rot="16200000">
            <a:off x="7283" y="815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五十川</a:t>
            </a:r>
          </a:p>
        </xdr:txBody>
      </xdr:sp>
      <xdr:sp macro="" textlink="">
        <xdr:nvSpPr>
          <xdr:cNvPr id="280" name="WordArt 721">
            <a:extLst>
              <a:ext uri="{FF2B5EF4-FFF2-40B4-BE49-F238E27FC236}">
                <a16:creationId xmlns:a16="http://schemas.microsoft.com/office/drawing/2014/main" id="{3FB5B336-96C4-0BE5-C379-28B7302CCAB8}"/>
              </a:ext>
            </a:extLst>
          </xdr:cNvPr>
          <xdr:cNvSpPr>
            <a:spLocks noChangeAspect="1" noChangeArrowheads="1" noChangeShapeType="1" noTextEdit="1"/>
          </xdr:cNvSpPr>
        </xdr:nvSpPr>
        <xdr:spPr bwMode="auto">
          <a:xfrm rot="16200000">
            <a:off x="6271" y="307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小国川</a:t>
            </a:r>
          </a:p>
        </xdr:txBody>
      </xdr:sp>
      <xdr:sp macro="" textlink="">
        <xdr:nvSpPr>
          <xdr:cNvPr id="281" name="WordArt 722">
            <a:extLst>
              <a:ext uri="{FF2B5EF4-FFF2-40B4-BE49-F238E27FC236}">
                <a16:creationId xmlns:a16="http://schemas.microsoft.com/office/drawing/2014/main" id="{4FC77C99-3A21-7FA5-E4E5-922093875FBC}"/>
              </a:ext>
            </a:extLst>
          </xdr:cNvPr>
          <xdr:cNvSpPr>
            <a:spLocks noChangeAspect="1" noChangeArrowheads="1" noChangeShapeType="1" noTextEdit="1"/>
          </xdr:cNvSpPr>
        </xdr:nvSpPr>
        <xdr:spPr bwMode="auto">
          <a:xfrm rot="35659468">
            <a:off x="5487" y="10617"/>
            <a:ext cx="668"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82" name="WordArt 723">
            <a:extLst>
              <a:ext uri="{FF2B5EF4-FFF2-40B4-BE49-F238E27FC236}">
                <a16:creationId xmlns:a16="http://schemas.microsoft.com/office/drawing/2014/main" id="{A818F00C-3190-8DC1-3DC0-D748F1311586}"/>
              </a:ext>
            </a:extLst>
          </xdr:cNvPr>
          <xdr:cNvSpPr>
            <a:spLocks noChangeAspect="1" noChangeArrowheads="1" noChangeShapeType="1" noTextEdit="1"/>
          </xdr:cNvSpPr>
        </xdr:nvSpPr>
        <xdr:spPr bwMode="auto">
          <a:xfrm rot="16200000">
            <a:off x="4535" y="7183"/>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酒田</a:t>
            </a:r>
          </a:p>
        </xdr:txBody>
      </xdr:sp>
      <xdr:sp macro="" textlink="">
        <xdr:nvSpPr>
          <xdr:cNvPr id="283" name="WordArt 724">
            <a:extLst>
              <a:ext uri="{FF2B5EF4-FFF2-40B4-BE49-F238E27FC236}">
                <a16:creationId xmlns:a16="http://schemas.microsoft.com/office/drawing/2014/main" id="{B04B80D3-FA08-0CBD-ED78-F9B7AF339492}"/>
              </a:ext>
            </a:extLst>
          </xdr:cNvPr>
          <xdr:cNvSpPr>
            <a:spLocks noChangeAspect="1" noChangeArrowheads="1" noChangeShapeType="1" noTextEdit="1"/>
          </xdr:cNvSpPr>
        </xdr:nvSpPr>
        <xdr:spPr bwMode="auto">
          <a:xfrm rot="16200000">
            <a:off x="5216" y="408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真室川</a:t>
            </a:r>
          </a:p>
        </xdr:txBody>
      </xdr:sp>
      <xdr:sp macro="" textlink="">
        <xdr:nvSpPr>
          <xdr:cNvPr id="284" name="WordArt 725">
            <a:extLst>
              <a:ext uri="{FF2B5EF4-FFF2-40B4-BE49-F238E27FC236}">
                <a16:creationId xmlns:a16="http://schemas.microsoft.com/office/drawing/2014/main" id="{027BD802-DD8D-C1F3-62B1-6284E8A33808}"/>
              </a:ext>
            </a:extLst>
          </xdr:cNvPr>
          <xdr:cNvSpPr>
            <a:spLocks noChangeAspect="1" noChangeArrowheads="1" noChangeShapeType="1" noTextEdit="1"/>
          </xdr:cNvSpPr>
        </xdr:nvSpPr>
        <xdr:spPr bwMode="auto">
          <a:xfrm rot="16200000">
            <a:off x="3421" y="3219"/>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285" name="WordArt 726">
            <a:extLst>
              <a:ext uri="{FF2B5EF4-FFF2-40B4-BE49-F238E27FC236}">
                <a16:creationId xmlns:a16="http://schemas.microsoft.com/office/drawing/2014/main" id="{B570EAC0-19F5-1219-0858-FB7D41E0C33E}"/>
              </a:ext>
            </a:extLst>
          </xdr:cNvPr>
          <xdr:cNvSpPr>
            <a:spLocks noChangeAspect="1" noChangeArrowheads="1" noChangeShapeType="1" noTextEdit="1"/>
          </xdr:cNvSpPr>
        </xdr:nvSpPr>
        <xdr:spPr bwMode="auto">
          <a:xfrm rot="21600000">
            <a:off x="5185" y="6862"/>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余目</a:t>
            </a:r>
          </a:p>
        </xdr:txBody>
      </xdr:sp>
      <xdr:sp macro="" textlink="">
        <xdr:nvSpPr>
          <xdr:cNvPr id="286" name="WordArt 727">
            <a:extLst>
              <a:ext uri="{FF2B5EF4-FFF2-40B4-BE49-F238E27FC236}">
                <a16:creationId xmlns:a16="http://schemas.microsoft.com/office/drawing/2014/main" id="{AAAE48B5-4DA6-8339-B666-18DA56BAD9AC}"/>
              </a:ext>
            </a:extLst>
          </xdr:cNvPr>
          <xdr:cNvSpPr>
            <a:spLocks noChangeAspect="1" noChangeArrowheads="1" noChangeShapeType="1" noTextEdit="1"/>
          </xdr:cNvSpPr>
        </xdr:nvSpPr>
        <xdr:spPr bwMode="auto">
          <a:xfrm rot="21600000">
            <a:off x="7053" y="5975"/>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立谷沢川</a:t>
            </a:r>
          </a:p>
        </xdr:txBody>
      </xdr:sp>
      <xdr:sp macro="" textlink="">
        <xdr:nvSpPr>
          <xdr:cNvPr id="287" name="WordArt 728">
            <a:extLst>
              <a:ext uri="{FF2B5EF4-FFF2-40B4-BE49-F238E27FC236}">
                <a16:creationId xmlns:a16="http://schemas.microsoft.com/office/drawing/2014/main" id="{268E3DE0-667D-9FFB-9A47-C3138D2BE72E}"/>
              </a:ext>
            </a:extLst>
          </xdr:cNvPr>
          <xdr:cNvSpPr>
            <a:spLocks noChangeAspect="1" noChangeArrowheads="1" noChangeShapeType="1" noTextEdit="1"/>
          </xdr:cNvSpPr>
        </xdr:nvSpPr>
        <xdr:spPr bwMode="auto">
          <a:xfrm rot="21600000">
            <a:off x="7458" y="526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a:t>
            </a:r>
          </a:p>
        </xdr:txBody>
      </xdr:sp>
      <xdr:sp macro="" textlink="">
        <xdr:nvSpPr>
          <xdr:cNvPr id="288" name="WordArt 729">
            <a:extLst>
              <a:ext uri="{FF2B5EF4-FFF2-40B4-BE49-F238E27FC236}">
                <a16:creationId xmlns:a16="http://schemas.microsoft.com/office/drawing/2014/main" id="{4C19FD67-AF3F-DF1F-6398-6EC2A9D32162}"/>
              </a:ext>
            </a:extLst>
          </xdr:cNvPr>
          <xdr:cNvSpPr>
            <a:spLocks noChangeAspect="1" noChangeArrowheads="1" noChangeShapeType="1" noTextEdit="1"/>
          </xdr:cNvSpPr>
        </xdr:nvSpPr>
        <xdr:spPr bwMode="auto">
          <a:xfrm rot="21600000">
            <a:off x="6928" y="6653"/>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京田川</a:t>
            </a:r>
          </a:p>
        </xdr:txBody>
      </xdr:sp>
      <xdr:sp macro="" textlink="">
        <xdr:nvSpPr>
          <xdr:cNvPr id="289" name="WordArt 730">
            <a:extLst>
              <a:ext uri="{FF2B5EF4-FFF2-40B4-BE49-F238E27FC236}">
                <a16:creationId xmlns:a16="http://schemas.microsoft.com/office/drawing/2014/main" id="{6DF1D9FD-48A6-C67E-44BC-77B9ACF0B9F9}"/>
              </a:ext>
            </a:extLst>
          </xdr:cNvPr>
          <xdr:cNvSpPr>
            <a:spLocks noChangeAspect="1" noChangeArrowheads="1" noChangeShapeType="1" noTextEdit="1"/>
          </xdr:cNvSpPr>
        </xdr:nvSpPr>
        <xdr:spPr bwMode="auto">
          <a:xfrm rot="21600000">
            <a:off x="7411" y="7281"/>
            <a:ext cx="372"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290" name="WordArt 731">
            <a:extLst>
              <a:ext uri="{FF2B5EF4-FFF2-40B4-BE49-F238E27FC236}">
                <a16:creationId xmlns:a16="http://schemas.microsoft.com/office/drawing/2014/main" id="{C3024995-C45F-7E89-70DB-D2B732CE665E}"/>
              </a:ext>
            </a:extLst>
          </xdr:cNvPr>
          <xdr:cNvSpPr>
            <a:spLocks noChangeAspect="1" noChangeArrowheads="1" noChangeShapeType="1" noTextEdit="1"/>
          </xdr:cNvSpPr>
        </xdr:nvSpPr>
        <xdr:spPr bwMode="auto">
          <a:xfrm rot="16200000">
            <a:off x="-914" y="5935"/>
            <a:ext cx="3734" cy="22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600" kern="10" spc="0">
                <a:ln>
                  <a:noFill/>
                </a:ln>
                <a:solidFill>
                  <a:srgbClr val="000000"/>
                </a:solidFill>
                <a:effectLst/>
                <a:latin typeface="ＭＳ 明朝" panose="02020609040205080304" pitchFamily="17" charset="-128"/>
                <a:ea typeface="ＭＳ 明朝" panose="02020609040205080304" pitchFamily="17" charset="-128"/>
              </a:rPr>
              <a:t>さ け 人 工 ふ 化 場 位 置 略 図</a:t>
            </a:r>
          </a:p>
        </xdr:txBody>
      </xdr:sp>
      <xdr:sp macro="" textlink="">
        <xdr:nvSpPr>
          <xdr:cNvPr id="291" name="WordArt 732">
            <a:extLst>
              <a:ext uri="{FF2B5EF4-FFF2-40B4-BE49-F238E27FC236}">
                <a16:creationId xmlns:a16="http://schemas.microsoft.com/office/drawing/2014/main" id="{10E36DC2-8827-2077-5EAD-88DCD14E388C}"/>
              </a:ext>
            </a:extLst>
          </xdr:cNvPr>
          <xdr:cNvSpPr>
            <a:spLocks noChangeAspect="1" noChangeArrowheads="1" noChangeShapeType="1" noTextEdit="1"/>
          </xdr:cNvSpPr>
        </xdr:nvSpPr>
        <xdr:spPr bwMode="auto">
          <a:xfrm rot="16200000">
            <a:off x="886" y="2753"/>
            <a:ext cx="148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さけ人工ふ化場</a:t>
            </a:r>
          </a:p>
        </xdr:txBody>
      </xdr:sp>
      <xdr:grpSp>
        <xdr:nvGrpSpPr>
          <xdr:cNvPr id="292" name="Group 733">
            <a:extLst>
              <a:ext uri="{FF2B5EF4-FFF2-40B4-BE49-F238E27FC236}">
                <a16:creationId xmlns:a16="http://schemas.microsoft.com/office/drawing/2014/main" id="{62A217E6-B80B-4BFE-3D0F-76434AAE4DFB}"/>
              </a:ext>
            </a:extLst>
          </xdr:cNvPr>
          <xdr:cNvGrpSpPr>
            <a:grpSpLocks noChangeAspect="1"/>
          </xdr:cNvGrpSpPr>
        </xdr:nvGrpSpPr>
        <xdr:grpSpPr bwMode="auto">
          <a:xfrm rot="18900000">
            <a:off x="1545" y="3657"/>
            <a:ext cx="175" cy="175"/>
            <a:chOff x="7570" y="4230"/>
            <a:chExt cx="190" cy="190"/>
          </a:xfrm>
        </xdr:grpSpPr>
        <xdr:sp macro="" textlink="">
          <xdr:nvSpPr>
            <xdr:cNvPr id="381" name="Oval 734">
              <a:extLst>
                <a:ext uri="{FF2B5EF4-FFF2-40B4-BE49-F238E27FC236}">
                  <a16:creationId xmlns:a16="http://schemas.microsoft.com/office/drawing/2014/main" id="{F087EFCA-39E0-5A07-9A3B-DDEB4BF45108}"/>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2" name="AutoShape 735">
              <a:extLst>
                <a:ext uri="{FF2B5EF4-FFF2-40B4-BE49-F238E27FC236}">
                  <a16:creationId xmlns:a16="http://schemas.microsoft.com/office/drawing/2014/main" id="{7D9DD2A4-9B86-CAB7-3C7E-05092F96392F}"/>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3" name="AutoShape 736">
              <a:extLst>
                <a:ext uri="{FF2B5EF4-FFF2-40B4-BE49-F238E27FC236}">
                  <a16:creationId xmlns:a16="http://schemas.microsoft.com/office/drawing/2014/main" id="{9E32F338-3F9F-FCA6-04DB-79B6E7BE4B5A}"/>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93" name="Group 737">
            <a:extLst>
              <a:ext uri="{FF2B5EF4-FFF2-40B4-BE49-F238E27FC236}">
                <a16:creationId xmlns:a16="http://schemas.microsoft.com/office/drawing/2014/main" id="{83046D8C-3AA9-D49D-291B-1C0FE0D4771D}"/>
              </a:ext>
            </a:extLst>
          </xdr:cNvPr>
          <xdr:cNvGrpSpPr>
            <a:grpSpLocks noChangeAspect="1"/>
          </xdr:cNvGrpSpPr>
        </xdr:nvGrpSpPr>
        <xdr:grpSpPr bwMode="auto">
          <a:xfrm rot="16200000">
            <a:off x="2731" y="556"/>
            <a:ext cx="294" cy="1850"/>
            <a:chOff x="14165" y="2669"/>
            <a:chExt cx="415" cy="2616"/>
          </a:xfrm>
        </xdr:grpSpPr>
        <xdr:sp macro="" textlink="">
          <xdr:nvSpPr>
            <xdr:cNvPr id="378" name="Freeform 738">
              <a:extLst>
                <a:ext uri="{FF2B5EF4-FFF2-40B4-BE49-F238E27FC236}">
                  <a16:creationId xmlns:a16="http://schemas.microsoft.com/office/drawing/2014/main" id="{9C0783CE-713E-0C35-D995-0246B97FD534}"/>
                </a:ext>
              </a:extLst>
            </xdr:cNvPr>
            <xdr:cNvSpPr>
              <a:spLocks noChangeAspect="1"/>
            </xdr:cNvSpPr>
          </xdr:nvSpPr>
          <xdr:spPr bwMode="auto">
            <a:xfrm>
              <a:off x="14335" y="2970"/>
              <a:ext cx="105" cy="2315"/>
            </a:xfrm>
            <a:custGeom>
              <a:avLst/>
              <a:gdLst>
                <a:gd name="T0" fmla="*/ 40 w 105"/>
                <a:gd name="T1" fmla="*/ 2315 h 2315"/>
                <a:gd name="T2" fmla="*/ 40 w 105"/>
                <a:gd name="T3" fmla="*/ 0 h 2315"/>
                <a:gd name="T4" fmla="*/ 0 w 105"/>
                <a:gd name="T5" fmla="*/ 370 h 2315"/>
                <a:gd name="T6" fmla="*/ 105 w 105"/>
                <a:gd name="T7" fmla="*/ 520 h 2315"/>
              </a:gdLst>
              <a:ahLst/>
              <a:cxnLst>
                <a:cxn ang="0">
                  <a:pos x="T0" y="T1"/>
                </a:cxn>
                <a:cxn ang="0">
                  <a:pos x="T2" y="T3"/>
                </a:cxn>
                <a:cxn ang="0">
                  <a:pos x="T4" y="T5"/>
                </a:cxn>
                <a:cxn ang="0">
                  <a:pos x="T6" y="T7"/>
                </a:cxn>
              </a:cxnLst>
              <a:rect l="0" t="0" r="r" b="b"/>
              <a:pathLst>
                <a:path w="105" h="2315">
                  <a:moveTo>
                    <a:pt x="40" y="2315"/>
                  </a:moveTo>
                  <a:lnTo>
                    <a:pt x="40" y="0"/>
                  </a:lnTo>
                  <a:lnTo>
                    <a:pt x="0" y="370"/>
                  </a:lnTo>
                  <a:lnTo>
                    <a:pt x="105" y="52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379" name="AutoShape 739">
              <a:extLst>
                <a:ext uri="{FF2B5EF4-FFF2-40B4-BE49-F238E27FC236}">
                  <a16:creationId xmlns:a16="http://schemas.microsoft.com/office/drawing/2014/main" id="{A0ABB6FF-7779-88AC-C988-0FFD31A80B19}"/>
                </a:ext>
              </a:extLst>
            </xdr:cNvPr>
            <xdr:cNvCxnSpPr>
              <a:cxnSpLocks noChangeAspect="1" noChangeShapeType="1"/>
            </xdr:cNvCxnSpPr>
          </xdr:nvCxnSpPr>
          <xdr:spPr bwMode="auto">
            <a:xfrm>
              <a:off x="14165" y="4425"/>
              <a:ext cx="41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80" name="WordArt 740">
              <a:extLst>
                <a:ext uri="{FF2B5EF4-FFF2-40B4-BE49-F238E27FC236}">
                  <a16:creationId xmlns:a16="http://schemas.microsoft.com/office/drawing/2014/main" id="{09747DEA-9774-0F93-CBF9-363432D686FE}"/>
                </a:ext>
              </a:extLst>
            </xdr:cNvPr>
            <xdr:cNvSpPr>
              <a:spLocks noChangeAspect="1" noChangeArrowheads="1" noChangeShapeType="1" noTextEdit="1"/>
            </xdr:cNvSpPr>
          </xdr:nvSpPr>
          <xdr:spPr bwMode="auto">
            <a:xfrm>
              <a:off x="14260" y="2669"/>
              <a:ext cx="210" cy="19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Ｎ</a:t>
              </a:r>
            </a:p>
          </xdr:txBody>
        </xdr:sp>
      </xdr:grpSp>
      <xdr:sp macro="" textlink="">
        <xdr:nvSpPr>
          <xdr:cNvPr id="294" name="WordArt 741">
            <a:extLst>
              <a:ext uri="{FF2B5EF4-FFF2-40B4-BE49-F238E27FC236}">
                <a16:creationId xmlns:a16="http://schemas.microsoft.com/office/drawing/2014/main" id="{70F5BD8F-0780-992B-4038-09DA6EEA21F3}"/>
              </a:ext>
            </a:extLst>
          </xdr:cNvPr>
          <xdr:cNvSpPr>
            <a:spLocks noChangeAspect="1" noChangeArrowheads="1" noChangeShapeType="1" noTextEdit="1"/>
          </xdr:cNvSpPr>
        </xdr:nvSpPr>
        <xdr:spPr bwMode="auto">
          <a:xfrm rot="16200000">
            <a:off x="2161" y="4164"/>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秋　田　県</a:t>
            </a:r>
          </a:p>
        </xdr:txBody>
      </xdr:sp>
      <xdr:sp macro="" textlink="">
        <xdr:nvSpPr>
          <xdr:cNvPr id="295" name="WordArt 742">
            <a:extLst>
              <a:ext uri="{FF2B5EF4-FFF2-40B4-BE49-F238E27FC236}">
                <a16:creationId xmlns:a16="http://schemas.microsoft.com/office/drawing/2014/main" id="{2FF05493-B838-1F96-AEF8-DDD261797C9A}"/>
              </a:ext>
            </a:extLst>
          </xdr:cNvPr>
          <xdr:cNvSpPr>
            <a:spLocks noChangeAspect="1" noChangeArrowheads="1" noChangeShapeType="1" noTextEdit="1"/>
          </xdr:cNvSpPr>
        </xdr:nvSpPr>
        <xdr:spPr bwMode="auto">
          <a:xfrm rot="21600000">
            <a:off x="8426" y="1209"/>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宮　城　県</a:t>
            </a:r>
          </a:p>
        </xdr:txBody>
      </xdr:sp>
      <xdr:sp macro="" textlink="">
        <xdr:nvSpPr>
          <xdr:cNvPr id="296" name="WordArt 743">
            <a:extLst>
              <a:ext uri="{FF2B5EF4-FFF2-40B4-BE49-F238E27FC236}">
                <a16:creationId xmlns:a16="http://schemas.microsoft.com/office/drawing/2014/main" id="{6928715D-4048-7DBB-41F4-BFE41BBAAC8B}"/>
              </a:ext>
            </a:extLst>
          </xdr:cNvPr>
          <xdr:cNvSpPr>
            <a:spLocks noChangeAspect="1" noChangeArrowheads="1" noChangeShapeType="1" noTextEdit="1"/>
          </xdr:cNvSpPr>
        </xdr:nvSpPr>
        <xdr:spPr bwMode="auto">
          <a:xfrm rot="21600000">
            <a:off x="10197" y="9178"/>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新　潟　県</a:t>
            </a:r>
          </a:p>
        </xdr:txBody>
      </xdr:sp>
      <xdr:sp macro="" textlink="">
        <xdr:nvSpPr>
          <xdr:cNvPr id="297" name="WordArt 744">
            <a:extLst>
              <a:ext uri="{FF2B5EF4-FFF2-40B4-BE49-F238E27FC236}">
                <a16:creationId xmlns:a16="http://schemas.microsoft.com/office/drawing/2014/main" id="{FB24CF67-4C50-BAA1-55D0-5D44B3F2D1F0}"/>
              </a:ext>
            </a:extLst>
          </xdr:cNvPr>
          <xdr:cNvSpPr>
            <a:spLocks noChangeAspect="1" noChangeArrowheads="1" noChangeShapeType="1" noTextEdit="1"/>
          </xdr:cNvSpPr>
        </xdr:nvSpPr>
        <xdr:spPr bwMode="auto">
          <a:xfrm rot="21600000">
            <a:off x="14335" y="3533"/>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福　島　県</a:t>
            </a:r>
          </a:p>
        </xdr:txBody>
      </xdr:sp>
      <xdr:sp macro="" textlink="">
        <xdr:nvSpPr>
          <xdr:cNvPr id="298" name="WordArt 745">
            <a:extLst>
              <a:ext uri="{FF2B5EF4-FFF2-40B4-BE49-F238E27FC236}">
                <a16:creationId xmlns:a16="http://schemas.microsoft.com/office/drawing/2014/main" id="{4195FB60-1F43-918A-AEB2-BEC93A44204B}"/>
              </a:ext>
            </a:extLst>
          </xdr:cNvPr>
          <xdr:cNvSpPr>
            <a:spLocks noChangeAspect="1" noChangeArrowheads="1" noChangeShapeType="1" noTextEdit="1"/>
          </xdr:cNvSpPr>
        </xdr:nvSpPr>
        <xdr:spPr bwMode="auto">
          <a:xfrm rot="21600000">
            <a:off x="4914" y="9272"/>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日　本　海</a:t>
            </a:r>
          </a:p>
        </xdr:txBody>
      </xdr:sp>
      <xdr:sp macro="" textlink="">
        <xdr:nvSpPr>
          <xdr:cNvPr id="299" name="WordArt 746">
            <a:extLst>
              <a:ext uri="{FF2B5EF4-FFF2-40B4-BE49-F238E27FC236}">
                <a16:creationId xmlns:a16="http://schemas.microsoft.com/office/drawing/2014/main" id="{28511812-8969-5179-F5D5-62CC5A276025}"/>
              </a:ext>
            </a:extLst>
          </xdr:cNvPr>
          <xdr:cNvSpPr>
            <a:spLocks noChangeAspect="1" noChangeArrowheads="1" noChangeShapeType="1" noTextEdit="1"/>
          </xdr:cNvSpPr>
        </xdr:nvSpPr>
        <xdr:spPr bwMode="auto">
          <a:xfrm rot="21600000">
            <a:off x="6686" y="758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鶴岡</a:t>
            </a:r>
          </a:p>
        </xdr:txBody>
      </xdr:sp>
      <xdr:sp macro="" textlink="">
        <xdr:nvSpPr>
          <xdr:cNvPr id="300" name="WordArt 747">
            <a:extLst>
              <a:ext uri="{FF2B5EF4-FFF2-40B4-BE49-F238E27FC236}">
                <a16:creationId xmlns:a16="http://schemas.microsoft.com/office/drawing/2014/main" id="{C10ADA23-690F-009B-AC50-113CA792D81E}"/>
              </a:ext>
            </a:extLst>
          </xdr:cNvPr>
          <xdr:cNvSpPr>
            <a:spLocks noChangeAspect="1" noChangeArrowheads="1" noChangeShapeType="1" noTextEdit="1"/>
          </xdr:cNvSpPr>
        </xdr:nvSpPr>
        <xdr:spPr bwMode="auto">
          <a:xfrm rot="16200000">
            <a:off x="7283" y="8929"/>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温海</a:t>
            </a:r>
          </a:p>
        </xdr:txBody>
      </xdr:sp>
      <xdr:cxnSp macro="">
        <xdr:nvCxnSpPr>
          <xdr:cNvPr id="301" name="AutoShape 748">
            <a:extLst>
              <a:ext uri="{FF2B5EF4-FFF2-40B4-BE49-F238E27FC236}">
                <a16:creationId xmlns:a16="http://schemas.microsoft.com/office/drawing/2014/main" id="{4A05EBD4-C94B-616F-7A2F-95528803F8F8}"/>
              </a:ext>
            </a:extLst>
          </xdr:cNvPr>
          <xdr:cNvCxnSpPr>
            <a:cxnSpLocks noChangeAspect="1" noChangeShapeType="1"/>
          </xdr:cNvCxnSpPr>
        </xdr:nvCxnSpPr>
        <xdr:spPr bwMode="auto">
          <a:xfrm rot="16200000">
            <a:off x="6971" y="8863"/>
            <a:ext cx="700" cy="335"/>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02" name="Group 749">
            <a:extLst>
              <a:ext uri="{FF2B5EF4-FFF2-40B4-BE49-F238E27FC236}">
                <a16:creationId xmlns:a16="http://schemas.microsoft.com/office/drawing/2014/main" id="{2BB58531-2FA7-04FB-0843-8187188F5A45}"/>
              </a:ext>
            </a:extLst>
          </xdr:cNvPr>
          <xdr:cNvGrpSpPr>
            <a:grpSpLocks noChangeAspect="1"/>
          </xdr:cNvGrpSpPr>
        </xdr:nvGrpSpPr>
        <xdr:grpSpPr bwMode="auto">
          <a:xfrm rot="18900000">
            <a:off x="7451" y="8571"/>
            <a:ext cx="115" cy="115"/>
            <a:chOff x="7570" y="4230"/>
            <a:chExt cx="190" cy="190"/>
          </a:xfrm>
        </xdr:grpSpPr>
        <xdr:sp macro="" textlink="">
          <xdr:nvSpPr>
            <xdr:cNvPr id="375" name="Oval 750">
              <a:extLst>
                <a:ext uri="{FF2B5EF4-FFF2-40B4-BE49-F238E27FC236}">
                  <a16:creationId xmlns:a16="http://schemas.microsoft.com/office/drawing/2014/main" id="{7E9BAFDD-2EB0-69FB-BC6E-3D44A877662D}"/>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6" name="AutoShape 751">
              <a:extLst>
                <a:ext uri="{FF2B5EF4-FFF2-40B4-BE49-F238E27FC236}">
                  <a16:creationId xmlns:a16="http://schemas.microsoft.com/office/drawing/2014/main" id="{F3212D2F-994D-44E3-2806-DEB9F3F244A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7" name="AutoShape 752">
              <a:extLst>
                <a:ext uri="{FF2B5EF4-FFF2-40B4-BE49-F238E27FC236}">
                  <a16:creationId xmlns:a16="http://schemas.microsoft.com/office/drawing/2014/main" id="{595F072F-010B-809C-2248-FCC118C2FDB2}"/>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03" name="WordArt 753">
            <a:extLst>
              <a:ext uri="{FF2B5EF4-FFF2-40B4-BE49-F238E27FC236}">
                <a16:creationId xmlns:a16="http://schemas.microsoft.com/office/drawing/2014/main" id="{8C8522D9-E1D0-7E56-F9D0-A6721F88C783}"/>
              </a:ext>
            </a:extLst>
          </xdr:cNvPr>
          <xdr:cNvSpPr>
            <a:spLocks noChangeAspect="1" noChangeArrowheads="1" noChangeShapeType="1" noTextEdit="1"/>
          </xdr:cNvSpPr>
        </xdr:nvSpPr>
        <xdr:spPr bwMode="auto">
          <a:xfrm rot="16200000">
            <a:off x="7512" y="8478"/>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温海川</a:t>
            </a:r>
          </a:p>
        </xdr:txBody>
      </xdr:sp>
      <xdr:sp macro="" textlink="">
        <xdr:nvSpPr>
          <xdr:cNvPr id="304" name="WordArt 754">
            <a:extLst>
              <a:ext uri="{FF2B5EF4-FFF2-40B4-BE49-F238E27FC236}">
                <a16:creationId xmlns:a16="http://schemas.microsoft.com/office/drawing/2014/main" id="{460D9ED4-A438-109F-189C-B947F4E1E2D1}"/>
              </a:ext>
            </a:extLst>
          </xdr:cNvPr>
          <xdr:cNvSpPr>
            <a:spLocks noChangeAspect="1" noChangeArrowheads="1" noChangeShapeType="1" noTextEdit="1"/>
          </xdr:cNvSpPr>
        </xdr:nvSpPr>
        <xdr:spPr bwMode="auto">
          <a:xfrm rot="16200000">
            <a:off x="7537" y="8876"/>
            <a:ext cx="594"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小国川</a:t>
            </a:r>
          </a:p>
        </xdr:txBody>
      </xdr:sp>
      <xdr:sp macro="" textlink="">
        <xdr:nvSpPr>
          <xdr:cNvPr id="305" name="WordArt 755">
            <a:extLst>
              <a:ext uri="{FF2B5EF4-FFF2-40B4-BE49-F238E27FC236}">
                <a16:creationId xmlns:a16="http://schemas.microsoft.com/office/drawing/2014/main" id="{4EDDC63A-4119-6C57-8A55-22B9F840EC82}"/>
              </a:ext>
            </a:extLst>
          </xdr:cNvPr>
          <xdr:cNvSpPr>
            <a:spLocks noChangeAspect="1" noChangeArrowheads="1" noChangeShapeType="1" noTextEdit="1"/>
          </xdr:cNvSpPr>
        </xdr:nvSpPr>
        <xdr:spPr bwMode="auto">
          <a:xfrm rot="16200000">
            <a:off x="9792" y="549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月布川</a:t>
            </a:r>
          </a:p>
        </xdr:txBody>
      </xdr:sp>
      <xdr:sp macro="" textlink="">
        <xdr:nvSpPr>
          <xdr:cNvPr id="306" name="WordArt 756">
            <a:extLst>
              <a:ext uri="{FF2B5EF4-FFF2-40B4-BE49-F238E27FC236}">
                <a16:creationId xmlns:a16="http://schemas.microsoft.com/office/drawing/2014/main" id="{B720FFFB-D6C6-D1FB-BDEB-FC72C6E4D539}"/>
              </a:ext>
            </a:extLst>
          </xdr:cNvPr>
          <xdr:cNvSpPr>
            <a:spLocks noChangeAspect="1" noChangeArrowheads="1" noChangeShapeType="1" noTextEdit="1"/>
          </xdr:cNvSpPr>
        </xdr:nvSpPr>
        <xdr:spPr bwMode="auto">
          <a:xfrm rot="16200000">
            <a:off x="7024" y="8066"/>
            <a:ext cx="297" cy="41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三</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瀬</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307" name="WordArt 757">
            <a:extLst>
              <a:ext uri="{FF2B5EF4-FFF2-40B4-BE49-F238E27FC236}">
                <a16:creationId xmlns:a16="http://schemas.microsoft.com/office/drawing/2014/main" id="{8F7C31D7-6F7C-2871-4CAB-423D337FC5C7}"/>
              </a:ext>
            </a:extLst>
          </xdr:cNvPr>
          <xdr:cNvSpPr>
            <a:spLocks noChangeAspect="1" noChangeArrowheads="1" noChangeShapeType="1" noTextEdit="1"/>
          </xdr:cNvSpPr>
        </xdr:nvSpPr>
        <xdr:spPr bwMode="auto">
          <a:xfrm rot="16200000">
            <a:off x="8403" y="8756"/>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鼠ヶ関川</a:t>
            </a:r>
          </a:p>
        </xdr:txBody>
      </xdr:sp>
      <xdr:sp macro="" textlink="">
        <xdr:nvSpPr>
          <xdr:cNvPr id="308" name="WordArt 758">
            <a:extLst>
              <a:ext uri="{FF2B5EF4-FFF2-40B4-BE49-F238E27FC236}">
                <a16:creationId xmlns:a16="http://schemas.microsoft.com/office/drawing/2014/main" id="{732C8517-DE52-3926-28B1-47533C7F2EE1}"/>
              </a:ext>
            </a:extLst>
          </xdr:cNvPr>
          <xdr:cNvSpPr>
            <a:spLocks noChangeAspect="1" noChangeArrowheads="1" noChangeShapeType="1" noTextEdit="1"/>
          </xdr:cNvSpPr>
        </xdr:nvSpPr>
        <xdr:spPr bwMode="auto">
          <a:xfrm rot="21600000">
            <a:off x="8716" y="9632"/>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至新潟</a:t>
            </a:r>
          </a:p>
        </xdr:txBody>
      </xdr:sp>
      <xdr:sp macro="" textlink="">
        <xdr:nvSpPr>
          <xdr:cNvPr id="309" name="WordArt 759">
            <a:extLst>
              <a:ext uri="{FF2B5EF4-FFF2-40B4-BE49-F238E27FC236}">
                <a16:creationId xmlns:a16="http://schemas.microsoft.com/office/drawing/2014/main" id="{A1C200D7-645D-354D-9378-F3E380EC8F78}"/>
              </a:ext>
            </a:extLst>
          </xdr:cNvPr>
          <xdr:cNvSpPr>
            <a:spLocks noChangeAspect="1" noChangeArrowheads="1" noChangeShapeType="1" noTextEdit="1"/>
          </xdr:cNvSpPr>
        </xdr:nvSpPr>
        <xdr:spPr bwMode="auto">
          <a:xfrm rot="16200000">
            <a:off x="8882" y="5884"/>
            <a:ext cx="594"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a:t>
            </a:r>
          </a:p>
        </xdr:txBody>
      </xdr:sp>
      <xdr:cxnSp macro="">
        <xdr:nvCxnSpPr>
          <xdr:cNvPr id="310" name="AutoShape 760">
            <a:extLst>
              <a:ext uri="{FF2B5EF4-FFF2-40B4-BE49-F238E27FC236}">
                <a16:creationId xmlns:a16="http://schemas.microsoft.com/office/drawing/2014/main" id="{DD3F08D0-70AF-C6E9-0039-86661F5D64C4}"/>
              </a:ext>
            </a:extLst>
          </xdr:cNvPr>
          <xdr:cNvCxnSpPr>
            <a:cxnSpLocks noChangeAspect="1" noChangeShapeType="1"/>
          </xdr:cNvCxnSpPr>
        </xdr:nvCxnSpPr>
        <xdr:spPr bwMode="auto">
          <a:xfrm rot="16200000" flipV="1">
            <a:off x="8199" y="4240"/>
            <a:ext cx="371" cy="15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1" name="Group 761">
            <a:extLst>
              <a:ext uri="{FF2B5EF4-FFF2-40B4-BE49-F238E27FC236}">
                <a16:creationId xmlns:a16="http://schemas.microsoft.com/office/drawing/2014/main" id="{ABE53B25-B1CD-9E12-27D6-7D5BEB08912A}"/>
              </a:ext>
            </a:extLst>
          </xdr:cNvPr>
          <xdr:cNvGrpSpPr>
            <a:grpSpLocks noChangeAspect="1"/>
          </xdr:cNvGrpSpPr>
        </xdr:nvGrpSpPr>
        <xdr:grpSpPr bwMode="auto">
          <a:xfrm rot="18900000">
            <a:off x="8218" y="4062"/>
            <a:ext cx="116" cy="115"/>
            <a:chOff x="7570" y="4230"/>
            <a:chExt cx="190" cy="190"/>
          </a:xfrm>
        </xdr:grpSpPr>
        <xdr:sp macro="" textlink="">
          <xdr:nvSpPr>
            <xdr:cNvPr id="372" name="Oval 762">
              <a:extLst>
                <a:ext uri="{FF2B5EF4-FFF2-40B4-BE49-F238E27FC236}">
                  <a16:creationId xmlns:a16="http://schemas.microsoft.com/office/drawing/2014/main" id="{6D3964AD-4BE0-9FA0-6CB6-45E4CB44122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3" name="AutoShape 763">
              <a:extLst>
                <a:ext uri="{FF2B5EF4-FFF2-40B4-BE49-F238E27FC236}">
                  <a16:creationId xmlns:a16="http://schemas.microsoft.com/office/drawing/2014/main" id="{8A6D3675-9F27-9360-B568-A2F987A38624}"/>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4" name="AutoShape 764">
              <a:extLst>
                <a:ext uri="{FF2B5EF4-FFF2-40B4-BE49-F238E27FC236}">
                  <a16:creationId xmlns:a16="http://schemas.microsoft.com/office/drawing/2014/main" id="{3AF858DE-173D-5073-DB28-464478EB8DB8}"/>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2" name="WordArt 765">
            <a:extLst>
              <a:ext uri="{FF2B5EF4-FFF2-40B4-BE49-F238E27FC236}">
                <a16:creationId xmlns:a16="http://schemas.microsoft.com/office/drawing/2014/main" id="{030DF9C3-97B6-CBDF-09AB-F1ABBBB0F62E}"/>
              </a:ext>
            </a:extLst>
          </xdr:cNvPr>
          <xdr:cNvSpPr>
            <a:spLocks noChangeAspect="1" noChangeArrowheads="1" noChangeShapeType="1" noTextEdit="1"/>
          </xdr:cNvSpPr>
        </xdr:nvSpPr>
        <xdr:spPr bwMode="auto">
          <a:xfrm rot="16200000">
            <a:off x="9525" y="5146"/>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左沢</a:t>
            </a:r>
          </a:p>
        </xdr:txBody>
      </xdr:sp>
      <xdr:cxnSp macro="">
        <xdr:nvCxnSpPr>
          <xdr:cNvPr id="313" name="AutoShape 766">
            <a:extLst>
              <a:ext uri="{FF2B5EF4-FFF2-40B4-BE49-F238E27FC236}">
                <a16:creationId xmlns:a16="http://schemas.microsoft.com/office/drawing/2014/main" id="{B622660D-F616-C291-74D2-A657441B727E}"/>
              </a:ext>
            </a:extLst>
          </xdr:cNvPr>
          <xdr:cNvCxnSpPr>
            <a:cxnSpLocks noChangeAspect="1" noChangeShapeType="1"/>
          </xdr:cNvCxnSpPr>
        </xdr:nvCxnSpPr>
        <xdr:spPr bwMode="auto">
          <a:xfrm rot="16200000">
            <a:off x="5560" y="4725"/>
            <a:ext cx="429" cy="49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4" name="Group 767">
            <a:extLst>
              <a:ext uri="{FF2B5EF4-FFF2-40B4-BE49-F238E27FC236}">
                <a16:creationId xmlns:a16="http://schemas.microsoft.com/office/drawing/2014/main" id="{D41DFBA2-9B92-CD0F-F11E-1CFB8B3CC39F}"/>
              </a:ext>
            </a:extLst>
          </xdr:cNvPr>
          <xdr:cNvGrpSpPr>
            <a:grpSpLocks noChangeAspect="1"/>
          </xdr:cNvGrpSpPr>
        </xdr:nvGrpSpPr>
        <xdr:grpSpPr bwMode="auto">
          <a:xfrm rot="18900000">
            <a:off x="5990" y="4688"/>
            <a:ext cx="116" cy="115"/>
            <a:chOff x="7570" y="4230"/>
            <a:chExt cx="190" cy="190"/>
          </a:xfrm>
        </xdr:grpSpPr>
        <xdr:sp macro="" textlink="">
          <xdr:nvSpPr>
            <xdr:cNvPr id="369" name="Oval 768">
              <a:extLst>
                <a:ext uri="{FF2B5EF4-FFF2-40B4-BE49-F238E27FC236}">
                  <a16:creationId xmlns:a16="http://schemas.microsoft.com/office/drawing/2014/main" id="{9C721FD8-6F42-AE20-9D93-45C7057A624A}"/>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0" name="AutoShape 769">
              <a:extLst>
                <a:ext uri="{FF2B5EF4-FFF2-40B4-BE49-F238E27FC236}">
                  <a16:creationId xmlns:a16="http://schemas.microsoft.com/office/drawing/2014/main" id="{484A509E-AF56-D57D-1EBE-3273823EF18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1" name="AutoShape 770">
              <a:extLst>
                <a:ext uri="{FF2B5EF4-FFF2-40B4-BE49-F238E27FC236}">
                  <a16:creationId xmlns:a16="http://schemas.microsoft.com/office/drawing/2014/main" id="{C52057E0-C1D0-5B49-A1D0-826D1D373F6E}"/>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5" name="WordArt 771">
            <a:extLst>
              <a:ext uri="{FF2B5EF4-FFF2-40B4-BE49-F238E27FC236}">
                <a16:creationId xmlns:a16="http://schemas.microsoft.com/office/drawing/2014/main" id="{26E0A833-C5E8-3FD6-C942-921948F63B23}"/>
              </a:ext>
            </a:extLst>
          </xdr:cNvPr>
          <xdr:cNvSpPr>
            <a:spLocks noChangeAspect="1" noChangeArrowheads="1" noChangeShapeType="1" noTextEdit="1"/>
          </xdr:cNvSpPr>
        </xdr:nvSpPr>
        <xdr:spPr bwMode="auto">
          <a:xfrm rot="17919426">
            <a:off x="5856" y="6520"/>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陸羽西線</a:t>
            </a:r>
          </a:p>
        </xdr:txBody>
      </xdr:sp>
      <xdr:cxnSp macro="">
        <xdr:nvCxnSpPr>
          <xdr:cNvPr id="316" name="AutoShape 772">
            <a:extLst>
              <a:ext uri="{FF2B5EF4-FFF2-40B4-BE49-F238E27FC236}">
                <a16:creationId xmlns:a16="http://schemas.microsoft.com/office/drawing/2014/main" id="{9F088835-B696-3423-A82B-C719B6D64D4F}"/>
              </a:ext>
            </a:extLst>
          </xdr:cNvPr>
          <xdr:cNvCxnSpPr>
            <a:cxnSpLocks noChangeAspect="1" noChangeShapeType="1"/>
          </xdr:cNvCxnSpPr>
        </xdr:nvCxnSpPr>
        <xdr:spPr bwMode="auto">
          <a:xfrm rot="16200000" flipH="1" flipV="1">
            <a:off x="7039" y="5336"/>
            <a:ext cx="111" cy="148"/>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7" name="Group 773">
            <a:extLst>
              <a:ext uri="{FF2B5EF4-FFF2-40B4-BE49-F238E27FC236}">
                <a16:creationId xmlns:a16="http://schemas.microsoft.com/office/drawing/2014/main" id="{C9A8C49D-358F-F4EC-3106-6ACA5D48A789}"/>
              </a:ext>
            </a:extLst>
          </xdr:cNvPr>
          <xdr:cNvGrpSpPr>
            <a:grpSpLocks noChangeAspect="1"/>
          </xdr:cNvGrpSpPr>
        </xdr:nvGrpSpPr>
        <xdr:grpSpPr bwMode="auto">
          <a:xfrm rot="18900000">
            <a:off x="6931" y="5431"/>
            <a:ext cx="115" cy="116"/>
            <a:chOff x="7570" y="4230"/>
            <a:chExt cx="190" cy="190"/>
          </a:xfrm>
        </xdr:grpSpPr>
        <xdr:sp macro="" textlink="">
          <xdr:nvSpPr>
            <xdr:cNvPr id="366" name="Oval 774">
              <a:extLst>
                <a:ext uri="{FF2B5EF4-FFF2-40B4-BE49-F238E27FC236}">
                  <a16:creationId xmlns:a16="http://schemas.microsoft.com/office/drawing/2014/main" id="{669FECEE-4204-7D75-FCB4-AB79B084F10D}"/>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7" name="AutoShape 775">
              <a:extLst>
                <a:ext uri="{FF2B5EF4-FFF2-40B4-BE49-F238E27FC236}">
                  <a16:creationId xmlns:a16="http://schemas.microsoft.com/office/drawing/2014/main" id="{5A3D6EFA-1B11-ACFD-7632-3ED882C5CAEC}"/>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8" name="AutoShape 776">
              <a:extLst>
                <a:ext uri="{FF2B5EF4-FFF2-40B4-BE49-F238E27FC236}">
                  <a16:creationId xmlns:a16="http://schemas.microsoft.com/office/drawing/2014/main" id="{4E144346-43BE-5874-9347-E795C47AD1A2}"/>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318" name="AutoShape 777">
            <a:extLst>
              <a:ext uri="{FF2B5EF4-FFF2-40B4-BE49-F238E27FC236}">
                <a16:creationId xmlns:a16="http://schemas.microsoft.com/office/drawing/2014/main" id="{1CC85B95-4E1F-38A0-CC39-09125D1B2B43}"/>
              </a:ext>
            </a:extLst>
          </xdr:cNvPr>
          <xdr:cNvCxnSpPr>
            <a:cxnSpLocks noChangeAspect="1" noChangeShapeType="1"/>
          </xdr:cNvCxnSpPr>
        </xdr:nvCxnSpPr>
        <xdr:spPr bwMode="auto">
          <a:xfrm flipV="1">
            <a:off x="6844" y="3551"/>
            <a:ext cx="42" cy="29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9" name="Group 778">
            <a:extLst>
              <a:ext uri="{FF2B5EF4-FFF2-40B4-BE49-F238E27FC236}">
                <a16:creationId xmlns:a16="http://schemas.microsoft.com/office/drawing/2014/main" id="{7C66971E-9AB1-E0D9-7C0C-8570CE148C3D}"/>
              </a:ext>
            </a:extLst>
          </xdr:cNvPr>
          <xdr:cNvGrpSpPr>
            <a:grpSpLocks noChangeAspect="1"/>
          </xdr:cNvGrpSpPr>
        </xdr:nvGrpSpPr>
        <xdr:grpSpPr bwMode="auto">
          <a:xfrm rot="18900000">
            <a:off x="6775" y="3803"/>
            <a:ext cx="115" cy="115"/>
            <a:chOff x="7570" y="4230"/>
            <a:chExt cx="190" cy="190"/>
          </a:xfrm>
        </xdr:grpSpPr>
        <xdr:sp macro="" textlink="">
          <xdr:nvSpPr>
            <xdr:cNvPr id="363" name="Oval 779">
              <a:extLst>
                <a:ext uri="{FF2B5EF4-FFF2-40B4-BE49-F238E27FC236}">
                  <a16:creationId xmlns:a16="http://schemas.microsoft.com/office/drawing/2014/main" id="{4BFB56FE-32D5-A26C-D3B1-9CC1879F6801}"/>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4" name="AutoShape 780">
              <a:extLst>
                <a:ext uri="{FF2B5EF4-FFF2-40B4-BE49-F238E27FC236}">
                  <a16:creationId xmlns:a16="http://schemas.microsoft.com/office/drawing/2014/main" id="{2D70640F-A639-C501-AB4A-DD4303BC0419}"/>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5" name="AutoShape 781">
              <a:extLst>
                <a:ext uri="{FF2B5EF4-FFF2-40B4-BE49-F238E27FC236}">
                  <a16:creationId xmlns:a16="http://schemas.microsoft.com/office/drawing/2014/main" id="{944AB84D-44BB-77BD-8689-74B1DB84CB33}"/>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20" name="WordArt 782">
            <a:extLst>
              <a:ext uri="{FF2B5EF4-FFF2-40B4-BE49-F238E27FC236}">
                <a16:creationId xmlns:a16="http://schemas.microsoft.com/office/drawing/2014/main" id="{75ECC2EA-2457-78DD-BF12-2651AF509AF8}"/>
              </a:ext>
            </a:extLst>
          </xdr:cNvPr>
          <xdr:cNvSpPr>
            <a:spLocks noChangeAspect="1" noChangeArrowheads="1" noChangeShapeType="1" noTextEdit="1"/>
          </xdr:cNvSpPr>
        </xdr:nvSpPr>
        <xdr:spPr bwMode="auto">
          <a:xfrm rot="16200000">
            <a:off x="6052" y="3805"/>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新庄</a:t>
            </a:r>
          </a:p>
        </xdr:txBody>
      </xdr:sp>
      <xdr:sp macro="" textlink="">
        <xdr:nvSpPr>
          <xdr:cNvPr id="321" name="Rectangle 783">
            <a:extLst>
              <a:ext uri="{FF2B5EF4-FFF2-40B4-BE49-F238E27FC236}">
                <a16:creationId xmlns:a16="http://schemas.microsoft.com/office/drawing/2014/main" id="{05F380B4-1E50-D127-EB7D-07B246D19168}"/>
              </a:ext>
            </a:extLst>
          </xdr:cNvPr>
          <xdr:cNvSpPr>
            <a:spLocks noChangeAspect="1" noChangeArrowheads="1"/>
          </xdr:cNvSpPr>
        </xdr:nvSpPr>
        <xdr:spPr bwMode="auto">
          <a:xfrm rot="16200000">
            <a:off x="6457" y="5769"/>
            <a:ext cx="488" cy="374"/>
          </a:xfrm>
          <a:prstGeom prst="rect">
            <a:avLst/>
          </a:prstGeom>
          <a:solidFill>
            <a:srgbClr val="FFFFFF"/>
          </a:solidFill>
          <a:ln w="6350">
            <a:solidFill>
              <a:srgbClr val="000000"/>
            </a:solidFill>
            <a:miter lim="800000"/>
            <a:headEnd/>
            <a:tailEnd/>
          </a:ln>
        </xdr:spPr>
      </xdr:sp>
      <xdr:sp macro="" textlink="">
        <xdr:nvSpPr>
          <xdr:cNvPr id="322" name="WordArt 784">
            <a:extLst>
              <a:ext uri="{FF2B5EF4-FFF2-40B4-BE49-F238E27FC236}">
                <a16:creationId xmlns:a16="http://schemas.microsoft.com/office/drawing/2014/main" id="{33B66BF3-BE4C-28B3-33BD-61A9E318F7A2}"/>
              </a:ext>
            </a:extLst>
          </xdr:cNvPr>
          <xdr:cNvSpPr>
            <a:spLocks noChangeAspect="1" noChangeArrowheads="1" noChangeShapeType="1" noTextEdit="1"/>
          </xdr:cNvSpPr>
        </xdr:nvSpPr>
        <xdr:spPr bwMode="auto">
          <a:xfrm rot="16200000">
            <a:off x="6481" y="5784"/>
            <a:ext cx="446"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清川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323" name="WordArt 785">
            <a:extLst>
              <a:ext uri="{FF2B5EF4-FFF2-40B4-BE49-F238E27FC236}">
                <a16:creationId xmlns:a16="http://schemas.microsoft.com/office/drawing/2014/main" id="{9034EC49-DCF7-E99E-0F6E-BED3ADA43CD9}"/>
              </a:ext>
            </a:extLst>
          </xdr:cNvPr>
          <xdr:cNvSpPr>
            <a:spLocks noChangeAspect="1" noChangeArrowheads="1" noChangeShapeType="1" noTextEdit="1"/>
          </xdr:cNvSpPr>
        </xdr:nvSpPr>
        <xdr:spPr bwMode="auto">
          <a:xfrm rot="16200000">
            <a:off x="1906" y="6811"/>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324" name="WordArt 786">
            <a:extLst>
              <a:ext uri="{FF2B5EF4-FFF2-40B4-BE49-F238E27FC236}">
                <a16:creationId xmlns:a16="http://schemas.microsoft.com/office/drawing/2014/main" id="{F93E43D5-DB3C-509F-BE1E-651385AEFFD3}"/>
              </a:ext>
            </a:extLst>
          </xdr:cNvPr>
          <xdr:cNvSpPr>
            <a:spLocks noChangeAspect="1" noChangeArrowheads="1" noChangeShapeType="1" noTextEdit="1"/>
          </xdr:cNvSpPr>
        </xdr:nvSpPr>
        <xdr:spPr bwMode="auto">
          <a:xfrm rot="16200000">
            <a:off x="5826" y="3059"/>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陸羽東線</a:t>
            </a:r>
          </a:p>
        </xdr:txBody>
      </xdr:sp>
      <xdr:sp macro="" textlink="">
        <xdr:nvSpPr>
          <xdr:cNvPr id="325" name="WordArt 787">
            <a:extLst>
              <a:ext uri="{FF2B5EF4-FFF2-40B4-BE49-F238E27FC236}">
                <a16:creationId xmlns:a16="http://schemas.microsoft.com/office/drawing/2014/main" id="{BE135F47-9076-B9EC-A6E7-55E661536CF9}"/>
              </a:ext>
            </a:extLst>
          </xdr:cNvPr>
          <xdr:cNvSpPr>
            <a:spLocks noChangeAspect="1" noChangeArrowheads="1" noChangeShapeType="1" noTextEdit="1"/>
          </xdr:cNvSpPr>
        </xdr:nvSpPr>
        <xdr:spPr bwMode="auto">
          <a:xfrm rot="16200000">
            <a:off x="6296" y="965"/>
            <a:ext cx="67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至小牛田</a:t>
            </a:r>
          </a:p>
        </xdr:txBody>
      </xdr:sp>
      <xdr:sp macro="" textlink="">
        <xdr:nvSpPr>
          <xdr:cNvPr id="326" name="WordArt 788">
            <a:extLst>
              <a:ext uri="{FF2B5EF4-FFF2-40B4-BE49-F238E27FC236}">
                <a16:creationId xmlns:a16="http://schemas.microsoft.com/office/drawing/2014/main" id="{ED011C7F-1D74-08C6-DAB1-AC97315B001A}"/>
              </a:ext>
            </a:extLst>
          </xdr:cNvPr>
          <xdr:cNvSpPr>
            <a:spLocks noChangeAspect="1" noChangeArrowheads="1" noChangeShapeType="1" noTextEdit="1"/>
          </xdr:cNvSpPr>
        </xdr:nvSpPr>
        <xdr:spPr bwMode="auto">
          <a:xfrm rot="16200000">
            <a:off x="7462" y="282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尾花沢</a:t>
            </a:r>
          </a:p>
        </xdr:txBody>
      </xdr:sp>
      <xdr:sp macro="" textlink="">
        <xdr:nvSpPr>
          <xdr:cNvPr id="327" name="WordArt 789">
            <a:extLst>
              <a:ext uri="{FF2B5EF4-FFF2-40B4-BE49-F238E27FC236}">
                <a16:creationId xmlns:a16="http://schemas.microsoft.com/office/drawing/2014/main" id="{9D9A9B05-7D9D-C01A-7435-937722373FC6}"/>
              </a:ext>
            </a:extLst>
          </xdr:cNvPr>
          <xdr:cNvSpPr>
            <a:spLocks noChangeAspect="1" noChangeArrowheads="1" noChangeShapeType="1" noTextEdit="1"/>
          </xdr:cNvSpPr>
        </xdr:nvSpPr>
        <xdr:spPr bwMode="auto">
          <a:xfrm rot="16200000">
            <a:off x="7680" y="3111"/>
            <a:ext cx="636"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大石田</a:t>
            </a:r>
          </a:p>
        </xdr:txBody>
      </xdr:sp>
      <xdr:sp macro="" textlink="">
        <xdr:nvSpPr>
          <xdr:cNvPr id="328" name="WordArt 790">
            <a:extLst>
              <a:ext uri="{FF2B5EF4-FFF2-40B4-BE49-F238E27FC236}">
                <a16:creationId xmlns:a16="http://schemas.microsoft.com/office/drawing/2014/main" id="{8C9B4E35-226E-8608-5626-C20AC3D45C05}"/>
              </a:ext>
            </a:extLst>
          </xdr:cNvPr>
          <xdr:cNvSpPr>
            <a:spLocks noChangeAspect="1" noChangeArrowheads="1" noChangeShapeType="1" noTextEdit="1"/>
          </xdr:cNvSpPr>
        </xdr:nvSpPr>
        <xdr:spPr bwMode="auto">
          <a:xfrm rot="16200000">
            <a:off x="8768" y="3206"/>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楯岡</a:t>
            </a:r>
          </a:p>
        </xdr:txBody>
      </xdr:sp>
      <xdr:sp macro="" textlink="">
        <xdr:nvSpPr>
          <xdr:cNvPr id="329" name="WordArt 791">
            <a:extLst>
              <a:ext uri="{FF2B5EF4-FFF2-40B4-BE49-F238E27FC236}">
                <a16:creationId xmlns:a16="http://schemas.microsoft.com/office/drawing/2014/main" id="{03925933-3AE4-0076-070F-D389A5ABC926}"/>
              </a:ext>
            </a:extLst>
          </xdr:cNvPr>
          <xdr:cNvSpPr>
            <a:spLocks noChangeAspect="1" noChangeArrowheads="1" noChangeShapeType="1" noTextEdit="1"/>
          </xdr:cNvSpPr>
        </xdr:nvSpPr>
        <xdr:spPr bwMode="auto">
          <a:xfrm rot="16200000">
            <a:off x="9009" y="3237"/>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白水川</a:t>
            </a:r>
          </a:p>
        </xdr:txBody>
      </xdr:sp>
      <xdr:sp macro="" textlink="">
        <xdr:nvSpPr>
          <xdr:cNvPr id="330" name="WordArt 792">
            <a:extLst>
              <a:ext uri="{FF2B5EF4-FFF2-40B4-BE49-F238E27FC236}">
                <a16:creationId xmlns:a16="http://schemas.microsoft.com/office/drawing/2014/main" id="{EE76E45E-93C5-277B-1C3B-D3C16F49527A}"/>
              </a:ext>
            </a:extLst>
          </xdr:cNvPr>
          <xdr:cNvSpPr>
            <a:spLocks noChangeAspect="1" noChangeArrowheads="1" noChangeShapeType="1" noTextEdit="1"/>
          </xdr:cNvSpPr>
        </xdr:nvSpPr>
        <xdr:spPr bwMode="auto">
          <a:xfrm rot="16200000">
            <a:off x="9322" y="330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31" name="WordArt 793">
            <a:extLst>
              <a:ext uri="{FF2B5EF4-FFF2-40B4-BE49-F238E27FC236}">
                <a16:creationId xmlns:a16="http://schemas.microsoft.com/office/drawing/2014/main" id="{7DBAFEF9-7242-617A-BEEF-7863926F4FFB}"/>
              </a:ext>
            </a:extLst>
          </xdr:cNvPr>
          <xdr:cNvSpPr>
            <a:spLocks noChangeAspect="1" noChangeArrowheads="1" noChangeShapeType="1" noTextEdit="1"/>
          </xdr:cNvSpPr>
        </xdr:nvSpPr>
        <xdr:spPr bwMode="auto">
          <a:xfrm rot="16200000">
            <a:off x="9513" y="331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乱川</a:t>
            </a:r>
          </a:p>
        </xdr:txBody>
      </xdr:sp>
      <xdr:sp macro="" textlink="">
        <xdr:nvSpPr>
          <xdr:cNvPr id="332" name="WordArt 794">
            <a:extLst>
              <a:ext uri="{FF2B5EF4-FFF2-40B4-BE49-F238E27FC236}">
                <a16:creationId xmlns:a16="http://schemas.microsoft.com/office/drawing/2014/main" id="{242C60C5-31B3-B2E7-3831-D407AE41A616}"/>
              </a:ext>
            </a:extLst>
          </xdr:cNvPr>
          <xdr:cNvSpPr>
            <a:spLocks noChangeAspect="1" noChangeArrowheads="1" noChangeShapeType="1" noTextEdit="1"/>
          </xdr:cNvSpPr>
        </xdr:nvSpPr>
        <xdr:spPr bwMode="auto">
          <a:xfrm rot="16200000">
            <a:off x="9937" y="2950"/>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蔵津川</a:t>
            </a:r>
          </a:p>
        </xdr:txBody>
      </xdr:sp>
      <xdr:sp macro="" textlink="">
        <xdr:nvSpPr>
          <xdr:cNvPr id="333" name="WordArt 795">
            <a:extLst>
              <a:ext uri="{FF2B5EF4-FFF2-40B4-BE49-F238E27FC236}">
                <a16:creationId xmlns:a16="http://schemas.microsoft.com/office/drawing/2014/main" id="{F656C6B9-B7F5-4178-C4D4-56A67F8C8147}"/>
              </a:ext>
            </a:extLst>
          </xdr:cNvPr>
          <xdr:cNvSpPr>
            <a:spLocks noChangeAspect="1" noChangeArrowheads="1" noChangeShapeType="1" noTextEdit="1"/>
          </xdr:cNvSpPr>
        </xdr:nvSpPr>
        <xdr:spPr bwMode="auto">
          <a:xfrm rot="16200000">
            <a:off x="10133" y="290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仙山線</a:t>
            </a:r>
          </a:p>
        </xdr:txBody>
      </xdr:sp>
      <xdr:sp macro="" textlink="">
        <xdr:nvSpPr>
          <xdr:cNvPr id="334" name="WordArt 796">
            <a:extLst>
              <a:ext uri="{FF2B5EF4-FFF2-40B4-BE49-F238E27FC236}">
                <a16:creationId xmlns:a16="http://schemas.microsoft.com/office/drawing/2014/main" id="{D65A0B94-74B9-ACA1-7A99-9E03E263C773}"/>
              </a:ext>
            </a:extLst>
          </xdr:cNvPr>
          <xdr:cNvSpPr>
            <a:spLocks noChangeAspect="1" noChangeArrowheads="1" noChangeShapeType="1" noTextEdit="1"/>
          </xdr:cNvSpPr>
        </xdr:nvSpPr>
        <xdr:spPr bwMode="auto">
          <a:xfrm rot="16200000">
            <a:off x="10394" y="1774"/>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至仙台</a:t>
            </a:r>
          </a:p>
        </xdr:txBody>
      </xdr:sp>
      <xdr:sp macro="" textlink="">
        <xdr:nvSpPr>
          <xdr:cNvPr id="335" name="WordArt 797">
            <a:extLst>
              <a:ext uri="{FF2B5EF4-FFF2-40B4-BE49-F238E27FC236}">
                <a16:creationId xmlns:a16="http://schemas.microsoft.com/office/drawing/2014/main" id="{2ADBCB10-84D2-5461-154B-670210FF68FE}"/>
              </a:ext>
            </a:extLst>
          </xdr:cNvPr>
          <xdr:cNvSpPr>
            <a:spLocks noChangeAspect="1" noChangeArrowheads="1" noChangeShapeType="1" noTextEdit="1"/>
          </xdr:cNvSpPr>
        </xdr:nvSpPr>
        <xdr:spPr bwMode="auto">
          <a:xfrm rot="16200000">
            <a:off x="9849" y="3370"/>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天童</a:t>
            </a:r>
          </a:p>
        </xdr:txBody>
      </xdr:sp>
      <xdr:sp macro="" textlink="">
        <xdr:nvSpPr>
          <xdr:cNvPr id="336" name="WordArt 798">
            <a:extLst>
              <a:ext uri="{FF2B5EF4-FFF2-40B4-BE49-F238E27FC236}">
                <a16:creationId xmlns:a16="http://schemas.microsoft.com/office/drawing/2014/main" id="{80A50B67-5ACB-B633-BBF7-97B4166F0EA6}"/>
              </a:ext>
            </a:extLst>
          </xdr:cNvPr>
          <xdr:cNvSpPr>
            <a:spLocks noChangeAspect="1" noChangeArrowheads="1" noChangeShapeType="1" noTextEdit="1"/>
          </xdr:cNvSpPr>
        </xdr:nvSpPr>
        <xdr:spPr bwMode="auto">
          <a:xfrm rot="16200000">
            <a:off x="11037" y="3742"/>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山形</a:t>
            </a:r>
          </a:p>
        </xdr:txBody>
      </xdr:sp>
      <xdr:sp macro="" textlink="">
        <xdr:nvSpPr>
          <xdr:cNvPr id="337" name="WordArt 799">
            <a:extLst>
              <a:ext uri="{FF2B5EF4-FFF2-40B4-BE49-F238E27FC236}">
                <a16:creationId xmlns:a16="http://schemas.microsoft.com/office/drawing/2014/main" id="{02F135D3-F2F9-914F-FF4A-B08F146478C1}"/>
              </a:ext>
            </a:extLst>
          </xdr:cNvPr>
          <xdr:cNvSpPr>
            <a:spLocks noChangeAspect="1" noChangeArrowheads="1" noChangeShapeType="1" noTextEdit="1"/>
          </xdr:cNvSpPr>
        </xdr:nvSpPr>
        <xdr:spPr bwMode="auto">
          <a:xfrm rot="16200000">
            <a:off x="11509" y="5281"/>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荒砥</a:t>
            </a:r>
          </a:p>
        </xdr:txBody>
      </xdr:sp>
      <xdr:sp macro="" textlink="">
        <xdr:nvSpPr>
          <xdr:cNvPr id="338" name="WordArt 800">
            <a:extLst>
              <a:ext uri="{FF2B5EF4-FFF2-40B4-BE49-F238E27FC236}">
                <a16:creationId xmlns:a16="http://schemas.microsoft.com/office/drawing/2014/main" id="{D120AA9B-485C-516D-012D-FC24A709DA85}"/>
              </a:ext>
            </a:extLst>
          </xdr:cNvPr>
          <xdr:cNvSpPr>
            <a:spLocks noChangeAspect="1" noChangeArrowheads="1" noChangeShapeType="1" noTextEdit="1"/>
          </xdr:cNvSpPr>
        </xdr:nvSpPr>
        <xdr:spPr bwMode="auto">
          <a:xfrm rot="21600000">
            <a:off x="10736" y="450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酢川</a:t>
            </a:r>
          </a:p>
        </xdr:txBody>
      </xdr:sp>
      <xdr:sp macro="" textlink="">
        <xdr:nvSpPr>
          <xdr:cNvPr id="339" name="WordArt 801">
            <a:extLst>
              <a:ext uri="{FF2B5EF4-FFF2-40B4-BE49-F238E27FC236}">
                <a16:creationId xmlns:a16="http://schemas.microsoft.com/office/drawing/2014/main" id="{90DAA8A4-E8DE-3FFC-CA24-8516875A252B}"/>
              </a:ext>
            </a:extLst>
          </xdr:cNvPr>
          <xdr:cNvSpPr>
            <a:spLocks noChangeAspect="1" noChangeArrowheads="1" noChangeShapeType="1" noTextEdit="1"/>
          </xdr:cNvSpPr>
        </xdr:nvSpPr>
        <xdr:spPr bwMode="auto">
          <a:xfrm rot="16200000">
            <a:off x="11871" y="3939"/>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上山</a:t>
            </a:r>
          </a:p>
        </xdr:txBody>
      </xdr:sp>
      <xdr:sp macro="" textlink="">
        <xdr:nvSpPr>
          <xdr:cNvPr id="340" name="WordArt 802">
            <a:extLst>
              <a:ext uri="{FF2B5EF4-FFF2-40B4-BE49-F238E27FC236}">
                <a16:creationId xmlns:a16="http://schemas.microsoft.com/office/drawing/2014/main" id="{96F250F3-1AC6-6040-AD2C-FB4D7959618E}"/>
              </a:ext>
            </a:extLst>
          </xdr:cNvPr>
          <xdr:cNvSpPr>
            <a:spLocks noChangeAspect="1" noChangeArrowheads="1" noChangeShapeType="1" noTextEdit="1"/>
          </xdr:cNvSpPr>
        </xdr:nvSpPr>
        <xdr:spPr bwMode="auto">
          <a:xfrm rot="16200000">
            <a:off x="12794" y="4787"/>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赤湯</a:t>
            </a:r>
          </a:p>
        </xdr:txBody>
      </xdr:sp>
      <xdr:sp macro="" textlink="">
        <xdr:nvSpPr>
          <xdr:cNvPr id="341" name="WordArt 803">
            <a:extLst>
              <a:ext uri="{FF2B5EF4-FFF2-40B4-BE49-F238E27FC236}">
                <a16:creationId xmlns:a16="http://schemas.microsoft.com/office/drawing/2014/main" id="{68C18830-81EF-5E50-CF26-FDFA51F2AB04}"/>
              </a:ext>
            </a:extLst>
          </xdr:cNvPr>
          <xdr:cNvSpPr>
            <a:spLocks noChangeAspect="1" noChangeArrowheads="1" noChangeShapeType="1" noTextEdit="1"/>
          </xdr:cNvSpPr>
        </xdr:nvSpPr>
        <xdr:spPr bwMode="auto">
          <a:xfrm rot="16200000">
            <a:off x="13853" y="503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米沢</a:t>
            </a:r>
          </a:p>
        </xdr:txBody>
      </xdr:sp>
      <xdr:sp macro="" textlink="">
        <xdr:nvSpPr>
          <xdr:cNvPr id="342" name="WordArt 804">
            <a:extLst>
              <a:ext uri="{FF2B5EF4-FFF2-40B4-BE49-F238E27FC236}">
                <a16:creationId xmlns:a16="http://schemas.microsoft.com/office/drawing/2014/main" id="{19EB8A54-687F-B64D-D882-B1CFF64D2A03}"/>
              </a:ext>
            </a:extLst>
          </xdr:cNvPr>
          <xdr:cNvSpPr>
            <a:spLocks noChangeAspect="1" noChangeArrowheads="1" noChangeShapeType="1" noTextEdit="1"/>
          </xdr:cNvSpPr>
        </xdr:nvSpPr>
        <xdr:spPr bwMode="auto">
          <a:xfrm rot="16200000">
            <a:off x="13297" y="4585"/>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高畠</a:t>
            </a:r>
          </a:p>
        </xdr:txBody>
      </xdr:sp>
      <xdr:sp macro="" textlink="">
        <xdr:nvSpPr>
          <xdr:cNvPr id="343" name="WordArt 805">
            <a:extLst>
              <a:ext uri="{FF2B5EF4-FFF2-40B4-BE49-F238E27FC236}">
                <a16:creationId xmlns:a16="http://schemas.microsoft.com/office/drawing/2014/main" id="{C468A0B3-7A4C-6DED-F805-69DCBAFC6B12}"/>
              </a:ext>
            </a:extLst>
          </xdr:cNvPr>
          <xdr:cNvSpPr>
            <a:spLocks noChangeAspect="1" noChangeArrowheads="1" noChangeShapeType="1" noTextEdit="1"/>
          </xdr:cNvSpPr>
        </xdr:nvSpPr>
        <xdr:spPr bwMode="auto">
          <a:xfrm rot="21600000">
            <a:off x="12317" y="5929"/>
            <a:ext cx="1040"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長</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井　　線</a:t>
            </a:r>
          </a:p>
        </xdr:txBody>
      </xdr:sp>
      <xdr:sp macro="" textlink="">
        <xdr:nvSpPr>
          <xdr:cNvPr id="344" name="WordArt 806">
            <a:extLst>
              <a:ext uri="{FF2B5EF4-FFF2-40B4-BE49-F238E27FC236}">
                <a16:creationId xmlns:a16="http://schemas.microsoft.com/office/drawing/2014/main" id="{6FF1A6F3-30C7-EE9D-4308-D821CDA7C733}"/>
              </a:ext>
            </a:extLst>
          </xdr:cNvPr>
          <xdr:cNvSpPr>
            <a:spLocks noChangeAspect="1" noChangeArrowheads="1" noChangeShapeType="1" noTextEdit="1"/>
          </xdr:cNvSpPr>
        </xdr:nvSpPr>
        <xdr:spPr bwMode="auto">
          <a:xfrm rot="21600000">
            <a:off x="13909" y="694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白川</a:t>
            </a:r>
          </a:p>
        </xdr:txBody>
      </xdr:sp>
      <xdr:sp macro="" textlink="">
        <xdr:nvSpPr>
          <xdr:cNvPr id="345" name="WordArt 807">
            <a:extLst>
              <a:ext uri="{FF2B5EF4-FFF2-40B4-BE49-F238E27FC236}">
                <a16:creationId xmlns:a16="http://schemas.microsoft.com/office/drawing/2014/main" id="{88345563-83E7-DF7B-293A-55FC3A1302FB}"/>
              </a:ext>
            </a:extLst>
          </xdr:cNvPr>
          <xdr:cNvSpPr>
            <a:spLocks noChangeAspect="1" noChangeArrowheads="1" noChangeShapeType="1" noTextEdit="1"/>
          </xdr:cNvSpPr>
        </xdr:nvSpPr>
        <xdr:spPr bwMode="auto">
          <a:xfrm rot="21600000">
            <a:off x="12174" y="4630"/>
            <a:ext cx="371" cy="55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奥</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羽</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本</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46" name="WordArt 808">
            <a:extLst>
              <a:ext uri="{FF2B5EF4-FFF2-40B4-BE49-F238E27FC236}">
                <a16:creationId xmlns:a16="http://schemas.microsoft.com/office/drawing/2014/main" id="{42175919-50CB-CDB9-DCE6-E266E3138063}"/>
              </a:ext>
            </a:extLst>
          </xdr:cNvPr>
          <xdr:cNvSpPr>
            <a:spLocks noChangeAspect="1" noChangeArrowheads="1" noChangeShapeType="1" noTextEdit="1"/>
          </xdr:cNvSpPr>
        </xdr:nvSpPr>
        <xdr:spPr bwMode="auto">
          <a:xfrm rot="21600000">
            <a:off x="14752" y="5955"/>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鬼面川</a:t>
            </a:r>
          </a:p>
        </xdr:txBody>
      </xdr:sp>
      <xdr:sp macro="" textlink="">
        <xdr:nvSpPr>
          <xdr:cNvPr id="347" name="WordArt 809">
            <a:extLst>
              <a:ext uri="{FF2B5EF4-FFF2-40B4-BE49-F238E27FC236}">
                <a16:creationId xmlns:a16="http://schemas.microsoft.com/office/drawing/2014/main" id="{FD867CC4-A2DF-7A1B-7071-9E279A0569D8}"/>
              </a:ext>
            </a:extLst>
          </xdr:cNvPr>
          <xdr:cNvSpPr>
            <a:spLocks noChangeAspect="1" noChangeArrowheads="1" noChangeShapeType="1" noTextEdit="1"/>
          </xdr:cNvSpPr>
        </xdr:nvSpPr>
        <xdr:spPr bwMode="auto">
          <a:xfrm rot="21600000">
            <a:off x="15283" y="5536"/>
            <a:ext cx="297"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松川</a:t>
            </a:r>
          </a:p>
        </xdr:txBody>
      </xdr:sp>
      <xdr:sp macro="" textlink="">
        <xdr:nvSpPr>
          <xdr:cNvPr id="348" name="WordArt 810">
            <a:extLst>
              <a:ext uri="{FF2B5EF4-FFF2-40B4-BE49-F238E27FC236}">
                <a16:creationId xmlns:a16="http://schemas.microsoft.com/office/drawing/2014/main" id="{9C78F7AA-D887-647D-60F0-D11EAD28A25F}"/>
              </a:ext>
            </a:extLst>
          </xdr:cNvPr>
          <xdr:cNvSpPr>
            <a:spLocks noChangeAspect="1" noChangeArrowheads="1" noChangeShapeType="1" noTextEdit="1"/>
          </xdr:cNvSpPr>
        </xdr:nvSpPr>
        <xdr:spPr bwMode="auto">
          <a:xfrm rot="16200000">
            <a:off x="13113" y="786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横川</a:t>
            </a:r>
          </a:p>
        </xdr:txBody>
      </xdr:sp>
      <xdr:sp macro="" textlink="">
        <xdr:nvSpPr>
          <xdr:cNvPr id="349" name="WordArt 811">
            <a:extLst>
              <a:ext uri="{FF2B5EF4-FFF2-40B4-BE49-F238E27FC236}">
                <a16:creationId xmlns:a16="http://schemas.microsoft.com/office/drawing/2014/main" id="{8792BD1A-72F3-52C9-FBEC-28C486892140}"/>
              </a:ext>
            </a:extLst>
          </xdr:cNvPr>
          <xdr:cNvSpPr>
            <a:spLocks noChangeAspect="1" noChangeArrowheads="1" noChangeShapeType="1" noTextEdit="1"/>
          </xdr:cNvSpPr>
        </xdr:nvSpPr>
        <xdr:spPr bwMode="auto">
          <a:xfrm rot="21600000">
            <a:off x="15581" y="3960"/>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至福島</a:t>
            </a:r>
          </a:p>
        </xdr:txBody>
      </xdr:sp>
      <xdr:sp macro="" textlink="">
        <xdr:nvSpPr>
          <xdr:cNvPr id="350" name="WordArt 812">
            <a:extLst>
              <a:ext uri="{FF2B5EF4-FFF2-40B4-BE49-F238E27FC236}">
                <a16:creationId xmlns:a16="http://schemas.microsoft.com/office/drawing/2014/main" id="{7E01243F-0C2D-42BB-B6E1-40E55EE97AAC}"/>
              </a:ext>
            </a:extLst>
          </xdr:cNvPr>
          <xdr:cNvSpPr>
            <a:spLocks noChangeAspect="1" noChangeArrowheads="1" noChangeShapeType="1" noTextEdit="1"/>
          </xdr:cNvSpPr>
        </xdr:nvSpPr>
        <xdr:spPr bwMode="auto">
          <a:xfrm rot="21600000">
            <a:off x="13315" y="8619"/>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玉川</a:t>
            </a:r>
          </a:p>
        </xdr:txBody>
      </xdr:sp>
      <xdr:sp macro="" textlink="">
        <xdr:nvSpPr>
          <xdr:cNvPr id="351" name="WordArt 813">
            <a:extLst>
              <a:ext uri="{FF2B5EF4-FFF2-40B4-BE49-F238E27FC236}">
                <a16:creationId xmlns:a16="http://schemas.microsoft.com/office/drawing/2014/main" id="{03326726-7BA1-CDF2-A1D1-C82B7AABED86}"/>
              </a:ext>
            </a:extLst>
          </xdr:cNvPr>
          <xdr:cNvSpPr>
            <a:spLocks noChangeAspect="1" noChangeArrowheads="1" noChangeShapeType="1" noTextEdit="1"/>
          </xdr:cNvSpPr>
        </xdr:nvSpPr>
        <xdr:spPr bwMode="auto">
          <a:xfrm rot="16200000">
            <a:off x="12810" y="702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米坂線</a:t>
            </a:r>
          </a:p>
        </xdr:txBody>
      </xdr:sp>
      <xdr:sp macro="" textlink="">
        <xdr:nvSpPr>
          <xdr:cNvPr id="352" name="WordArt 814">
            <a:extLst>
              <a:ext uri="{FF2B5EF4-FFF2-40B4-BE49-F238E27FC236}">
                <a16:creationId xmlns:a16="http://schemas.microsoft.com/office/drawing/2014/main" id="{CF3FF10E-0658-CEFE-786E-736D71FF1D5E}"/>
              </a:ext>
            </a:extLst>
          </xdr:cNvPr>
          <xdr:cNvSpPr>
            <a:spLocks noChangeAspect="1" noChangeArrowheads="1" noChangeShapeType="1" noTextEdit="1"/>
          </xdr:cNvSpPr>
        </xdr:nvSpPr>
        <xdr:spPr bwMode="auto">
          <a:xfrm rot="21600000">
            <a:off x="12041" y="8184"/>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荒川</a:t>
            </a:r>
          </a:p>
        </xdr:txBody>
      </xdr:sp>
      <xdr:sp macro="" textlink="">
        <xdr:nvSpPr>
          <xdr:cNvPr id="353" name="WordArt 815">
            <a:extLst>
              <a:ext uri="{FF2B5EF4-FFF2-40B4-BE49-F238E27FC236}">
                <a16:creationId xmlns:a16="http://schemas.microsoft.com/office/drawing/2014/main" id="{A90B9F5B-AF0A-E720-F064-BD8B7A5ECB4B}"/>
              </a:ext>
            </a:extLst>
          </xdr:cNvPr>
          <xdr:cNvSpPr>
            <a:spLocks noChangeAspect="1" noChangeArrowheads="1" noChangeShapeType="1" noTextEdit="1"/>
          </xdr:cNvSpPr>
        </xdr:nvSpPr>
        <xdr:spPr bwMode="auto">
          <a:xfrm rot="21600000">
            <a:off x="12105" y="705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54" name="WordArt 816">
            <a:extLst>
              <a:ext uri="{FF2B5EF4-FFF2-40B4-BE49-F238E27FC236}">
                <a16:creationId xmlns:a16="http://schemas.microsoft.com/office/drawing/2014/main" id="{FAC50EF7-F7D6-A199-6DAF-5970039F36AF}"/>
              </a:ext>
            </a:extLst>
          </xdr:cNvPr>
          <xdr:cNvSpPr>
            <a:spLocks noChangeAspect="1" noChangeArrowheads="1" noChangeShapeType="1" noTextEdit="1"/>
          </xdr:cNvSpPr>
        </xdr:nvSpPr>
        <xdr:spPr bwMode="auto">
          <a:xfrm rot="16200000">
            <a:off x="12450" y="8007"/>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小国</a:t>
            </a:r>
          </a:p>
        </xdr:txBody>
      </xdr:sp>
      <xdr:sp macro="" textlink="">
        <xdr:nvSpPr>
          <xdr:cNvPr id="355" name="WordArt 817">
            <a:extLst>
              <a:ext uri="{FF2B5EF4-FFF2-40B4-BE49-F238E27FC236}">
                <a16:creationId xmlns:a16="http://schemas.microsoft.com/office/drawing/2014/main" id="{7F796864-983A-E2A8-5CF9-8C345EDDEAF7}"/>
              </a:ext>
            </a:extLst>
          </xdr:cNvPr>
          <xdr:cNvSpPr>
            <a:spLocks noChangeAspect="1" noChangeArrowheads="1" noChangeShapeType="1" noTextEdit="1"/>
          </xdr:cNvSpPr>
        </xdr:nvSpPr>
        <xdr:spPr bwMode="auto">
          <a:xfrm rot="16200000">
            <a:off x="12285" y="9366"/>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至坂町</a:t>
            </a:r>
          </a:p>
        </xdr:txBody>
      </xdr:sp>
      <xdr:sp macro="" textlink="">
        <xdr:nvSpPr>
          <xdr:cNvPr id="356" name="Rectangle 818">
            <a:extLst>
              <a:ext uri="{FF2B5EF4-FFF2-40B4-BE49-F238E27FC236}">
                <a16:creationId xmlns:a16="http://schemas.microsoft.com/office/drawing/2014/main" id="{2A2044C2-D11E-7B51-4DC4-1DA73A1F1C70}"/>
              </a:ext>
            </a:extLst>
          </xdr:cNvPr>
          <xdr:cNvSpPr>
            <a:spLocks noChangeAspect="1" noChangeArrowheads="1"/>
          </xdr:cNvSpPr>
        </xdr:nvSpPr>
        <xdr:spPr bwMode="auto">
          <a:xfrm rot="16200000">
            <a:off x="2164" y="6022"/>
            <a:ext cx="948" cy="221"/>
          </a:xfrm>
          <a:prstGeom prst="rect">
            <a:avLst/>
          </a:prstGeom>
          <a:solidFill>
            <a:srgbClr val="FFFFFF"/>
          </a:solidFill>
          <a:ln w="6350">
            <a:solidFill>
              <a:srgbClr val="000000"/>
            </a:solidFill>
            <a:miter lim="800000"/>
            <a:headEnd/>
            <a:tailEnd/>
          </a:ln>
        </xdr:spPr>
      </xdr:sp>
      <xdr:sp macro="" textlink="">
        <xdr:nvSpPr>
          <xdr:cNvPr id="357" name="WordArt 819">
            <a:extLst>
              <a:ext uri="{FF2B5EF4-FFF2-40B4-BE49-F238E27FC236}">
                <a16:creationId xmlns:a16="http://schemas.microsoft.com/office/drawing/2014/main" id="{817CC075-3106-8045-B0FA-5CD22FCDF1A2}"/>
              </a:ext>
            </a:extLst>
          </xdr:cNvPr>
          <xdr:cNvSpPr>
            <a:spLocks noChangeAspect="1" noChangeArrowheads="1" noChangeShapeType="1" noTextEdit="1"/>
          </xdr:cNvSpPr>
        </xdr:nvSpPr>
        <xdr:spPr bwMode="auto">
          <a:xfrm rot="16200000">
            <a:off x="2192" y="6046"/>
            <a:ext cx="89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高瀬川ふ化場</a:t>
            </a:r>
          </a:p>
        </xdr:txBody>
      </xdr:sp>
      <xdr:sp macro="" textlink="">
        <xdr:nvSpPr>
          <xdr:cNvPr id="358" name="WordArt 820">
            <a:extLst>
              <a:ext uri="{FF2B5EF4-FFF2-40B4-BE49-F238E27FC236}">
                <a16:creationId xmlns:a16="http://schemas.microsoft.com/office/drawing/2014/main" id="{6B96F526-29C7-0271-49EB-57C747C08475}"/>
              </a:ext>
            </a:extLst>
          </xdr:cNvPr>
          <xdr:cNvSpPr>
            <a:spLocks noChangeAspect="1" noChangeArrowheads="1" noChangeShapeType="1" noTextEdit="1"/>
          </xdr:cNvSpPr>
        </xdr:nvSpPr>
        <xdr:spPr bwMode="auto">
          <a:xfrm rot="16200000">
            <a:off x="10278" y="4055"/>
            <a:ext cx="441" cy="6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左</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沢</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59" name="WordArt 821">
            <a:extLst>
              <a:ext uri="{FF2B5EF4-FFF2-40B4-BE49-F238E27FC236}">
                <a16:creationId xmlns:a16="http://schemas.microsoft.com/office/drawing/2014/main" id="{E90167D8-309E-1FCD-6362-DFE489F100BD}"/>
              </a:ext>
            </a:extLst>
          </xdr:cNvPr>
          <xdr:cNvSpPr>
            <a:spLocks noChangeAspect="1" noChangeArrowheads="1" noChangeShapeType="1" noTextEdit="1"/>
          </xdr:cNvSpPr>
        </xdr:nvSpPr>
        <xdr:spPr bwMode="auto">
          <a:xfrm rot="21600000">
            <a:off x="5921" y="702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羽</a:t>
            </a:r>
          </a:p>
        </xdr:txBody>
      </xdr:sp>
      <xdr:sp macro="" textlink="">
        <xdr:nvSpPr>
          <xdr:cNvPr id="360" name="WordArt 822">
            <a:extLst>
              <a:ext uri="{FF2B5EF4-FFF2-40B4-BE49-F238E27FC236}">
                <a16:creationId xmlns:a16="http://schemas.microsoft.com/office/drawing/2014/main" id="{C4764639-668F-A0C2-9108-2FBBE407EB78}"/>
              </a:ext>
            </a:extLst>
          </xdr:cNvPr>
          <xdr:cNvSpPr>
            <a:spLocks noChangeAspect="1" noChangeArrowheads="1" noChangeShapeType="1" noTextEdit="1"/>
          </xdr:cNvSpPr>
        </xdr:nvSpPr>
        <xdr:spPr bwMode="auto">
          <a:xfrm rot="21600000">
            <a:off x="6114" y="708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越</a:t>
            </a:r>
          </a:p>
        </xdr:txBody>
      </xdr:sp>
      <xdr:sp macro="" textlink="">
        <xdr:nvSpPr>
          <xdr:cNvPr id="361" name="WordArt 823">
            <a:extLst>
              <a:ext uri="{FF2B5EF4-FFF2-40B4-BE49-F238E27FC236}">
                <a16:creationId xmlns:a16="http://schemas.microsoft.com/office/drawing/2014/main" id="{BB657BE9-7F9C-13EE-7F1A-11A5413E2E39}"/>
              </a:ext>
            </a:extLst>
          </xdr:cNvPr>
          <xdr:cNvSpPr>
            <a:spLocks noChangeAspect="1" noChangeArrowheads="1" noChangeShapeType="1" noTextEdit="1"/>
          </xdr:cNvSpPr>
        </xdr:nvSpPr>
        <xdr:spPr bwMode="auto">
          <a:xfrm rot="21600000">
            <a:off x="6294" y="7185"/>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本</a:t>
            </a:r>
          </a:p>
        </xdr:txBody>
      </xdr:sp>
      <xdr:sp macro="" textlink="">
        <xdr:nvSpPr>
          <xdr:cNvPr id="362" name="WordArt 824">
            <a:extLst>
              <a:ext uri="{FF2B5EF4-FFF2-40B4-BE49-F238E27FC236}">
                <a16:creationId xmlns:a16="http://schemas.microsoft.com/office/drawing/2014/main" id="{F67D5294-3E34-03EE-16B5-DB5652CB554D}"/>
              </a:ext>
            </a:extLst>
          </xdr:cNvPr>
          <xdr:cNvSpPr>
            <a:spLocks noChangeAspect="1" noChangeArrowheads="1" noChangeShapeType="1" noTextEdit="1"/>
          </xdr:cNvSpPr>
        </xdr:nvSpPr>
        <xdr:spPr bwMode="auto">
          <a:xfrm rot="21600000">
            <a:off x="6422" y="7313"/>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線</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19050</xdr:colOff>
      <xdr:row>8</xdr:row>
      <xdr:rowOff>180975</xdr:rowOff>
    </xdr:from>
    <xdr:to>
      <xdr:col>42</xdr:col>
      <xdr:colOff>123825</xdr:colOff>
      <xdr:row>10</xdr:row>
      <xdr:rowOff>95250</xdr:rowOff>
    </xdr:to>
    <xdr:sp macro="" textlink="">
      <xdr:nvSpPr>
        <xdr:cNvPr id="2" name="AutoShape 1">
          <a:extLst>
            <a:ext uri="{FF2B5EF4-FFF2-40B4-BE49-F238E27FC236}">
              <a16:creationId xmlns:a16="http://schemas.microsoft.com/office/drawing/2014/main" id="{10107A0F-C196-49F3-904A-9B0DE62B520C}"/>
            </a:ext>
          </a:extLst>
        </xdr:cNvPr>
        <xdr:cNvSpPr>
          <a:spLocks noChangeArrowheads="1"/>
        </xdr:cNvSpPr>
      </xdr:nvSpPr>
      <xdr:spPr bwMode="auto">
        <a:xfrm>
          <a:off x="5671705" y="2749608"/>
          <a:ext cx="528724" cy="562667"/>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28575</xdr:colOff>
      <xdr:row>7</xdr:row>
      <xdr:rowOff>104775</xdr:rowOff>
    </xdr:from>
    <xdr:to>
      <xdr:col>87</xdr:col>
      <xdr:colOff>85725</xdr:colOff>
      <xdr:row>10</xdr:row>
      <xdr:rowOff>104775</xdr:rowOff>
    </xdr:to>
    <xdr:sp macro="" textlink="">
      <xdr:nvSpPr>
        <xdr:cNvPr id="3" name="AutoShape 2">
          <a:extLst>
            <a:ext uri="{FF2B5EF4-FFF2-40B4-BE49-F238E27FC236}">
              <a16:creationId xmlns:a16="http://schemas.microsoft.com/office/drawing/2014/main" id="{D4748D40-E5F6-4C44-BD9C-4CD45D18E1C3}"/>
            </a:ext>
          </a:extLst>
        </xdr:cNvPr>
        <xdr:cNvSpPr>
          <a:spLocks/>
        </xdr:cNvSpPr>
      </xdr:nvSpPr>
      <xdr:spPr bwMode="auto">
        <a:xfrm>
          <a:off x="12796924" y="2349211"/>
          <a:ext cx="190154" cy="972589"/>
        </a:xfrm>
        <a:prstGeom prst="leftBrace">
          <a:avLst>
            <a:gd name="adj1" fmla="val 44737"/>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9525</xdr:rowOff>
    </xdr:from>
    <xdr:to>
      <xdr:col>4</xdr:col>
      <xdr:colOff>0</xdr:colOff>
      <xdr:row>3</xdr:row>
      <xdr:rowOff>485776</xdr:rowOff>
    </xdr:to>
    <xdr:sp macro="" textlink="">
      <xdr:nvSpPr>
        <xdr:cNvPr id="2" name="Line 3">
          <a:extLst>
            <a:ext uri="{FF2B5EF4-FFF2-40B4-BE49-F238E27FC236}">
              <a16:creationId xmlns:a16="http://schemas.microsoft.com/office/drawing/2014/main" id="{23FC2772-1A9F-42C1-964F-52C629DBBE58}"/>
            </a:ext>
          </a:extLst>
        </xdr:cNvPr>
        <xdr:cNvSpPr>
          <a:spLocks noChangeShapeType="1"/>
        </xdr:cNvSpPr>
      </xdr:nvSpPr>
      <xdr:spPr bwMode="auto">
        <a:xfrm>
          <a:off x="224444" y="1339561"/>
          <a:ext cx="2385752" cy="476251"/>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xdr:rowOff>
    </xdr:from>
    <xdr:to>
      <xdr:col>3</xdr:col>
      <xdr:colOff>400049</xdr:colOff>
      <xdr:row>5</xdr:row>
      <xdr:rowOff>0</xdr:rowOff>
    </xdr:to>
    <xdr:sp macro="" textlink="">
      <xdr:nvSpPr>
        <xdr:cNvPr id="3" name="Line 4">
          <a:extLst>
            <a:ext uri="{FF2B5EF4-FFF2-40B4-BE49-F238E27FC236}">
              <a16:creationId xmlns:a16="http://schemas.microsoft.com/office/drawing/2014/main" id="{71649ABC-108E-4B86-9427-80967BE648A5}"/>
            </a:ext>
          </a:extLst>
        </xdr:cNvPr>
        <xdr:cNvSpPr>
          <a:spLocks noChangeShapeType="1"/>
        </xdr:cNvSpPr>
      </xdr:nvSpPr>
      <xdr:spPr bwMode="auto">
        <a:xfrm>
          <a:off x="224444" y="1339561"/>
          <a:ext cx="1937903" cy="77187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9524</xdr:colOff>
      <xdr:row>3</xdr:row>
      <xdr:rowOff>9525</xdr:rowOff>
    </xdr:from>
    <xdr:to>
      <xdr:col>2</xdr:col>
      <xdr:colOff>9526</xdr:colOff>
      <xdr:row>4</xdr:row>
      <xdr:rowOff>285749</xdr:rowOff>
    </xdr:to>
    <xdr:sp macro="" textlink="">
      <xdr:nvSpPr>
        <xdr:cNvPr id="4" name="Line 5">
          <a:extLst>
            <a:ext uri="{FF2B5EF4-FFF2-40B4-BE49-F238E27FC236}">
              <a16:creationId xmlns:a16="http://schemas.microsoft.com/office/drawing/2014/main" id="{BA904921-1FFC-4992-9BD4-531D2D8C85D8}"/>
            </a:ext>
          </a:extLst>
        </xdr:cNvPr>
        <xdr:cNvSpPr>
          <a:spLocks noChangeShapeType="1"/>
        </xdr:cNvSpPr>
      </xdr:nvSpPr>
      <xdr:spPr bwMode="auto">
        <a:xfrm>
          <a:off x="233968" y="1339561"/>
          <a:ext cx="681645" cy="7666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6</xdr:row>
      <xdr:rowOff>19050</xdr:rowOff>
    </xdr:from>
    <xdr:to>
      <xdr:col>0</xdr:col>
      <xdr:colOff>695325</xdr:colOff>
      <xdr:row>10</xdr:row>
      <xdr:rowOff>9525</xdr:rowOff>
    </xdr:to>
    <xdr:sp macro="" textlink="">
      <xdr:nvSpPr>
        <xdr:cNvPr id="2" name="Line 1">
          <a:extLst>
            <a:ext uri="{FF2B5EF4-FFF2-40B4-BE49-F238E27FC236}">
              <a16:creationId xmlns:a16="http://schemas.microsoft.com/office/drawing/2014/main" id="{6065392A-86EC-416D-9698-4D932745974F}"/>
            </a:ext>
          </a:extLst>
        </xdr:cNvPr>
        <xdr:cNvSpPr>
          <a:spLocks noChangeShapeType="1"/>
        </xdr:cNvSpPr>
      </xdr:nvSpPr>
      <xdr:spPr bwMode="auto">
        <a:xfrm>
          <a:off x="9524" y="1465465"/>
          <a:ext cx="685801" cy="145351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xdr:row>
      <xdr:rowOff>361950</xdr:rowOff>
    </xdr:from>
    <xdr:to>
      <xdr:col>1</xdr:col>
      <xdr:colOff>9525</xdr:colOff>
      <xdr:row>15</xdr:row>
      <xdr:rowOff>9525</xdr:rowOff>
    </xdr:to>
    <xdr:sp macro="" textlink="">
      <xdr:nvSpPr>
        <xdr:cNvPr id="3" name="Line 2">
          <a:extLst>
            <a:ext uri="{FF2B5EF4-FFF2-40B4-BE49-F238E27FC236}">
              <a16:creationId xmlns:a16="http://schemas.microsoft.com/office/drawing/2014/main" id="{0962C6E3-A351-4B69-8E9F-C96493F60525}"/>
            </a:ext>
          </a:extLst>
        </xdr:cNvPr>
        <xdr:cNvSpPr>
          <a:spLocks noChangeShapeType="1"/>
        </xdr:cNvSpPr>
      </xdr:nvSpPr>
      <xdr:spPr bwMode="auto">
        <a:xfrm>
          <a:off x="0" y="4002925"/>
          <a:ext cx="707794" cy="74485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18</xdr:row>
      <xdr:rowOff>9525</xdr:rowOff>
    </xdr:from>
    <xdr:to>
      <xdr:col>1</xdr:col>
      <xdr:colOff>0</xdr:colOff>
      <xdr:row>20</xdr:row>
      <xdr:rowOff>0</xdr:rowOff>
    </xdr:to>
    <xdr:sp macro="" textlink="">
      <xdr:nvSpPr>
        <xdr:cNvPr id="4" name="Line 3">
          <a:extLst>
            <a:ext uri="{FF2B5EF4-FFF2-40B4-BE49-F238E27FC236}">
              <a16:creationId xmlns:a16="http://schemas.microsoft.com/office/drawing/2014/main" id="{E33634CB-558B-40A5-AF85-16C338EE982D}"/>
            </a:ext>
          </a:extLst>
        </xdr:cNvPr>
        <xdr:cNvSpPr>
          <a:spLocks noChangeShapeType="1"/>
        </xdr:cNvSpPr>
      </xdr:nvSpPr>
      <xdr:spPr bwMode="auto">
        <a:xfrm>
          <a:off x="19050" y="5845060"/>
          <a:ext cx="679219" cy="72199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CFE3-95A7-40B5-BD7F-384DE6B08423}">
  <dimension ref="A3:M14"/>
  <sheetViews>
    <sheetView tabSelected="1" view="pageLayout" zoomScaleNormal="100" workbookViewId="0"/>
  </sheetViews>
  <sheetFormatPr defaultColWidth="9" defaultRowHeight="34.700000000000003"/>
  <cols>
    <col min="1" max="16384" width="9" style="1"/>
  </cols>
  <sheetData>
    <row r="3" spans="1:13" ht="33.75" customHeight="1">
      <c r="A3" s="385" t="s">
        <v>1998</v>
      </c>
      <c r="B3" s="385"/>
      <c r="C3" s="385"/>
      <c r="D3" s="385"/>
      <c r="E3" s="385"/>
      <c r="F3" s="385"/>
      <c r="G3" s="385"/>
      <c r="H3" s="385"/>
      <c r="I3" s="385"/>
      <c r="J3" s="385"/>
      <c r="K3" s="385"/>
      <c r="L3" s="385"/>
      <c r="M3" s="385"/>
    </row>
    <row r="6" spans="1:13" ht="55.5" customHeight="1">
      <c r="B6" s="382" t="s">
        <v>0</v>
      </c>
      <c r="C6" s="382"/>
      <c r="D6" s="382"/>
      <c r="E6" s="382"/>
      <c r="F6" s="382"/>
      <c r="G6" s="382"/>
      <c r="H6" s="382"/>
      <c r="I6" s="382"/>
      <c r="J6" s="382"/>
      <c r="K6" s="382"/>
      <c r="L6" s="382"/>
      <c r="M6" s="2"/>
    </row>
    <row r="9" spans="1:13" ht="32.25" customHeight="1">
      <c r="D9" s="383" t="s">
        <v>1</v>
      </c>
      <c r="E9" s="384"/>
      <c r="F9" s="384"/>
      <c r="G9" s="384"/>
      <c r="H9" s="384"/>
      <c r="I9" s="384"/>
      <c r="J9" s="384"/>
    </row>
    <row r="12" spans="1:13" ht="32.25" customHeight="1">
      <c r="E12" s="383" t="s">
        <v>2</v>
      </c>
      <c r="F12" s="383"/>
      <c r="G12" s="383"/>
      <c r="H12" s="383"/>
      <c r="I12" s="383"/>
    </row>
    <row r="13" spans="1:13" ht="32.25" customHeight="1"/>
    <row r="14" spans="1:13" ht="32.25" customHeight="1"/>
  </sheetData>
  <mergeCells count="4">
    <mergeCell ref="B6:L6"/>
    <mergeCell ref="D9:J9"/>
    <mergeCell ref="E12:I12"/>
    <mergeCell ref="A3:M3"/>
  </mergeCells>
  <phoneticPr fontId="3"/>
  <pageMargins left="0.78740157480314965" right="0.39370078740157483" top="0.39370078740157483" bottom="0.39370078740157483" header="0" footer="0"/>
  <pageSetup paperSize="9" orientation="landscape" horizontalDpi="4294967292" verticalDpi="1200"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FEF7-3C46-431E-9E06-DA8F21F8B17B}">
  <sheetPr>
    <pageSetUpPr fitToPage="1"/>
  </sheetPr>
  <dimension ref="A1:Q29"/>
  <sheetViews>
    <sheetView view="pageLayout" topLeftCell="A10" zoomScaleNormal="100" workbookViewId="0">
      <selection activeCell="C27" sqref="C27"/>
    </sheetView>
  </sheetViews>
  <sheetFormatPr defaultColWidth="9" defaultRowHeight="14.4"/>
  <cols>
    <col min="1" max="1" width="4.77734375" style="56" customWidth="1"/>
    <col min="2" max="2" width="18" style="56" customWidth="1"/>
    <col min="3" max="14" width="8.77734375" style="56" customWidth="1"/>
    <col min="15" max="16" width="9.77734375" style="56" customWidth="1"/>
    <col min="17" max="17" width="8.77734375" style="56" customWidth="1"/>
    <col min="18" max="256" width="9" style="56"/>
    <col min="257" max="257" width="4.77734375" style="56" customWidth="1"/>
    <col min="258" max="258" width="18" style="56" customWidth="1"/>
    <col min="259" max="270" width="8.77734375" style="56" customWidth="1"/>
    <col min="271" max="272" width="9.77734375" style="56" customWidth="1"/>
    <col min="273" max="273" width="8.77734375" style="56" customWidth="1"/>
    <col min="274" max="512" width="9" style="56"/>
    <col min="513" max="513" width="4.77734375" style="56" customWidth="1"/>
    <col min="514" max="514" width="18" style="56" customWidth="1"/>
    <col min="515" max="526" width="8.77734375" style="56" customWidth="1"/>
    <col min="527" max="528" width="9.77734375" style="56" customWidth="1"/>
    <col min="529" max="529" width="8.77734375" style="56" customWidth="1"/>
    <col min="530" max="768" width="9" style="56"/>
    <col min="769" max="769" width="4.77734375" style="56" customWidth="1"/>
    <col min="770" max="770" width="18" style="56" customWidth="1"/>
    <col min="771" max="782" width="8.77734375" style="56" customWidth="1"/>
    <col min="783" max="784" width="9.77734375" style="56" customWidth="1"/>
    <col min="785" max="785" width="8.77734375" style="56" customWidth="1"/>
    <col min="786" max="1024" width="9" style="56"/>
    <col min="1025" max="1025" width="4.77734375" style="56" customWidth="1"/>
    <col min="1026" max="1026" width="18" style="56" customWidth="1"/>
    <col min="1027" max="1038" width="8.77734375" style="56" customWidth="1"/>
    <col min="1039" max="1040" width="9.77734375" style="56" customWidth="1"/>
    <col min="1041" max="1041" width="8.77734375" style="56" customWidth="1"/>
    <col min="1042" max="1280" width="9" style="56"/>
    <col min="1281" max="1281" width="4.77734375" style="56" customWidth="1"/>
    <col min="1282" max="1282" width="18" style="56" customWidth="1"/>
    <col min="1283" max="1294" width="8.77734375" style="56" customWidth="1"/>
    <col min="1295" max="1296" width="9.77734375" style="56" customWidth="1"/>
    <col min="1297" max="1297" width="8.77734375" style="56" customWidth="1"/>
    <col min="1298" max="1536" width="9" style="56"/>
    <col min="1537" max="1537" width="4.77734375" style="56" customWidth="1"/>
    <col min="1538" max="1538" width="18" style="56" customWidth="1"/>
    <col min="1539" max="1550" width="8.77734375" style="56" customWidth="1"/>
    <col min="1551" max="1552" width="9.77734375" style="56" customWidth="1"/>
    <col min="1553" max="1553" width="8.77734375" style="56" customWidth="1"/>
    <col min="1554" max="1792" width="9" style="56"/>
    <col min="1793" max="1793" width="4.77734375" style="56" customWidth="1"/>
    <col min="1794" max="1794" width="18" style="56" customWidth="1"/>
    <col min="1795" max="1806" width="8.77734375" style="56" customWidth="1"/>
    <col min="1807" max="1808" width="9.77734375" style="56" customWidth="1"/>
    <col min="1809" max="1809" width="8.77734375" style="56" customWidth="1"/>
    <col min="1810" max="2048" width="9" style="56"/>
    <col min="2049" max="2049" width="4.77734375" style="56" customWidth="1"/>
    <col min="2050" max="2050" width="18" style="56" customWidth="1"/>
    <col min="2051" max="2062" width="8.77734375" style="56" customWidth="1"/>
    <col min="2063" max="2064" width="9.77734375" style="56" customWidth="1"/>
    <col min="2065" max="2065" width="8.77734375" style="56" customWidth="1"/>
    <col min="2066" max="2304" width="9" style="56"/>
    <col min="2305" max="2305" width="4.77734375" style="56" customWidth="1"/>
    <col min="2306" max="2306" width="18" style="56" customWidth="1"/>
    <col min="2307" max="2318" width="8.77734375" style="56" customWidth="1"/>
    <col min="2319" max="2320" width="9.77734375" style="56" customWidth="1"/>
    <col min="2321" max="2321" width="8.77734375" style="56" customWidth="1"/>
    <col min="2322" max="2560" width="9" style="56"/>
    <col min="2561" max="2561" width="4.77734375" style="56" customWidth="1"/>
    <col min="2562" max="2562" width="18" style="56" customWidth="1"/>
    <col min="2563" max="2574" width="8.77734375" style="56" customWidth="1"/>
    <col min="2575" max="2576" width="9.77734375" style="56" customWidth="1"/>
    <col min="2577" max="2577" width="8.77734375" style="56" customWidth="1"/>
    <col min="2578" max="2816" width="9" style="56"/>
    <col min="2817" max="2817" width="4.77734375" style="56" customWidth="1"/>
    <col min="2818" max="2818" width="18" style="56" customWidth="1"/>
    <col min="2819" max="2830" width="8.77734375" style="56" customWidth="1"/>
    <col min="2831" max="2832" width="9.77734375" style="56" customWidth="1"/>
    <col min="2833" max="2833" width="8.77734375" style="56" customWidth="1"/>
    <col min="2834" max="3072" width="9" style="56"/>
    <col min="3073" max="3073" width="4.77734375" style="56" customWidth="1"/>
    <col min="3074" max="3074" width="18" style="56" customWidth="1"/>
    <col min="3075" max="3086" width="8.77734375" style="56" customWidth="1"/>
    <col min="3087" max="3088" width="9.77734375" style="56" customWidth="1"/>
    <col min="3089" max="3089" width="8.77734375" style="56" customWidth="1"/>
    <col min="3090" max="3328" width="9" style="56"/>
    <col min="3329" max="3329" width="4.77734375" style="56" customWidth="1"/>
    <col min="3330" max="3330" width="18" style="56" customWidth="1"/>
    <col min="3331" max="3342" width="8.77734375" style="56" customWidth="1"/>
    <col min="3343" max="3344" width="9.77734375" style="56" customWidth="1"/>
    <col min="3345" max="3345" width="8.77734375" style="56" customWidth="1"/>
    <col min="3346" max="3584" width="9" style="56"/>
    <col min="3585" max="3585" width="4.77734375" style="56" customWidth="1"/>
    <col min="3586" max="3586" width="18" style="56" customWidth="1"/>
    <col min="3587" max="3598" width="8.77734375" style="56" customWidth="1"/>
    <col min="3599" max="3600" width="9.77734375" style="56" customWidth="1"/>
    <col min="3601" max="3601" width="8.77734375" style="56" customWidth="1"/>
    <col min="3602" max="3840" width="9" style="56"/>
    <col min="3841" max="3841" width="4.77734375" style="56" customWidth="1"/>
    <col min="3842" max="3842" width="18" style="56" customWidth="1"/>
    <col min="3843" max="3854" width="8.77734375" style="56" customWidth="1"/>
    <col min="3855" max="3856" width="9.77734375" style="56" customWidth="1"/>
    <col min="3857" max="3857" width="8.77734375" style="56" customWidth="1"/>
    <col min="3858" max="4096" width="9" style="56"/>
    <col min="4097" max="4097" width="4.77734375" style="56" customWidth="1"/>
    <col min="4098" max="4098" width="18" style="56" customWidth="1"/>
    <col min="4099" max="4110" width="8.77734375" style="56" customWidth="1"/>
    <col min="4111" max="4112" width="9.77734375" style="56" customWidth="1"/>
    <col min="4113" max="4113" width="8.77734375" style="56" customWidth="1"/>
    <col min="4114" max="4352" width="9" style="56"/>
    <col min="4353" max="4353" width="4.77734375" style="56" customWidth="1"/>
    <col min="4354" max="4354" width="18" style="56" customWidth="1"/>
    <col min="4355" max="4366" width="8.77734375" style="56" customWidth="1"/>
    <col min="4367" max="4368" width="9.77734375" style="56" customWidth="1"/>
    <col min="4369" max="4369" width="8.77734375" style="56" customWidth="1"/>
    <col min="4370" max="4608" width="9" style="56"/>
    <col min="4609" max="4609" width="4.77734375" style="56" customWidth="1"/>
    <col min="4610" max="4610" width="18" style="56" customWidth="1"/>
    <col min="4611" max="4622" width="8.77734375" style="56" customWidth="1"/>
    <col min="4623" max="4624" width="9.77734375" style="56" customWidth="1"/>
    <col min="4625" max="4625" width="8.77734375" style="56" customWidth="1"/>
    <col min="4626" max="4864" width="9" style="56"/>
    <col min="4865" max="4865" width="4.77734375" style="56" customWidth="1"/>
    <col min="4866" max="4866" width="18" style="56" customWidth="1"/>
    <col min="4867" max="4878" width="8.77734375" style="56" customWidth="1"/>
    <col min="4879" max="4880" width="9.77734375" style="56" customWidth="1"/>
    <col min="4881" max="4881" width="8.77734375" style="56" customWidth="1"/>
    <col min="4882" max="5120" width="9" style="56"/>
    <col min="5121" max="5121" width="4.77734375" style="56" customWidth="1"/>
    <col min="5122" max="5122" width="18" style="56" customWidth="1"/>
    <col min="5123" max="5134" width="8.77734375" style="56" customWidth="1"/>
    <col min="5135" max="5136" width="9.77734375" style="56" customWidth="1"/>
    <col min="5137" max="5137" width="8.77734375" style="56" customWidth="1"/>
    <col min="5138" max="5376" width="9" style="56"/>
    <col min="5377" max="5377" width="4.77734375" style="56" customWidth="1"/>
    <col min="5378" max="5378" width="18" style="56" customWidth="1"/>
    <col min="5379" max="5390" width="8.77734375" style="56" customWidth="1"/>
    <col min="5391" max="5392" width="9.77734375" style="56" customWidth="1"/>
    <col min="5393" max="5393" width="8.77734375" style="56" customWidth="1"/>
    <col min="5394" max="5632" width="9" style="56"/>
    <col min="5633" max="5633" width="4.77734375" style="56" customWidth="1"/>
    <col min="5634" max="5634" width="18" style="56" customWidth="1"/>
    <col min="5635" max="5646" width="8.77734375" style="56" customWidth="1"/>
    <col min="5647" max="5648" width="9.77734375" style="56" customWidth="1"/>
    <col min="5649" max="5649" width="8.77734375" style="56" customWidth="1"/>
    <col min="5650" max="5888" width="9" style="56"/>
    <col min="5889" max="5889" width="4.77734375" style="56" customWidth="1"/>
    <col min="5890" max="5890" width="18" style="56" customWidth="1"/>
    <col min="5891" max="5902" width="8.77734375" style="56" customWidth="1"/>
    <col min="5903" max="5904" width="9.77734375" style="56" customWidth="1"/>
    <col min="5905" max="5905" width="8.77734375" style="56" customWidth="1"/>
    <col min="5906" max="6144" width="9" style="56"/>
    <col min="6145" max="6145" width="4.77734375" style="56" customWidth="1"/>
    <col min="6146" max="6146" width="18" style="56" customWidth="1"/>
    <col min="6147" max="6158" width="8.77734375" style="56" customWidth="1"/>
    <col min="6159" max="6160" width="9.77734375" style="56" customWidth="1"/>
    <col min="6161" max="6161" width="8.77734375" style="56" customWidth="1"/>
    <col min="6162" max="6400" width="9" style="56"/>
    <col min="6401" max="6401" width="4.77734375" style="56" customWidth="1"/>
    <col min="6402" max="6402" width="18" style="56" customWidth="1"/>
    <col min="6403" max="6414" width="8.77734375" style="56" customWidth="1"/>
    <col min="6415" max="6416" width="9.77734375" style="56" customWidth="1"/>
    <col min="6417" max="6417" width="8.77734375" style="56" customWidth="1"/>
    <col min="6418" max="6656" width="9" style="56"/>
    <col min="6657" max="6657" width="4.77734375" style="56" customWidth="1"/>
    <col min="6658" max="6658" width="18" style="56" customWidth="1"/>
    <col min="6659" max="6670" width="8.77734375" style="56" customWidth="1"/>
    <col min="6671" max="6672" width="9.77734375" style="56" customWidth="1"/>
    <col min="6673" max="6673" width="8.77734375" style="56" customWidth="1"/>
    <col min="6674" max="6912" width="9" style="56"/>
    <col min="6913" max="6913" width="4.77734375" style="56" customWidth="1"/>
    <col min="6914" max="6914" width="18" style="56" customWidth="1"/>
    <col min="6915" max="6926" width="8.77734375" style="56" customWidth="1"/>
    <col min="6927" max="6928" width="9.77734375" style="56" customWidth="1"/>
    <col min="6929" max="6929" width="8.77734375" style="56" customWidth="1"/>
    <col min="6930" max="7168" width="9" style="56"/>
    <col min="7169" max="7169" width="4.77734375" style="56" customWidth="1"/>
    <col min="7170" max="7170" width="18" style="56" customWidth="1"/>
    <col min="7171" max="7182" width="8.77734375" style="56" customWidth="1"/>
    <col min="7183" max="7184" width="9.77734375" style="56" customWidth="1"/>
    <col min="7185" max="7185" width="8.77734375" style="56" customWidth="1"/>
    <col min="7186" max="7424" width="9" style="56"/>
    <col min="7425" max="7425" width="4.77734375" style="56" customWidth="1"/>
    <col min="7426" max="7426" width="18" style="56" customWidth="1"/>
    <col min="7427" max="7438" width="8.77734375" style="56" customWidth="1"/>
    <col min="7439" max="7440" width="9.77734375" style="56" customWidth="1"/>
    <col min="7441" max="7441" width="8.77734375" style="56" customWidth="1"/>
    <col min="7442" max="7680" width="9" style="56"/>
    <col min="7681" max="7681" width="4.77734375" style="56" customWidth="1"/>
    <col min="7682" max="7682" width="18" style="56" customWidth="1"/>
    <col min="7683" max="7694" width="8.77734375" style="56" customWidth="1"/>
    <col min="7695" max="7696" width="9.77734375" style="56" customWidth="1"/>
    <col min="7697" max="7697" width="8.77734375" style="56" customWidth="1"/>
    <col min="7698" max="7936" width="9" style="56"/>
    <col min="7937" max="7937" width="4.77734375" style="56" customWidth="1"/>
    <col min="7938" max="7938" width="18" style="56" customWidth="1"/>
    <col min="7939" max="7950" width="8.77734375" style="56" customWidth="1"/>
    <col min="7951" max="7952" width="9.77734375" style="56" customWidth="1"/>
    <col min="7953" max="7953" width="8.77734375" style="56" customWidth="1"/>
    <col min="7954" max="8192" width="9" style="56"/>
    <col min="8193" max="8193" width="4.77734375" style="56" customWidth="1"/>
    <col min="8194" max="8194" width="18" style="56" customWidth="1"/>
    <col min="8195" max="8206" width="8.77734375" style="56" customWidth="1"/>
    <col min="8207" max="8208" width="9.77734375" style="56" customWidth="1"/>
    <col min="8209" max="8209" width="8.77734375" style="56" customWidth="1"/>
    <col min="8210" max="8448" width="9" style="56"/>
    <col min="8449" max="8449" width="4.77734375" style="56" customWidth="1"/>
    <col min="8450" max="8450" width="18" style="56" customWidth="1"/>
    <col min="8451" max="8462" width="8.77734375" style="56" customWidth="1"/>
    <col min="8463" max="8464" width="9.77734375" style="56" customWidth="1"/>
    <col min="8465" max="8465" width="8.77734375" style="56" customWidth="1"/>
    <col min="8466" max="8704" width="9" style="56"/>
    <col min="8705" max="8705" width="4.77734375" style="56" customWidth="1"/>
    <col min="8706" max="8706" width="18" style="56" customWidth="1"/>
    <col min="8707" max="8718" width="8.77734375" style="56" customWidth="1"/>
    <col min="8719" max="8720" width="9.77734375" style="56" customWidth="1"/>
    <col min="8721" max="8721" width="8.77734375" style="56" customWidth="1"/>
    <col min="8722" max="8960" width="9" style="56"/>
    <col min="8961" max="8961" width="4.77734375" style="56" customWidth="1"/>
    <col min="8962" max="8962" width="18" style="56" customWidth="1"/>
    <col min="8963" max="8974" width="8.77734375" style="56" customWidth="1"/>
    <col min="8975" max="8976" width="9.77734375" style="56" customWidth="1"/>
    <col min="8977" max="8977" width="8.77734375" style="56" customWidth="1"/>
    <col min="8978" max="9216" width="9" style="56"/>
    <col min="9217" max="9217" width="4.77734375" style="56" customWidth="1"/>
    <col min="9218" max="9218" width="18" style="56" customWidth="1"/>
    <col min="9219" max="9230" width="8.77734375" style="56" customWidth="1"/>
    <col min="9231" max="9232" width="9.77734375" style="56" customWidth="1"/>
    <col min="9233" max="9233" width="8.77734375" style="56" customWidth="1"/>
    <col min="9234" max="9472" width="9" style="56"/>
    <col min="9473" max="9473" width="4.77734375" style="56" customWidth="1"/>
    <col min="9474" max="9474" width="18" style="56" customWidth="1"/>
    <col min="9475" max="9486" width="8.77734375" style="56" customWidth="1"/>
    <col min="9487" max="9488" width="9.77734375" style="56" customWidth="1"/>
    <col min="9489" max="9489" width="8.77734375" style="56" customWidth="1"/>
    <col min="9490" max="9728" width="9" style="56"/>
    <col min="9729" max="9729" width="4.77734375" style="56" customWidth="1"/>
    <col min="9730" max="9730" width="18" style="56" customWidth="1"/>
    <col min="9731" max="9742" width="8.77734375" style="56" customWidth="1"/>
    <col min="9743" max="9744" width="9.77734375" style="56" customWidth="1"/>
    <col min="9745" max="9745" width="8.77734375" style="56" customWidth="1"/>
    <col min="9746" max="9984" width="9" style="56"/>
    <col min="9985" max="9985" width="4.77734375" style="56" customWidth="1"/>
    <col min="9986" max="9986" width="18" style="56" customWidth="1"/>
    <col min="9987" max="9998" width="8.77734375" style="56" customWidth="1"/>
    <col min="9999" max="10000" width="9.77734375" style="56" customWidth="1"/>
    <col min="10001" max="10001" width="8.77734375" style="56" customWidth="1"/>
    <col min="10002" max="10240" width="9" style="56"/>
    <col min="10241" max="10241" width="4.77734375" style="56" customWidth="1"/>
    <col min="10242" max="10242" width="18" style="56" customWidth="1"/>
    <col min="10243" max="10254" width="8.77734375" style="56" customWidth="1"/>
    <col min="10255" max="10256" width="9.77734375" style="56" customWidth="1"/>
    <col min="10257" max="10257" width="8.77734375" style="56" customWidth="1"/>
    <col min="10258" max="10496" width="9" style="56"/>
    <col min="10497" max="10497" width="4.77734375" style="56" customWidth="1"/>
    <col min="10498" max="10498" width="18" style="56" customWidth="1"/>
    <col min="10499" max="10510" width="8.77734375" style="56" customWidth="1"/>
    <col min="10511" max="10512" width="9.77734375" style="56" customWidth="1"/>
    <col min="10513" max="10513" width="8.77734375" style="56" customWidth="1"/>
    <col min="10514" max="10752" width="9" style="56"/>
    <col min="10753" max="10753" width="4.77734375" style="56" customWidth="1"/>
    <col min="10754" max="10754" width="18" style="56" customWidth="1"/>
    <col min="10755" max="10766" width="8.77734375" style="56" customWidth="1"/>
    <col min="10767" max="10768" width="9.77734375" style="56" customWidth="1"/>
    <col min="10769" max="10769" width="8.77734375" style="56" customWidth="1"/>
    <col min="10770" max="11008" width="9" style="56"/>
    <col min="11009" max="11009" width="4.77734375" style="56" customWidth="1"/>
    <col min="11010" max="11010" width="18" style="56" customWidth="1"/>
    <col min="11011" max="11022" width="8.77734375" style="56" customWidth="1"/>
    <col min="11023" max="11024" width="9.77734375" style="56" customWidth="1"/>
    <col min="11025" max="11025" width="8.77734375" style="56" customWidth="1"/>
    <col min="11026" max="11264" width="9" style="56"/>
    <col min="11265" max="11265" width="4.77734375" style="56" customWidth="1"/>
    <col min="11266" max="11266" width="18" style="56" customWidth="1"/>
    <col min="11267" max="11278" width="8.77734375" style="56" customWidth="1"/>
    <col min="11279" max="11280" width="9.77734375" style="56" customWidth="1"/>
    <col min="11281" max="11281" width="8.77734375" style="56" customWidth="1"/>
    <col min="11282" max="11520" width="9" style="56"/>
    <col min="11521" max="11521" width="4.77734375" style="56" customWidth="1"/>
    <col min="11522" max="11522" width="18" style="56" customWidth="1"/>
    <col min="11523" max="11534" width="8.77734375" style="56" customWidth="1"/>
    <col min="11535" max="11536" width="9.77734375" style="56" customWidth="1"/>
    <col min="11537" max="11537" width="8.77734375" style="56" customWidth="1"/>
    <col min="11538" max="11776" width="9" style="56"/>
    <col min="11777" max="11777" width="4.77734375" style="56" customWidth="1"/>
    <col min="11778" max="11778" width="18" style="56" customWidth="1"/>
    <col min="11779" max="11790" width="8.77734375" style="56" customWidth="1"/>
    <col min="11791" max="11792" width="9.77734375" style="56" customWidth="1"/>
    <col min="11793" max="11793" width="8.77734375" style="56" customWidth="1"/>
    <col min="11794" max="12032" width="9" style="56"/>
    <col min="12033" max="12033" width="4.77734375" style="56" customWidth="1"/>
    <col min="12034" max="12034" width="18" style="56" customWidth="1"/>
    <col min="12035" max="12046" width="8.77734375" style="56" customWidth="1"/>
    <col min="12047" max="12048" width="9.77734375" style="56" customWidth="1"/>
    <col min="12049" max="12049" width="8.77734375" style="56" customWidth="1"/>
    <col min="12050" max="12288" width="9" style="56"/>
    <col min="12289" max="12289" width="4.77734375" style="56" customWidth="1"/>
    <col min="12290" max="12290" width="18" style="56" customWidth="1"/>
    <col min="12291" max="12302" width="8.77734375" style="56" customWidth="1"/>
    <col min="12303" max="12304" width="9.77734375" style="56" customWidth="1"/>
    <col min="12305" max="12305" width="8.77734375" style="56" customWidth="1"/>
    <col min="12306" max="12544" width="9" style="56"/>
    <col min="12545" max="12545" width="4.77734375" style="56" customWidth="1"/>
    <col min="12546" max="12546" width="18" style="56" customWidth="1"/>
    <col min="12547" max="12558" width="8.77734375" style="56" customWidth="1"/>
    <col min="12559" max="12560" width="9.77734375" style="56" customWidth="1"/>
    <col min="12561" max="12561" width="8.77734375" style="56" customWidth="1"/>
    <col min="12562" max="12800" width="9" style="56"/>
    <col min="12801" max="12801" width="4.77734375" style="56" customWidth="1"/>
    <col min="12802" max="12802" width="18" style="56" customWidth="1"/>
    <col min="12803" max="12814" width="8.77734375" style="56" customWidth="1"/>
    <col min="12815" max="12816" width="9.77734375" style="56" customWidth="1"/>
    <col min="12817" max="12817" width="8.77734375" style="56" customWidth="1"/>
    <col min="12818" max="13056" width="9" style="56"/>
    <col min="13057" max="13057" width="4.77734375" style="56" customWidth="1"/>
    <col min="13058" max="13058" width="18" style="56" customWidth="1"/>
    <col min="13059" max="13070" width="8.77734375" style="56" customWidth="1"/>
    <col min="13071" max="13072" width="9.77734375" style="56" customWidth="1"/>
    <col min="13073" max="13073" width="8.77734375" style="56" customWidth="1"/>
    <col min="13074" max="13312" width="9" style="56"/>
    <col min="13313" max="13313" width="4.77734375" style="56" customWidth="1"/>
    <col min="13314" max="13314" width="18" style="56" customWidth="1"/>
    <col min="13315" max="13326" width="8.77734375" style="56" customWidth="1"/>
    <col min="13327" max="13328" width="9.77734375" style="56" customWidth="1"/>
    <col min="13329" max="13329" width="8.77734375" style="56" customWidth="1"/>
    <col min="13330" max="13568" width="9" style="56"/>
    <col min="13569" max="13569" width="4.77734375" style="56" customWidth="1"/>
    <col min="13570" max="13570" width="18" style="56" customWidth="1"/>
    <col min="13571" max="13582" width="8.77734375" style="56" customWidth="1"/>
    <col min="13583" max="13584" width="9.77734375" style="56" customWidth="1"/>
    <col min="13585" max="13585" width="8.77734375" style="56" customWidth="1"/>
    <col min="13586" max="13824" width="9" style="56"/>
    <col min="13825" max="13825" width="4.77734375" style="56" customWidth="1"/>
    <col min="13826" max="13826" width="18" style="56" customWidth="1"/>
    <col min="13827" max="13838" width="8.77734375" style="56" customWidth="1"/>
    <col min="13839" max="13840" width="9.77734375" style="56" customWidth="1"/>
    <col min="13841" max="13841" width="8.77734375" style="56" customWidth="1"/>
    <col min="13842" max="14080" width="9" style="56"/>
    <col min="14081" max="14081" width="4.77734375" style="56" customWidth="1"/>
    <col min="14082" max="14082" width="18" style="56" customWidth="1"/>
    <col min="14083" max="14094" width="8.77734375" style="56" customWidth="1"/>
    <col min="14095" max="14096" width="9.77734375" style="56" customWidth="1"/>
    <col min="14097" max="14097" width="8.77734375" style="56" customWidth="1"/>
    <col min="14098" max="14336" width="9" style="56"/>
    <col min="14337" max="14337" width="4.77734375" style="56" customWidth="1"/>
    <col min="14338" max="14338" width="18" style="56" customWidth="1"/>
    <col min="14339" max="14350" width="8.77734375" style="56" customWidth="1"/>
    <col min="14351" max="14352" width="9.77734375" style="56" customWidth="1"/>
    <col min="14353" max="14353" width="8.77734375" style="56" customWidth="1"/>
    <col min="14354" max="14592" width="9" style="56"/>
    <col min="14593" max="14593" width="4.77734375" style="56" customWidth="1"/>
    <col min="14594" max="14594" width="18" style="56" customWidth="1"/>
    <col min="14595" max="14606" width="8.77734375" style="56" customWidth="1"/>
    <col min="14607" max="14608" width="9.77734375" style="56" customWidth="1"/>
    <col min="14609" max="14609" width="8.77734375" style="56" customWidth="1"/>
    <col min="14610" max="14848" width="9" style="56"/>
    <col min="14849" max="14849" width="4.77734375" style="56" customWidth="1"/>
    <col min="14850" max="14850" width="18" style="56" customWidth="1"/>
    <col min="14851" max="14862" width="8.77734375" style="56" customWidth="1"/>
    <col min="14863" max="14864" width="9.77734375" style="56" customWidth="1"/>
    <col min="14865" max="14865" width="8.77734375" style="56" customWidth="1"/>
    <col min="14866" max="15104" width="9" style="56"/>
    <col min="15105" max="15105" width="4.77734375" style="56" customWidth="1"/>
    <col min="15106" max="15106" width="18" style="56" customWidth="1"/>
    <col min="15107" max="15118" width="8.77734375" style="56" customWidth="1"/>
    <col min="15119" max="15120" width="9.77734375" style="56" customWidth="1"/>
    <col min="15121" max="15121" width="8.77734375" style="56" customWidth="1"/>
    <col min="15122" max="15360" width="9" style="56"/>
    <col min="15361" max="15361" width="4.77734375" style="56" customWidth="1"/>
    <col min="15362" max="15362" width="18" style="56" customWidth="1"/>
    <col min="15363" max="15374" width="8.77734375" style="56" customWidth="1"/>
    <col min="15375" max="15376" width="9.77734375" style="56" customWidth="1"/>
    <col min="15377" max="15377" width="8.77734375" style="56" customWidth="1"/>
    <col min="15378" max="15616" width="9" style="56"/>
    <col min="15617" max="15617" width="4.77734375" style="56" customWidth="1"/>
    <col min="15618" max="15618" width="18" style="56" customWidth="1"/>
    <col min="15619" max="15630" width="8.77734375" style="56" customWidth="1"/>
    <col min="15631" max="15632" width="9.77734375" style="56" customWidth="1"/>
    <col min="15633" max="15633" width="8.77734375" style="56" customWidth="1"/>
    <col min="15634" max="15872" width="9" style="56"/>
    <col min="15873" max="15873" width="4.77734375" style="56" customWidth="1"/>
    <col min="15874" max="15874" width="18" style="56" customWidth="1"/>
    <col min="15875" max="15886" width="8.77734375" style="56" customWidth="1"/>
    <col min="15887" max="15888" width="9.77734375" style="56" customWidth="1"/>
    <col min="15889" max="15889" width="8.77734375" style="56" customWidth="1"/>
    <col min="15890" max="16128" width="9" style="56"/>
    <col min="16129" max="16129" width="4.77734375" style="56" customWidth="1"/>
    <col min="16130" max="16130" width="18" style="56" customWidth="1"/>
    <col min="16131" max="16142" width="8.77734375" style="56" customWidth="1"/>
    <col min="16143" max="16144" width="9.77734375" style="56" customWidth="1"/>
    <col min="16145" max="16145" width="8.77734375" style="56" customWidth="1"/>
    <col min="16146" max="16384" width="9" style="56"/>
  </cols>
  <sheetData>
    <row r="1" spans="1:17" ht="22.6" customHeight="1">
      <c r="O1" s="466" t="s">
        <v>506</v>
      </c>
      <c r="P1" s="466"/>
      <c r="Q1" s="466"/>
    </row>
    <row r="2" spans="1:17" s="60" customFormat="1" ht="22.25" customHeight="1">
      <c r="A2" s="464" t="s">
        <v>463</v>
      </c>
      <c r="B2" s="465"/>
      <c r="C2" s="55" t="s">
        <v>464</v>
      </c>
      <c r="D2" s="55" t="s">
        <v>465</v>
      </c>
      <c r="E2" s="55" t="s">
        <v>466</v>
      </c>
      <c r="F2" s="55" t="s">
        <v>467</v>
      </c>
      <c r="G2" s="55" t="s">
        <v>468</v>
      </c>
      <c r="H2" s="55" t="s">
        <v>469</v>
      </c>
      <c r="I2" s="55" t="s">
        <v>470</v>
      </c>
      <c r="J2" s="55" t="s">
        <v>471</v>
      </c>
      <c r="K2" s="55" t="s">
        <v>472</v>
      </c>
      <c r="L2" s="55" t="s">
        <v>473</v>
      </c>
      <c r="M2" s="55" t="s">
        <v>474</v>
      </c>
      <c r="N2" s="55" t="s">
        <v>475</v>
      </c>
      <c r="O2" s="55" t="s">
        <v>476</v>
      </c>
      <c r="P2" s="55" t="s">
        <v>1519</v>
      </c>
      <c r="Q2" s="55" t="s">
        <v>478</v>
      </c>
    </row>
    <row r="3" spans="1:17" ht="22.6" customHeight="1">
      <c r="A3" s="70" t="s">
        <v>507</v>
      </c>
      <c r="B3" s="57" t="s">
        <v>508</v>
      </c>
      <c r="C3" s="71">
        <v>235</v>
      </c>
      <c r="D3" s="71">
        <v>1145</v>
      </c>
      <c r="E3" s="71">
        <v>1730</v>
      </c>
      <c r="F3" s="71">
        <v>3348</v>
      </c>
      <c r="G3" s="71">
        <v>2291</v>
      </c>
      <c r="H3" s="71">
        <v>1381</v>
      </c>
      <c r="I3" s="71">
        <v>277</v>
      </c>
      <c r="J3" s="71">
        <v>141</v>
      </c>
      <c r="K3" s="71">
        <v>1956</v>
      </c>
      <c r="L3" s="71">
        <v>686</v>
      </c>
      <c r="M3" s="71">
        <v>505</v>
      </c>
      <c r="N3" s="71">
        <v>537</v>
      </c>
      <c r="O3" s="71">
        <f t="shared" ref="O3:O25" si="0">SUM(C3:N3)</f>
        <v>14232</v>
      </c>
      <c r="P3" s="71">
        <v>13477</v>
      </c>
      <c r="Q3" s="72">
        <f t="shared" ref="Q3:Q26" si="1">IF(O3*P3&lt;&gt;0,O3/P3,"0%")</f>
        <v>1.0560213697410403</v>
      </c>
    </row>
    <row r="4" spans="1:17" ht="22.6" customHeight="1">
      <c r="A4" s="70" t="s">
        <v>509</v>
      </c>
      <c r="B4" s="57" t="s">
        <v>510</v>
      </c>
      <c r="C4" s="71">
        <v>2125</v>
      </c>
      <c r="D4" s="71">
        <v>2626</v>
      </c>
      <c r="E4" s="71">
        <v>4845</v>
      </c>
      <c r="F4" s="71">
        <v>24818</v>
      </c>
      <c r="G4" s="71">
        <v>45884</v>
      </c>
      <c r="H4" s="71">
        <v>16236</v>
      </c>
      <c r="I4" s="71">
        <v>3499</v>
      </c>
      <c r="J4" s="71">
        <v>1714</v>
      </c>
      <c r="K4" s="71">
        <v>2040</v>
      </c>
      <c r="L4" s="71">
        <v>2715</v>
      </c>
      <c r="M4" s="71">
        <v>4007</v>
      </c>
      <c r="N4" s="71">
        <v>7282</v>
      </c>
      <c r="O4" s="71">
        <f t="shared" si="0"/>
        <v>117791</v>
      </c>
      <c r="P4" s="71">
        <v>67505</v>
      </c>
      <c r="Q4" s="72">
        <f t="shared" si="1"/>
        <v>1.7449225983260499</v>
      </c>
    </row>
    <row r="5" spans="1:17" ht="22.6" customHeight="1">
      <c r="A5" s="70" t="s">
        <v>511</v>
      </c>
      <c r="B5" s="57" t="s">
        <v>512</v>
      </c>
      <c r="C5" s="71">
        <v>0</v>
      </c>
      <c r="D5" s="71">
        <v>0</v>
      </c>
      <c r="E5" s="71">
        <v>0</v>
      </c>
      <c r="F5" s="71">
        <v>0</v>
      </c>
      <c r="G5" s="71">
        <v>1593</v>
      </c>
      <c r="H5" s="71">
        <v>30233</v>
      </c>
      <c r="I5" s="71">
        <v>1071</v>
      </c>
      <c r="J5" s="71">
        <v>86</v>
      </c>
      <c r="K5" s="71">
        <v>64</v>
      </c>
      <c r="L5" s="71">
        <v>200</v>
      </c>
      <c r="M5" s="71">
        <v>10</v>
      </c>
      <c r="N5" s="71">
        <v>0</v>
      </c>
      <c r="O5" s="71">
        <f t="shared" si="0"/>
        <v>33257</v>
      </c>
      <c r="P5" s="71">
        <v>32579</v>
      </c>
      <c r="Q5" s="72">
        <f t="shared" si="1"/>
        <v>1.0208109518401425</v>
      </c>
    </row>
    <row r="6" spans="1:17" ht="22.6" customHeight="1">
      <c r="A6" s="70" t="s">
        <v>513</v>
      </c>
      <c r="B6" s="57" t="s">
        <v>359</v>
      </c>
      <c r="C6" s="71">
        <v>262</v>
      </c>
      <c r="D6" s="71">
        <v>7</v>
      </c>
      <c r="E6" s="71">
        <v>68</v>
      </c>
      <c r="F6" s="71">
        <v>4</v>
      </c>
      <c r="G6" s="71">
        <v>80</v>
      </c>
      <c r="H6" s="71">
        <v>42</v>
      </c>
      <c r="I6" s="71">
        <v>0</v>
      </c>
      <c r="J6" s="71">
        <v>72</v>
      </c>
      <c r="K6" s="71">
        <v>12834</v>
      </c>
      <c r="L6" s="71">
        <v>25867</v>
      </c>
      <c r="M6" s="71">
        <v>15135</v>
      </c>
      <c r="N6" s="71">
        <v>2825</v>
      </c>
      <c r="O6" s="71">
        <f t="shared" si="0"/>
        <v>57196</v>
      </c>
      <c r="P6" s="71">
        <v>3198</v>
      </c>
      <c r="Q6" s="72">
        <f t="shared" si="1"/>
        <v>17.884928080050031</v>
      </c>
    </row>
    <row r="7" spans="1:17" ht="22.6" customHeight="1">
      <c r="A7" s="70" t="s">
        <v>514</v>
      </c>
      <c r="B7" s="57" t="s">
        <v>515</v>
      </c>
      <c r="C7" s="71">
        <v>9195</v>
      </c>
      <c r="D7" s="71">
        <v>24327</v>
      </c>
      <c r="E7" s="71">
        <v>13611</v>
      </c>
      <c r="F7" s="71">
        <v>29757</v>
      </c>
      <c r="G7" s="71">
        <v>35630</v>
      </c>
      <c r="H7" s="71">
        <v>39389</v>
      </c>
      <c r="I7" s="71">
        <v>5501</v>
      </c>
      <c r="J7" s="71">
        <v>13654</v>
      </c>
      <c r="K7" s="71">
        <v>21136</v>
      </c>
      <c r="L7" s="71">
        <v>13305</v>
      </c>
      <c r="M7" s="71">
        <v>11042</v>
      </c>
      <c r="N7" s="71">
        <v>16200</v>
      </c>
      <c r="O7" s="71">
        <f t="shared" si="0"/>
        <v>232747</v>
      </c>
      <c r="P7" s="71">
        <v>203925</v>
      </c>
      <c r="Q7" s="72">
        <f t="shared" si="1"/>
        <v>1.1413362755915164</v>
      </c>
    </row>
    <row r="8" spans="1:17" ht="22.6" customHeight="1">
      <c r="A8" s="70" t="s">
        <v>516</v>
      </c>
      <c r="B8" s="57" t="s">
        <v>311</v>
      </c>
      <c r="C8" s="71">
        <v>31786</v>
      </c>
      <c r="D8" s="71">
        <v>7143</v>
      </c>
      <c r="E8" s="71">
        <v>26</v>
      </c>
      <c r="F8" s="71">
        <v>68</v>
      </c>
      <c r="G8" s="71">
        <v>9727</v>
      </c>
      <c r="H8" s="71">
        <v>105832</v>
      </c>
      <c r="I8" s="71">
        <v>13528</v>
      </c>
      <c r="J8" s="71">
        <v>10744</v>
      </c>
      <c r="K8" s="71">
        <v>15220</v>
      </c>
      <c r="L8" s="71">
        <v>76400</v>
      </c>
      <c r="M8" s="71">
        <v>8294</v>
      </c>
      <c r="N8" s="71">
        <v>40517</v>
      </c>
      <c r="O8" s="71">
        <f t="shared" si="0"/>
        <v>319285</v>
      </c>
      <c r="P8" s="71">
        <v>462523</v>
      </c>
      <c r="Q8" s="72">
        <f t="shared" si="1"/>
        <v>0.69031161693580645</v>
      </c>
    </row>
    <row r="9" spans="1:17" ht="22.6" customHeight="1">
      <c r="A9" s="70" t="s">
        <v>517</v>
      </c>
      <c r="B9" s="57" t="s">
        <v>317</v>
      </c>
      <c r="C9" s="71">
        <v>1946</v>
      </c>
      <c r="D9" s="71">
        <v>3739</v>
      </c>
      <c r="E9" s="71">
        <v>2942</v>
      </c>
      <c r="F9" s="71">
        <v>1006</v>
      </c>
      <c r="G9" s="71">
        <v>43</v>
      </c>
      <c r="H9" s="71">
        <v>3</v>
      </c>
      <c r="I9" s="71">
        <v>0</v>
      </c>
      <c r="J9" s="71">
        <v>0</v>
      </c>
      <c r="K9" s="71">
        <v>15</v>
      </c>
      <c r="L9" s="71">
        <v>9</v>
      </c>
      <c r="M9" s="71">
        <v>152</v>
      </c>
      <c r="N9" s="71">
        <v>69</v>
      </c>
      <c r="O9" s="71">
        <f t="shared" si="0"/>
        <v>9924</v>
      </c>
      <c r="P9" s="71">
        <v>16714</v>
      </c>
      <c r="Q9" s="72">
        <f t="shared" si="1"/>
        <v>0.59375373938016029</v>
      </c>
    </row>
    <row r="10" spans="1:17" ht="22.6" customHeight="1">
      <c r="A10" s="70" t="s">
        <v>518</v>
      </c>
      <c r="B10" s="57" t="s">
        <v>519</v>
      </c>
      <c r="C10" s="71">
        <v>271</v>
      </c>
      <c r="D10" s="71">
        <v>345</v>
      </c>
      <c r="E10" s="71">
        <v>1760</v>
      </c>
      <c r="F10" s="71">
        <v>3524</v>
      </c>
      <c r="G10" s="71">
        <v>1976</v>
      </c>
      <c r="H10" s="71">
        <v>1295</v>
      </c>
      <c r="I10" s="71">
        <v>97</v>
      </c>
      <c r="J10" s="71">
        <v>861</v>
      </c>
      <c r="K10" s="71">
        <v>496</v>
      </c>
      <c r="L10" s="71">
        <v>1033</v>
      </c>
      <c r="M10" s="71">
        <v>803</v>
      </c>
      <c r="N10" s="71">
        <v>86</v>
      </c>
      <c r="O10" s="71">
        <f t="shared" si="0"/>
        <v>12547</v>
      </c>
      <c r="P10" s="71">
        <v>5925</v>
      </c>
      <c r="Q10" s="72">
        <f t="shared" si="1"/>
        <v>2.1176371308016879</v>
      </c>
    </row>
    <row r="11" spans="1:17" ht="22.6" customHeight="1">
      <c r="A11" s="70" t="s">
        <v>520</v>
      </c>
      <c r="B11" s="57" t="s">
        <v>354</v>
      </c>
      <c r="C11" s="71">
        <v>0</v>
      </c>
      <c r="D11" s="71">
        <v>0</v>
      </c>
      <c r="E11" s="71">
        <v>0</v>
      </c>
      <c r="F11" s="71">
        <v>0</v>
      </c>
      <c r="G11" s="71">
        <v>4</v>
      </c>
      <c r="H11" s="71">
        <v>2</v>
      </c>
      <c r="I11" s="71">
        <v>11</v>
      </c>
      <c r="J11" s="71">
        <v>20</v>
      </c>
      <c r="K11" s="71">
        <v>6</v>
      </c>
      <c r="L11" s="71">
        <v>1</v>
      </c>
      <c r="M11" s="71">
        <v>0</v>
      </c>
      <c r="N11" s="71">
        <v>0</v>
      </c>
      <c r="O11" s="71">
        <f t="shared" si="0"/>
        <v>44</v>
      </c>
      <c r="P11" s="71">
        <v>82</v>
      </c>
      <c r="Q11" s="72">
        <f t="shared" si="1"/>
        <v>0.53658536585365857</v>
      </c>
    </row>
    <row r="12" spans="1:17" ht="22.6" customHeight="1">
      <c r="A12" s="70" t="s">
        <v>521</v>
      </c>
      <c r="B12" s="58" t="s">
        <v>522</v>
      </c>
      <c r="C12" s="71">
        <v>4796</v>
      </c>
      <c r="D12" s="71">
        <v>6596</v>
      </c>
      <c r="E12" s="71">
        <v>2536</v>
      </c>
      <c r="F12" s="71">
        <v>11868</v>
      </c>
      <c r="G12" s="71">
        <v>8258</v>
      </c>
      <c r="H12" s="71">
        <v>8270</v>
      </c>
      <c r="I12" s="71">
        <v>0</v>
      </c>
      <c r="J12" s="71">
        <v>0</v>
      </c>
      <c r="K12" s="71">
        <v>10250</v>
      </c>
      <c r="L12" s="71">
        <v>7222</v>
      </c>
      <c r="M12" s="71">
        <v>7550</v>
      </c>
      <c r="N12" s="71">
        <v>1725</v>
      </c>
      <c r="O12" s="71">
        <f t="shared" si="0"/>
        <v>69071</v>
      </c>
      <c r="P12" s="71">
        <v>96183</v>
      </c>
      <c r="Q12" s="72">
        <f t="shared" si="1"/>
        <v>0.71812066581412515</v>
      </c>
    </row>
    <row r="13" spans="1:17" ht="22.6" customHeight="1">
      <c r="A13" s="70" t="s">
        <v>523</v>
      </c>
      <c r="B13" s="57" t="s">
        <v>524</v>
      </c>
      <c r="C13" s="71">
        <v>593</v>
      </c>
      <c r="D13" s="71">
        <v>601</v>
      </c>
      <c r="E13" s="71">
        <v>242</v>
      </c>
      <c r="F13" s="71">
        <v>2591</v>
      </c>
      <c r="G13" s="71">
        <v>3856</v>
      </c>
      <c r="H13" s="71">
        <v>3034</v>
      </c>
      <c r="I13" s="71">
        <v>0</v>
      </c>
      <c r="J13" s="71">
        <v>0</v>
      </c>
      <c r="K13" s="71">
        <v>4894</v>
      </c>
      <c r="L13" s="71">
        <v>2050</v>
      </c>
      <c r="M13" s="71">
        <v>1417</v>
      </c>
      <c r="N13" s="71">
        <v>269</v>
      </c>
      <c r="O13" s="71">
        <f t="shared" si="0"/>
        <v>19547</v>
      </c>
      <c r="P13" s="71">
        <v>19046</v>
      </c>
      <c r="Q13" s="72">
        <f t="shared" si="1"/>
        <v>1.0263047359025517</v>
      </c>
    </row>
    <row r="14" spans="1:17" ht="22.6" customHeight="1">
      <c r="A14" s="70" t="s">
        <v>525</v>
      </c>
      <c r="B14" s="57" t="s">
        <v>358</v>
      </c>
      <c r="C14" s="71">
        <v>3498</v>
      </c>
      <c r="D14" s="71">
        <v>483</v>
      </c>
      <c r="E14" s="71">
        <v>279</v>
      </c>
      <c r="F14" s="71">
        <v>283</v>
      </c>
      <c r="G14" s="71">
        <v>0</v>
      </c>
      <c r="H14" s="71">
        <v>0</v>
      </c>
      <c r="I14" s="71">
        <v>0</v>
      </c>
      <c r="J14" s="71">
        <v>0</v>
      </c>
      <c r="K14" s="71">
        <v>0</v>
      </c>
      <c r="L14" s="71">
        <v>15769</v>
      </c>
      <c r="M14" s="71">
        <v>11523</v>
      </c>
      <c r="N14" s="71">
        <v>2031</v>
      </c>
      <c r="O14" s="71">
        <f t="shared" si="0"/>
        <v>33866</v>
      </c>
      <c r="P14" s="71">
        <v>42477</v>
      </c>
      <c r="Q14" s="72">
        <f t="shared" si="1"/>
        <v>0.79727852720295689</v>
      </c>
    </row>
    <row r="15" spans="1:17" ht="22.6" customHeight="1">
      <c r="A15" s="70" t="s">
        <v>526</v>
      </c>
      <c r="B15" s="57" t="s">
        <v>362</v>
      </c>
      <c r="C15" s="71">
        <v>24480</v>
      </c>
      <c r="D15" s="71">
        <v>0</v>
      </c>
      <c r="E15" s="71">
        <v>0</v>
      </c>
      <c r="F15" s="71">
        <v>52620</v>
      </c>
      <c r="G15" s="71">
        <v>48750</v>
      </c>
      <c r="H15" s="71">
        <v>58620</v>
      </c>
      <c r="I15" s="71">
        <v>38460</v>
      </c>
      <c r="J15" s="71">
        <v>63150</v>
      </c>
      <c r="K15" s="71">
        <v>55500</v>
      </c>
      <c r="L15" s="71">
        <v>60540</v>
      </c>
      <c r="M15" s="71">
        <v>27330</v>
      </c>
      <c r="N15" s="71">
        <v>8190</v>
      </c>
      <c r="O15" s="71">
        <f t="shared" si="0"/>
        <v>437640</v>
      </c>
      <c r="P15" s="71">
        <v>408810</v>
      </c>
      <c r="Q15" s="72">
        <f t="shared" si="1"/>
        <v>1.0705217582740147</v>
      </c>
    </row>
    <row r="16" spans="1:17" ht="22.6" customHeight="1">
      <c r="A16" s="70" t="s">
        <v>527</v>
      </c>
      <c r="B16" s="57" t="s">
        <v>368</v>
      </c>
      <c r="C16" s="71">
        <v>0</v>
      </c>
      <c r="D16" s="71">
        <v>1</v>
      </c>
      <c r="E16" s="71">
        <v>1</v>
      </c>
      <c r="F16" s="71">
        <v>3</v>
      </c>
      <c r="G16" s="71">
        <v>2</v>
      </c>
      <c r="H16" s="71">
        <v>1</v>
      </c>
      <c r="I16" s="71">
        <v>3</v>
      </c>
      <c r="J16" s="71">
        <v>18</v>
      </c>
      <c r="K16" s="71">
        <v>85</v>
      </c>
      <c r="L16" s="71">
        <v>148</v>
      </c>
      <c r="M16" s="71">
        <v>37</v>
      </c>
      <c r="N16" s="71">
        <v>12</v>
      </c>
      <c r="O16" s="71">
        <f t="shared" si="0"/>
        <v>311</v>
      </c>
      <c r="P16" s="71">
        <v>299.60000000000002</v>
      </c>
      <c r="Q16" s="72">
        <f t="shared" si="1"/>
        <v>1.0380507343124166</v>
      </c>
    </row>
    <row r="17" spans="1:17" ht="22.6" customHeight="1">
      <c r="A17" s="70" t="s">
        <v>528</v>
      </c>
      <c r="B17" s="74" t="s">
        <v>529</v>
      </c>
      <c r="C17" s="71">
        <v>2394</v>
      </c>
      <c r="D17" s="71">
        <v>4614</v>
      </c>
      <c r="E17" s="71">
        <v>3415</v>
      </c>
      <c r="F17" s="71">
        <v>8055</v>
      </c>
      <c r="G17" s="71">
        <v>5199</v>
      </c>
      <c r="H17" s="71">
        <v>1885</v>
      </c>
      <c r="I17" s="71">
        <v>40</v>
      </c>
      <c r="J17" s="71">
        <v>28</v>
      </c>
      <c r="K17" s="71">
        <v>1910</v>
      </c>
      <c r="L17" s="71">
        <v>1319</v>
      </c>
      <c r="M17" s="71">
        <v>1516</v>
      </c>
      <c r="N17" s="71">
        <v>464</v>
      </c>
      <c r="O17" s="71">
        <f t="shared" si="0"/>
        <v>30839</v>
      </c>
      <c r="P17" s="71">
        <v>38234</v>
      </c>
      <c r="Q17" s="72">
        <f t="shared" si="1"/>
        <v>0.80658576136423077</v>
      </c>
    </row>
    <row r="18" spans="1:17" ht="22.6" customHeight="1">
      <c r="A18" s="70" t="s">
        <v>530</v>
      </c>
      <c r="B18" s="57" t="s">
        <v>531</v>
      </c>
      <c r="C18" s="71">
        <v>143</v>
      </c>
      <c r="D18" s="71">
        <v>395</v>
      </c>
      <c r="E18" s="71">
        <v>324</v>
      </c>
      <c r="F18" s="71">
        <v>647</v>
      </c>
      <c r="G18" s="71">
        <v>234</v>
      </c>
      <c r="H18" s="71">
        <v>162</v>
      </c>
      <c r="I18" s="71">
        <v>57</v>
      </c>
      <c r="J18" s="71">
        <v>158</v>
      </c>
      <c r="K18" s="71">
        <v>25</v>
      </c>
      <c r="L18" s="71">
        <v>0</v>
      </c>
      <c r="M18" s="71">
        <v>0</v>
      </c>
      <c r="N18" s="71">
        <v>5</v>
      </c>
      <c r="O18" s="71">
        <f t="shared" si="0"/>
        <v>2150</v>
      </c>
      <c r="P18" s="71">
        <v>2447</v>
      </c>
      <c r="Q18" s="72">
        <f t="shared" si="1"/>
        <v>0.87862689006947281</v>
      </c>
    </row>
    <row r="19" spans="1:17" ht="22.6" customHeight="1">
      <c r="A19" s="70" t="s">
        <v>532</v>
      </c>
      <c r="B19" s="57" t="s">
        <v>533</v>
      </c>
      <c r="C19" s="71">
        <v>2077</v>
      </c>
      <c r="D19" s="71">
        <v>3464</v>
      </c>
      <c r="E19" s="71">
        <v>3413</v>
      </c>
      <c r="F19" s="71">
        <v>11391</v>
      </c>
      <c r="G19" s="71">
        <v>8026</v>
      </c>
      <c r="H19" s="71">
        <v>11050</v>
      </c>
      <c r="I19" s="71">
        <v>6952</v>
      </c>
      <c r="J19" s="71">
        <v>22082</v>
      </c>
      <c r="K19" s="71">
        <v>15418</v>
      </c>
      <c r="L19" s="71">
        <v>14404</v>
      </c>
      <c r="M19" s="71">
        <v>8552</v>
      </c>
      <c r="N19" s="71">
        <v>578</v>
      </c>
      <c r="O19" s="71">
        <f t="shared" si="0"/>
        <v>107407</v>
      </c>
      <c r="P19" s="71">
        <v>65952</v>
      </c>
      <c r="Q19" s="72">
        <f t="shared" si="1"/>
        <v>1.628563197476953</v>
      </c>
    </row>
    <row r="20" spans="1:17" ht="22.6" customHeight="1">
      <c r="A20" s="70" t="s">
        <v>534</v>
      </c>
      <c r="B20" s="57" t="s">
        <v>377</v>
      </c>
      <c r="C20" s="71">
        <v>0</v>
      </c>
      <c r="D20" s="71">
        <v>0</v>
      </c>
      <c r="E20" s="71">
        <v>0</v>
      </c>
      <c r="F20" s="71">
        <v>0</v>
      </c>
      <c r="G20" s="71">
        <v>3146</v>
      </c>
      <c r="H20" s="71">
        <v>9976</v>
      </c>
      <c r="I20" s="71">
        <v>14077</v>
      </c>
      <c r="J20" s="71">
        <v>21016</v>
      </c>
      <c r="K20" s="71">
        <v>0</v>
      </c>
      <c r="L20" s="71">
        <v>0</v>
      </c>
      <c r="M20" s="71">
        <v>0</v>
      </c>
      <c r="N20" s="71">
        <v>0</v>
      </c>
      <c r="O20" s="71">
        <f t="shared" si="0"/>
        <v>48215</v>
      </c>
      <c r="P20" s="71">
        <v>56026</v>
      </c>
      <c r="Q20" s="72">
        <f t="shared" si="1"/>
        <v>0.86058258665619536</v>
      </c>
    </row>
    <row r="21" spans="1:17" ht="22.6" customHeight="1">
      <c r="A21" s="70" t="s">
        <v>535</v>
      </c>
      <c r="B21" s="57" t="s">
        <v>536</v>
      </c>
      <c r="C21" s="71">
        <v>0</v>
      </c>
      <c r="D21" s="71">
        <v>0</v>
      </c>
      <c r="E21" s="71">
        <v>0</v>
      </c>
      <c r="F21" s="71">
        <v>290</v>
      </c>
      <c r="G21" s="71">
        <v>665</v>
      </c>
      <c r="H21" s="71">
        <v>660</v>
      </c>
      <c r="I21" s="71">
        <v>65</v>
      </c>
      <c r="J21" s="71">
        <v>420</v>
      </c>
      <c r="K21" s="71">
        <v>95</v>
      </c>
      <c r="L21" s="71">
        <v>0</v>
      </c>
      <c r="M21" s="71">
        <v>0</v>
      </c>
      <c r="N21" s="71">
        <v>0</v>
      </c>
      <c r="O21" s="71">
        <f t="shared" si="0"/>
        <v>2195</v>
      </c>
      <c r="P21" s="71">
        <v>614</v>
      </c>
      <c r="Q21" s="72">
        <f t="shared" si="1"/>
        <v>3.5749185667752443</v>
      </c>
    </row>
    <row r="22" spans="1:17" ht="22.6" customHeight="1">
      <c r="A22" s="70" t="s">
        <v>537</v>
      </c>
      <c r="B22" s="57" t="s">
        <v>538</v>
      </c>
      <c r="C22" s="71">
        <v>55</v>
      </c>
      <c r="D22" s="71">
        <v>0</v>
      </c>
      <c r="E22" s="71">
        <v>3</v>
      </c>
      <c r="F22" s="71">
        <v>1474</v>
      </c>
      <c r="G22" s="71">
        <v>2250</v>
      </c>
      <c r="H22" s="71">
        <v>5716</v>
      </c>
      <c r="I22" s="71">
        <v>12503</v>
      </c>
      <c r="J22" s="71">
        <v>18317</v>
      </c>
      <c r="K22" s="71">
        <v>4077</v>
      </c>
      <c r="L22" s="71">
        <v>692</v>
      </c>
      <c r="M22" s="71">
        <v>441</v>
      </c>
      <c r="N22" s="71">
        <v>73</v>
      </c>
      <c r="O22" s="71">
        <f t="shared" si="0"/>
        <v>45601</v>
      </c>
      <c r="P22" s="71">
        <v>64737</v>
      </c>
      <c r="Q22" s="72">
        <f t="shared" si="1"/>
        <v>0.70440397299843982</v>
      </c>
    </row>
    <row r="23" spans="1:17" ht="22.6" customHeight="1">
      <c r="A23" s="70" t="s">
        <v>539</v>
      </c>
      <c r="B23" s="57" t="s">
        <v>540</v>
      </c>
      <c r="C23" s="71">
        <v>0</v>
      </c>
      <c r="D23" s="71">
        <v>0</v>
      </c>
      <c r="E23" s="71">
        <v>0</v>
      </c>
      <c r="F23" s="71">
        <v>608</v>
      </c>
      <c r="G23" s="71">
        <v>324</v>
      </c>
      <c r="H23" s="71">
        <v>88</v>
      </c>
      <c r="I23" s="71">
        <v>13</v>
      </c>
      <c r="J23" s="71">
        <v>34</v>
      </c>
      <c r="K23" s="71">
        <v>0</v>
      </c>
      <c r="L23" s="71">
        <v>0</v>
      </c>
      <c r="M23" s="71">
        <v>0</v>
      </c>
      <c r="N23" s="71">
        <v>0</v>
      </c>
      <c r="O23" s="71">
        <f t="shared" si="0"/>
        <v>1067</v>
      </c>
      <c r="P23" s="71">
        <v>1124</v>
      </c>
      <c r="Q23" s="72">
        <f t="shared" si="1"/>
        <v>0.94928825622775803</v>
      </c>
    </row>
    <row r="24" spans="1:17" ht="22.6" customHeight="1">
      <c r="A24" s="70" t="s">
        <v>541</v>
      </c>
      <c r="B24" s="57" t="s">
        <v>542</v>
      </c>
      <c r="C24" s="71">
        <v>200</v>
      </c>
      <c r="D24" s="71">
        <v>142</v>
      </c>
      <c r="E24" s="71">
        <v>8</v>
      </c>
      <c r="F24" s="71">
        <v>0</v>
      </c>
      <c r="G24" s="71">
        <v>0</v>
      </c>
      <c r="H24" s="71">
        <v>0</v>
      </c>
      <c r="I24" s="71">
        <v>0</v>
      </c>
      <c r="J24" s="71">
        <v>0</v>
      </c>
      <c r="K24" s="71">
        <v>0</v>
      </c>
      <c r="L24" s="71">
        <v>0</v>
      </c>
      <c r="M24" s="71">
        <v>0</v>
      </c>
      <c r="N24" s="71">
        <v>34</v>
      </c>
      <c r="O24" s="71">
        <f t="shared" si="0"/>
        <v>384</v>
      </c>
      <c r="P24" s="71">
        <v>449.6</v>
      </c>
      <c r="Q24" s="72">
        <f t="shared" si="1"/>
        <v>0.85409252669039137</v>
      </c>
    </row>
    <row r="25" spans="1:17" ht="22.6" customHeight="1">
      <c r="A25" s="70" t="s">
        <v>543</v>
      </c>
      <c r="B25" s="57" t="s">
        <v>544</v>
      </c>
      <c r="C25" s="71">
        <v>10</v>
      </c>
      <c r="D25" s="71">
        <v>56</v>
      </c>
      <c r="E25" s="71">
        <v>459</v>
      </c>
      <c r="F25" s="71">
        <v>861</v>
      </c>
      <c r="G25" s="71">
        <v>208</v>
      </c>
      <c r="H25" s="71">
        <v>6077</v>
      </c>
      <c r="I25" s="71">
        <v>780</v>
      </c>
      <c r="J25" s="71">
        <v>418</v>
      </c>
      <c r="K25" s="71">
        <v>9</v>
      </c>
      <c r="L25" s="71">
        <v>9</v>
      </c>
      <c r="M25" s="71">
        <v>9</v>
      </c>
      <c r="N25" s="71">
        <v>3</v>
      </c>
      <c r="O25" s="71">
        <f t="shared" si="0"/>
        <v>8899</v>
      </c>
      <c r="P25" s="71">
        <v>3582</v>
      </c>
      <c r="Q25" s="72">
        <f t="shared" si="1"/>
        <v>2.4843662758235623</v>
      </c>
    </row>
    <row r="26" spans="1:17" ht="22.6" customHeight="1">
      <c r="A26" s="464" t="s">
        <v>545</v>
      </c>
      <c r="B26" s="465"/>
      <c r="C26" s="71">
        <v>172911</v>
      </c>
      <c r="D26" s="71">
        <v>245789</v>
      </c>
      <c r="E26" s="71">
        <v>103115</v>
      </c>
      <c r="F26" s="71">
        <v>257194</v>
      </c>
      <c r="G26" s="71">
        <v>331329</v>
      </c>
      <c r="H26" s="71">
        <v>382970</v>
      </c>
      <c r="I26" s="71">
        <v>111997</v>
      </c>
      <c r="J26" s="71">
        <v>180577</v>
      </c>
      <c r="K26" s="71">
        <v>228539</v>
      </c>
      <c r="L26" s="71">
        <v>286461</v>
      </c>
      <c r="M26" s="71">
        <v>186819</v>
      </c>
      <c r="N26" s="71">
        <v>107781</v>
      </c>
      <c r="O26" s="71">
        <v>2595482</v>
      </c>
      <c r="P26" s="71">
        <v>2842205.2</v>
      </c>
      <c r="Q26" s="72">
        <f t="shared" si="1"/>
        <v>0.91319303757518977</v>
      </c>
    </row>
    <row r="27" spans="1:17" ht="22.6" customHeight="1">
      <c r="A27" s="467" t="s">
        <v>546</v>
      </c>
      <c r="B27" s="468"/>
      <c r="C27" s="71">
        <v>148531</v>
      </c>
      <c r="D27" s="71">
        <v>300694.59999999998</v>
      </c>
      <c r="E27" s="71">
        <v>243093</v>
      </c>
      <c r="F27" s="71">
        <v>146344.6</v>
      </c>
      <c r="G27" s="71">
        <v>329967</v>
      </c>
      <c r="H27" s="71">
        <v>329972</v>
      </c>
      <c r="I27" s="71">
        <v>166299</v>
      </c>
      <c r="J27" s="71">
        <v>155565</v>
      </c>
      <c r="K27" s="71">
        <v>319326</v>
      </c>
      <c r="L27" s="71">
        <v>312383</v>
      </c>
      <c r="M27" s="71">
        <v>192248</v>
      </c>
      <c r="N27" s="71">
        <v>197782</v>
      </c>
      <c r="O27" s="71">
        <f>SUM(C27:N27)</f>
        <v>2842205.2</v>
      </c>
      <c r="P27" s="469"/>
      <c r="Q27" s="470"/>
    </row>
    <row r="28" spans="1:17" ht="22.6" customHeight="1">
      <c r="A28" s="467" t="s">
        <v>547</v>
      </c>
      <c r="B28" s="468"/>
      <c r="C28" s="76">
        <f t="shared" ref="C28:O28" si="2">C26/C27</f>
        <v>1.1641408190882712</v>
      </c>
      <c r="D28" s="76">
        <f t="shared" si="2"/>
        <v>0.81740410369856997</v>
      </c>
      <c r="E28" s="76">
        <f t="shared" si="2"/>
        <v>0.42417922358932592</v>
      </c>
      <c r="F28" s="76">
        <f t="shared" si="2"/>
        <v>1.7574546652216754</v>
      </c>
      <c r="G28" s="76">
        <f t="shared" si="2"/>
        <v>1.0041276854958223</v>
      </c>
      <c r="H28" s="76">
        <f t="shared" si="2"/>
        <v>1.1606136278229668</v>
      </c>
      <c r="I28" s="76">
        <f t="shared" si="2"/>
        <v>0.6734676696793126</v>
      </c>
      <c r="J28" s="76">
        <f t="shared" si="2"/>
        <v>1.1607816668273712</v>
      </c>
      <c r="K28" s="76">
        <f t="shared" si="2"/>
        <v>0.71569180085555195</v>
      </c>
      <c r="L28" s="76">
        <f t="shared" si="2"/>
        <v>0.91701853173828285</v>
      </c>
      <c r="M28" s="76">
        <f t="shared" si="2"/>
        <v>0.97176043443884985</v>
      </c>
      <c r="N28" s="76">
        <f t="shared" si="2"/>
        <v>0.54494847862798435</v>
      </c>
      <c r="O28" s="76">
        <f t="shared" si="2"/>
        <v>0.91319303757518977</v>
      </c>
      <c r="P28" s="471"/>
      <c r="Q28" s="472"/>
    </row>
    <row r="29" spans="1:17" ht="24.75" customHeight="1">
      <c r="Q29" s="62" t="s">
        <v>548</v>
      </c>
    </row>
  </sheetData>
  <mergeCells count="6">
    <mergeCell ref="O1:Q1"/>
    <mergeCell ref="A2:B2"/>
    <mergeCell ref="A26:B26"/>
    <mergeCell ref="A27:B27"/>
    <mergeCell ref="P27:Q28"/>
    <mergeCell ref="A28:B28"/>
  </mergeCells>
  <phoneticPr fontId="3"/>
  <pageMargins left="0.78740157480314965" right="0.39370078740157483" top="0.39370078740157483" bottom="0.39370078740157483" header="0" footer="0"/>
  <pageSetup paperSize="9" scale="78" orientation="landscape" r:id="rId1"/>
  <headerFooter scaleWithDoc="0" alignWithMargins="0">
    <oddFooter>&amp;C&amp;"ＭＳ 明朝,標準"&amp;10－８－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531F-CB59-4309-B441-FD584CA11D27}">
  <sheetPr>
    <pageSetUpPr fitToPage="1"/>
  </sheetPr>
  <dimension ref="A1:Q23"/>
  <sheetViews>
    <sheetView view="pageLayout" zoomScaleNormal="100" workbookViewId="0">
      <selection activeCell="O5" sqref="O5:Q5"/>
    </sheetView>
  </sheetViews>
  <sheetFormatPr defaultColWidth="9" defaultRowHeight="14.4"/>
  <cols>
    <col min="1" max="1" width="3.109375" style="69" customWidth="1"/>
    <col min="2" max="2" width="18.88671875" style="56" customWidth="1"/>
    <col min="3" max="14" width="8.44140625" style="56" customWidth="1"/>
    <col min="15" max="16" width="9.109375" style="56" customWidth="1"/>
    <col min="17" max="17" width="8.44140625" style="56" customWidth="1"/>
    <col min="18" max="256" width="9" style="56"/>
    <col min="257" max="257" width="3.109375" style="56" customWidth="1"/>
    <col min="258" max="258" width="18.88671875" style="56" customWidth="1"/>
    <col min="259" max="270" width="8.44140625" style="56" customWidth="1"/>
    <col min="271" max="272" width="9.109375" style="56" customWidth="1"/>
    <col min="273" max="273" width="8.44140625" style="56" customWidth="1"/>
    <col min="274" max="512" width="9" style="56"/>
    <col min="513" max="513" width="3.109375" style="56" customWidth="1"/>
    <col min="514" max="514" width="18.88671875" style="56" customWidth="1"/>
    <col min="515" max="526" width="8.44140625" style="56" customWidth="1"/>
    <col min="527" max="528" width="9.109375" style="56" customWidth="1"/>
    <col min="529" max="529" width="8.44140625" style="56" customWidth="1"/>
    <col min="530" max="768" width="9" style="56"/>
    <col min="769" max="769" width="3.109375" style="56" customWidth="1"/>
    <col min="770" max="770" width="18.88671875" style="56" customWidth="1"/>
    <col min="771" max="782" width="8.44140625" style="56" customWidth="1"/>
    <col min="783" max="784" width="9.109375" style="56" customWidth="1"/>
    <col min="785" max="785" width="8.44140625" style="56" customWidth="1"/>
    <col min="786" max="1024" width="9" style="56"/>
    <col min="1025" max="1025" width="3.109375" style="56" customWidth="1"/>
    <col min="1026" max="1026" width="18.88671875" style="56" customWidth="1"/>
    <col min="1027" max="1038" width="8.44140625" style="56" customWidth="1"/>
    <col min="1039" max="1040" width="9.109375" style="56" customWidth="1"/>
    <col min="1041" max="1041" width="8.44140625" style="56" customWidth="1"/>
    <col min="1042" max="1280" width="9" style="56"/>
    <col min="1281" max="1281" width="3.109375" style="56" customWidth="1"/>
    <col min="1282" max="1282" width="18.88671875" style="56" customWidth="1"/>
    <col min="1283" max="1294" width="8.44140625" style="56" customWidth="1"/>
    <col min="1295" max="1296" width="9.109375" style="56" customWidth="1"/>
    <col min="1297" max="1297" width="8.44140625" style="56" customWidth="1"/>
    <col min="1298" max="1536" width="9" style="56"/>
    <col min="1537" max="1537" width="3.109375" style="56" customWidth="1"/>
    <col min="1538" max="1538" width="18.88671875" style="56" customWidth="1"/>
    <col min="1539" max="1550" width="8.44140625" style="56" customWidth="1"/>
    <col min="1551" max="1552" width="9.109375" style="56" customWidth="1"/>
    <col min="1553" max="1553" width="8.44140625" style="56" customWidth="1"/>
    <col min="1554" max="1792" width="9" style="56"/>
    <col min="1793" max="1793" width="3.109375" style="56" customWidth="1"/>
    <col min="1794" max="1794" width="18.88671875" style="56" customWidth="1"/>
    <col min="1795" max="1806" width="8.44140625" style="56" customWidth="1"/>
    <col min="1807" max="1808" width="9.109375" style="56" customWidth="1"/>
    <col min="1809" max="1809" width="8.44140625" style="56" customWidth="1"/>
    <col min="1810" max="2048" width="9" style="56"/>
    <col min="2049" max="2049" width="3.109375" style="56" customWidth="1"/>
    <col min="2050" max="2050" width="18.88671875" style="56" customWidth="1"/>
    <col min="2051" max="2062" width="8.44140625" style="56" customWidth="1"/>
    <col min="2063" max="2064" width="9.109375" style="56" customWidth="1"/>
    <col min="2065" max="2065" width="8.44140625" style="56" customWidth="1"/>
    <col min="2066" max="2304" width="9" style="56"/>
    <col min="2305" max="2305" width="3.109375" style="56" customWidth="1"/>
    <col min="2306" max="2306" width="18.88671875" style="56" customWidth="1"/>
    <col min="2307" max="2318" width="8.44140625" style="56" customWidth="1"/>
    <col min="2319" max="2320" width="9.109375" style="56" customWidth="1"/>
    <col min="2321" max="2321" width="8.44140625" style="56" customWidth="1"/>
    <col min="2322" max="2560" width="9" style="56"/>
    <col min="2561" max="2561" width="3.109375" style="56" customWidth="1"/>
    <col min="2562" max="2562" width="18.88671875" style="56" customWidth="1"/>
    <col min="2563" max="2574" width="8.44140625" style="56" customWidth="1"/>
    <col min="2575" max="2576" width="9.109375" style="56" customWidth="1"/>
    <col min="2577" max="2577" width="8.44140625" style="56" customWidth="1"/>
    <col min="2578" max="2816" width="9" style="56"/>
    <col min="2817" max="2817" width="3.109375" style="56" customWidth="1"/>
    <col min="2818" max="2818" width="18.88671875" style="56" customWidth="1"/>
    <col min="2819" max="2830" width="8.44140625" style="56" customWidth="1"/>
    <col min="2831" max="2832" width="9.109375" style="56" customWidth="1"/>
    <col min="2833" max="2833" width="8.44140625" style="56" customWidth="1"/>
    <col min="2834" max="3072" width="9" style="56"/>
    <col min="3073" max="3073" width="3.109375" style="56" customWidth="1"/>
    <col min="3074" max="3074" width="18.88671875" style="56" customWidth="1"/>
    <col min="3075" max="3086" width="8.44140625" style="56" customWidth="1"/>
    <col min="3087" max="3088" width="9.109375" style="56" customWidth="1"/>
    <col min="3089" max="3089" width="8.44140625" style="56" customWidth="1"/>
    <col min="3090" max="3328" width="9" style="56"/>
    <col min="3329" max="3329" width="3.109375" style="56" customWidth="1"/>
    <col min="3330" max="3330" width="18.88671875" style="56" customWidth="1"/>
    <col min="3331" max="3342" width="8.44140625" style="56" customWidth="1"/>
    <col min="3343" max="3344" width="9.109375" style="56" customWidth="1"/>
    <col min="3345" max="3345" width="8.44140625" style="56" customWidth="1"/>
    <col min="3346" max="3584" width="9" style="56"/>
    <col min="3585" max="3585" width="3.109375" style="56" customWidth="1"/>
    <col min="3586" max="3586" width="18.88671875" style="56" customWidth="1"/>
    <col min="3587" max="3598" width="8.44140625" style="56" customWidth="1"/>
    <col min="3599" max="3600" width="9.109375" style="56" customWidth="1"/>
    <col min="3601" max="3601" width="8.44140625" style="56" customWidth="1"/>
    <col min="3602" max="3840" width="9" style="56"/>
    <col min="3841" max="3841" width="3.109375" style="56" customWidth="1"/>
    <col min="3842" max="3842" width="18.88671875" style="56" customWidth="1"/>
    <col min="3843" max="3854" width="8.44140625" style="56" customWidth="1"/>
    <col min="3855" max="3856" width="9.109375" style="56" customWidth="1"/>
    <col min="3857" max="3857" width="8.44140625" style="56" customWidth="1"/>
    <col min="3858" max="4096" width="9" style="56"/>
    <col min="4097" max="4097" width="3.109375" style="56" customWidth="1"/>
    <col min="4098" max="4098" width="18.88671875" style="56" customWidth="1"/>
    <col min="4099" max="4110" width="8.44140625" style="56" customWidth="1"/>
    <col min="4111" max="4112" width="9.109375" style="56" customWidth="1"/>
    <col min="4113" max="4113" width="8.44140625" style="56" customWidth="1"/>
    <col min="4114" max="4352" width="9" style="56"/>
    <col min="4353" max="4353" width="3.109375" style="56" customWidth="1"/>
    <col min="4354" max="4354" width="18.88671875" style="56" customWidth="1"/>
    <col min="4355" max="4366" width="8.44140625" style="56" customWidth="1"/>
    <col min="4367" max="4368" width="9.109375" style="56" customWidth="1"/>
    <col min="4369" max="4369" width="8.44140625" style="56" customWidth="1"/>
    <col min="4370" max="4608" width="9" style="56"/>
    <col min="4609" max="4609" width="3.109375" style="56" customWidth="1"/>
    <col min="4610" max="4610" width="18.88671875" style="56" customWidth="1"/>
    <col min="4611" max="4622" width="8.44140625" style="56" customWidth="1"/>
    <col min="4623" max="4624" width="9.109375" style="56" customWidth="1"/>
    <col min="4625" max="4625" width="8.44140625" style="56" customWidth="1"/>
    <col min="4626" max="4864" width="9" style="56"/>
    <col min="4865" max="4865" width="3.109375" style="56" customWidth="1"/>
    <col min="4866" max="4866" width="18.88671875" style="56" customWidth="1"/>
    <col min="4867" max="4878" width="8.44140625" style="56" customWidth="1"/>
    <col min="4879" max="4880" width="9.109375" style="56" customWidth="1"/>
    <col min="4881" max="4881" width="8.44140625" style="56" customWidth="1"/>
    <col min="4882" max="5120" width="9" style="56"/>
    <col min="5121" max="5121" width="3.109375" style="56" customWidth="1"/>
    <col min="5122" max="5122" width="18.88671875" style="56" customWidth="1"/>
    <col min="5123" max="5134" width="8.44140625" style="56" customWidth="1"/>
    <col min="5135" max="5136" width="9.109375" style="56" customWidth="1"/>
    <col min="5137" max="5137" width="8.44140625" style="56" customWidth="1"/>
    <col min="5138" max="5376" width="9" style="56"/>
    <col min="5377" max="5377" width="3.109375" style="56" customWidth="1"/>
    <col min="5378" max="5378" width="18.88671875" style="56" customWidth="1"/>
    <col min="5379" max="5390" width="8.44140625" style="56" customWidth="1"/>
    <col min="5391" max="5392" width="9.109375" style="56" customWidth="1"/>
    <col min="5393" max="5393" width="8.44140625" style="56" customWidth="1"/>
    <col min="5394" max="5632" width="9" style="56"/>
    <col min="5633" max="5633" width="3.109375" style="56" customWidth="1"/>
    <col min="5634" max="5634" width="18.88671875" style="56" customWidth="1"/>
    <col min="5635" max="5646" width="8.44140625" style="56" customWidth="1"/>
    <col min="5647" max="5648" width="9.109375" style="56" customWidth="1"/>
    <col min="5649" max="5649" width="8.44140625" style="56" customWidth="1"/>
    <col min="5650" max="5888" width="9" style="56"/>
    <col min="5889" max="5889" width="3.109375" style="56" customWidth="1"/>
    <col min="5890" max="5890" width="18.88671875" style="56" customWidth="1"/>
    <col min="5891" max="5902" width="8.44140625" style="56" customWidth="1"/>
    <col min="5903" max="5904" width="9.109375" style="56" customWidth="1"/>
    <col min="5905" max="5905" width="8.44140625" style="56" customWidth="1"/>
    <col min="5906" max="6144" width="9" style="56"/>
    <col min="6145" max="6145" width="3.109375" style="56" customWidth="1"/>
    <col min="6146" max="6146" width="18.88671875" style="56" customWidth="1"/>
    <col min="6147" max="6158" width="8.44140625" style="56" customWidth="1"/>
    <col min="6159" max="6160" width="9.109375" style="56" customWidth="1"/>
    <col min="6161" max="6161" width="8.44140625" style="56" customWidth="1"/>
    <col min="6162" max="6400" width="9" style="56"/>
    <col min="6401" max="6401" width="3.109375" style="56" customWidth="1"/>
    <col min="6402" max="6402" width="18.88671875" style="56" customWidth="1"/>
    <col min="6403" max="6414" width="8.44140625" style="56" customWidth="1"/>
    <col min="6415" max="6416" width="9.109375" style="56" customWidth="1"/>
    <col min="6417" max="6417" width="8.44140625" style="56" customWidth="1"/>
    <col min="6418" max="6656" width="9" style="56"/>
    <col min="6657" max="6657" width="3.109375" style="56" customWidth="1"/>
    <col min="6658" max="6658" width="18.88671875" style="56" customWidth="1"/>
    <col min="6659" max="6670" width="8.44140625" style="56" customWidth="1"/>
    <col min="6671" max="6672" width="9.109375" style="56" customWidth="1"/>
    <col min="6673" max="6673" width="8.44140625" style="56" customWidth="1"/>
    <col min="6674" max="6912" width="9" style="56"/>
    <col min="6913" max="6913" width="3.109375" style="56" customWidth="1"/>
    <col min="6914" max="6914" width="18.88671875" style="56" customWidth="1"/>
    <col min="6915" max="6926" width="8.44140625" style="56" customWidth="1"/>
    <col min="6927" max="6928" width="9.109375" style="56" customWidth="1"/>
    <col min="6929" max="6929" width="8.44140625" style="56" customWidth="1"/>
    <col min="6930" max="7168" width="9" style="56"/>
    <col min="7169" max="7169" width="3.109375" style="56" customWidth="1"/>
    <col min="7170" max="7170" width="18.88671875" style="56" customWidth="1"/>
    <col min="7171" max="7182" width="8.44140625" style="56" customWidth="1"/>
    <col min="7183" max="7184" width="9.109375" style="56" customWidth="1"/>
    <col min="7185" max="7185" width="8.44140625" style="56" customWidth="1"/>
    <col min="7186" max="7424" width="9" style="56"/>
    <col min="7425" max="7425" width="3.109375" style="56" customWidth="1"/>
    <col min="7426" max="7426" width="18.88671875" style="56" customWidth="1"/>
    <col min="7427" max="7438" width="8.44140625" style="56" customWidth="1"/>
    <col min="7439" max="7440" width="9.109375" style="56" customWidth="1"/>
    <col min="7441" max="7441" width="8.44140625" style="56" customWidth="1"/>
    <col min="7442" max="7680" width="9" style="56"/>
    <col min="7681" max="7681" width="3.109375" style="56" customWidth="1"/>
    <col min="7682" max="7682" width="18.88671875" style="56" customWidth="1"/>
    <col min="7683" max="7694" width="8.44140625" style="56" customWidth="1"/>
    <col min="7695" max="7696" width="9.109375" style="56" customWidth="1"/>
    <col min="7697" max="7697" width="8.44140625" style="56" customWidth="1"/>
    <col min="7698" max="7936" width="9" style="56"/>
    <col min="7937" max="7937" width="3.109375" style="56" customWidth="1"/>
    <col min="7938" max="7938" width="18.88671875" style="56" customWidth="1"/>
    <col min="7939" max="7950" width="8.44140625" style="56" customWidth="1"/>
    <col min="7951" max="7952" width="9.109375" style="56" customWidth="1"/>
    <col min="7953" max="7953" width="8.44140625" style="56" customWidth="1"/>
    <col min="7954" max="8192" width="9" style="56"/>
    <col min="8193" max="8193" width="3.109375" style="56" customWidth="1"/>
    <col min="8194" max="8194" width="18.88671875" style="56" customWidth="1"/>
    <col min="8195" max="8206" width="8.44140625" style="56" customWidth="1"/>
    <col min="8207" max="8208" width="9.109375" style="56" customWidth="1"/>
    <col min="8209" max="8209" width="8.44140625" style="56" customWidth="1"/>
    <col min="8210" max="8448" width="9" style="56"/>
    <col min="8449" max="8449" width="3.109375" style="56" customWidth="1"/>
    <col min="8450" max="8450" width="18.88671875" style="56" customWidth="1"/>
    <col min="8451" max="8462" width="8.44140625" style="56" customWidth="1"/>
    <col min="8463" max="8464" width="9.109375" style="56" customWidth="1"/>
    <col min="8465" max="8465" width="8.44140625" style="56" customWidth="1"/>
    <col min="8466" max="8704" width="9" style="56"/>
    <col min="8705" max="8705" width="3.109375" style="56" customWidth="1"/>
    <col min="8706" max="8706" width="18.88671875" style="56" customWidth="1"/>
    <col min="8707" max="8718" width="8.44140625" style="56" customWidth="1"/>
    <col min="8719" max="8720" width="9.109375" style="56" customWidth="1"/>
    <col min="8721" max="8721" width="8.44140625" style="56" customWidth="1"/>
    <col min="8722" max="8960" width="9" style="56"/>
    <col min="8961" max="8961" width="3.109375" style="56" customWidth="1"/>
    <col min="8962" max="8962" width="18.88671875" style="56" customWidth="1"/>
    <col min="8963" max="8974" width="8.44140625" style="56" customWidth="1"/>
    <col min="8975" max="8976" width="9.109375" style="56" customWidth="1"/>
    <col min="8977" max="8977" width="8.44140625" style="56" customWidth="1"/>
    <col min="8978" max="9216" width="9" style="56"/>
    <col min="9217" max="9217" width="3.109375" style="56" customWidth="1"/>
    <col min="9218" max="9218" width="18.88671875" style="56" customWidth="1"/>
    <col min="9219" max="9230" width="8.44140625" style="56" customWidth="1"/>
    <col min="9231" max="9232" width="9.109375" style="56" customWidth="1"/>
    <col min="9233" max="9233" width="8.44140625" style="56" customWidth="1"/>
    <col min="9234" max="9472" width="9" style="56"/>
    <col min="9473" max="9473" width="3.109375" style="56" customWidth="1"/>
    <col min="9474" max="9474" width="18.88671875" style="56" customWidth="1"/>
    <col min="9475" max="9486" width="8.44140625" style="56" customWidth="1"/>
    <col min="9487" max="9488" width="9.109375" style="56" customWidth="1"/>
    <col min="9489" max="9489" width="8.44140625" style="56" customWidth="1"/>
    <col min="9490" max="9728" width="9" style="56"/>
    <col min="9729" max="9729" width="3.109375" style="56" customWidth="1"/>
    <col min="9730" max="9730" width="18.88671875" style="56" customWidth="1"/>
    <col min="9731" max="9742" width="8.44140625" style="56" customWidth="1"/>
    <col min="9743" max="9744" width="9.109375" style="56" customWidth="1"/>
    <col min="9745" max="9745" width="8.44140625" style="56" customWidth="1"/>
    <col min="9746" max="9984" width="9" style="56"/>
    <col min="9985" max="9985" width="3.109375" style="56" customWidth="1"/>
    <col min="9986" max="9986" width="18.88671875" style="56" customWidth="1"/>
    <col min="9987" max="9998" width="8.44140625" style="56" customWidth="1"/>
    <col min="9999" max="10000" width="9.109375" style="56" customWidth="1"/>
    <col min="10001" max="10001" width="8.44140625" style="56" customWidth="1"/>
    <col min="10002" max="10240" width="9" style="56"/>
    <col min="10241" max="10241" width="3.109375" style="56" customWidth="1"/>
    <col min="10242" max="10242" width="18.88671875" style="56" customWidth="1"/>
    <col min="10243" max="10254" width="8.44140625" style="56" customWidth="1"/>
    <col min="10255" max="10256" width="9.109375" style="56" customWidth="1"/>
    <col min="10257" max="10257" width="8.44140625" style="56" customWidth="1"/>
    <col min="10258" max="10496" width="9" style="56"/>
    <col min="10497" max="10497" width="3.109375" style="56" customWidth="1"/>
    <col min="10498" max="10498" width="18.88671875" style="56" customWidth="1"/>
    <col min="10499" max="10510" width="8.44140625" style="56" customWidth="1"/>
    <col min="10511" max="10512" width="9.109375" style="56" customWidth="1"/>
    <col min="10513" max="10513" width="8.44140625" style="56" customWidth="1"/>
    <col min="10514" max="10752" width="9" style="56"/>
    <col min="10753" max="10753" width="3.109375" style="56" customWidth="1"/>
    <col min="10754" max="10754" width="18.88671875" style="56" customWidth="1"/>
    <col min="10755" max="10766" width="8.44140625" style="56" customWidth="1"/>
    <col min="10767" max="10768" width="9.109375" style="56" customWidth="1"/>
    <col min="10769" max="10769" width="8.44140625" style="56" customWidth="1"/>
    <col min="10770" max="11008" width="9" style="56"/>
    <col min="11009" max="11009" width="3.109375" style="56" customWidth="1"/>
    <col min="11010" max="11010" width="18.88671875" style="56" customWidth="1"/>
    <col min="11011" max="11022" width="8.44140625" style="56" customWidth="1"/>
    <col min="11023" max="11024" width="9.109375" style="56" customWidth="1"/>
    <col min="11025" max="11025" width="8.44140625" style="56" customWidth="1"/>
    <col min="11026" max="11264" width="9" style="56"/>
    <col min="11265" max="11265" width="3.109375" style="56" customWidth="1"/>
    <col min="11266" max="11266" width="18.88671875" style="56" customWidth="1"/>
    <col min="11267" max="11278" width="8.44140625" style="56" customWidth="1"/>
    <col min="11279" max="11280" width="9.109375" style="56" customWidth="1"/>
    <col min="11281" max="11281" width="8.44140625" style="56" customWidth="1"/>
    <col min="11282" max="11520" width="9" style="56"/>
    <col min="11521" max="11521" width="3.109375" style="56" customWidth="1"/>
    <col min="11522" max="11522" width="18.88671875" style="56" customWidth="1"/>
    <col min="11523" max="11534" width="8.44140625" style="56" customWidth="1"/>
    <col min="11535" max="11536" width="9.109375" style="56" customWidth="1"/>
    <col min="11537" max="11537" width="8.44140625" style="56" customWidth="1"/>
    <col min="11538" max="11776" width="9" style="56"/>
    <col min="11777" max="11777" width="3.109375" style="56" customWidth="1"/>
    <col min="11778" max="11778" width="18.88671875" style="56" customWidth="1"/>
    <col min="11779" max="11790" width="8.44140625" style="56" customWidth="1"/>
    <col min="11791" max="11792" width="9.109375" style="56" customWidth="1"/>
    <col min="11793" max="11793" width="8.44140625" style="56" customWidth="1"/>
    <col min="11794" max="12032" width="9" style="56"/>
    <col min="12033" max="12033" width="3.109375" style="56" customWidth="1"/>
    <col min="12034" max="12034" width="18.88671875" style="56" customWidth="1"/>
    <col min="12035" max="12046" width="8.44140625" style="56" customWidth="1"/>
    <col min="12047" max="12048" width="9.109375" style="56" customWidth="1"/>
    <col min="12049" max="12049" width="8.44140625" style="56" customWidth="1"/>
    <col min="12050" max="12288" width="9" style="56"/>
    <col min="12289" max="12289" width="3.109375" style="56" customWidth="1"/>
    <col min="12290" max="12290" width="18.88671875" style="56" customWidth="1"/>
    <col min="12291" max="12302" width="8.44140625" style="56" customWidth="1"/>
    <col min="12303" max="12304" width="9.109375" style="56" customWidth="1"/>
    <col min="12305" max="12305" width="8.44140625" style="56" customWidth="1"/>
    <col min="12306" max="12544" width="9" style="56"/>
    <col min="12545" max="12545" width="3.109375" style="56" customWidth="1"/>
    <col min="12546" max="12546" width="18.88671875" style="56" customWidth="1"/>
    <col min="12547" max="12558" width="8.44140625" style="56" customWidth="1"/>
    <col min="12559" max="12560" width="9.109375" style="56" customWidth="1"/>
    <col min="12561" max="12561" width="8.44140625" style="56" customWidth="1"/>
    <col min="12562" max="12800" width="9" style="56"/>
    <col min="12801" max="12801" width="3.109375" style="56" customWidth="1"/>
    <col min="12802" max="12802" width="18.88671875" style="56" customWidth="1"/>
    <col min="12803" max="12814" width="8.44140625" style="56" customWidth="1"/>
    <col min="12815" max="12816" width="9.109375" style="56" customWidth="1"/>
    <col min="12817" max="12817" width="8.44140625" style="56" customWidth="1"/>
    <col min="12818" max="13056" width="9" style="56"/>
    <col min="13057" max="13057" width="3.109375" style="56" customWidth="1"/>
    <col min="13058" max="13058" width="18.88671875" style="56" customWidth="1"/>
    <col min="13059" max="13070" width="8.44140625" style="56" customWidth="1"/>
    <col min="13071" max="13072" width="9.109375" style="56" customWidth="1"/>
    <col min="13073" max="13073" width="8.44140625" style="56" customWidth="1"/>
    <col min="13074" max="13312" width="9" style="56"/>
    <col min="13313" max="13313" width="3.109375" style="56" customWidth="1"/>
    <col min="13314" max="13314" width="18.88671875" style="56" customWidth="1"/>
    <col min="13315" max="13326" width="8.44140625" style="56" customWidth="1"/>
    <col min="13327" max="13328" width="9.109375" style="56" customWidth="1"/>
    <col min="13329" max="13329" width="8.44140625" style="56" customWidth="1"/>
    <col min="13330" max="13568" width="9" style="56"/>
    <col min="13569" max="13569" width="3.109375" style="56" customWidth="1"/>
    <col min="13570" max="13570" width="18.88671875" style="56" customWidth="1"/>
    <col min="13571" max="13582" width="8.44140625" style="56" customWidth="1"/>
    <col min="13583" max="13584" width="9.109375" style="56" customWidth="1"/>
    <col min="13585" max="13585" width="8.44140625" style="56" customWidth="1"/>
    <col min="13586" max="13824" width="9" style="56"/>
    <col min="13825" max="13825" width="3.109375" style="56" customWidth="1"/>
    <col min="13826" max="13826" width="18.88671875" style="56" customWidth="1"/>
    <col min="13827" max="13838" width="8.44140625" style="56" customWidth="1"/>
    <col min="13839" max="13840" width="9.109375" style="56" customWidth="1"/>
    <col min="13841" max="13841" width="8.44140625" style="56" customWidth="1"/>
    <col min="13842" max="14080" width="9" style="56"/>
    <col min="14081" max="14081" width="3.109375" style="56" customWidth="1"/>
    <col min="14082" max="14082" width="18.88671875" style="56" customWidth="1"/>
    <col min="14083" max="14094" width="8.44140625" style="56" customWidth="1"/>
    <col min="14095" max="14096" width="9.109375" style="56" customWidth="1"/>
    <col min="14097" max="14097" width="8.44140625" style="56" customWidth="1"/>
    <col min="14098" max="14336" width="9" style="56"/>
    <col min="14337" max="14337" width="3.109375" style="56" customWidth="1"/>
    <col min="14338" max="14338" width="18.88671875" style="56" customWidth="1"/>
    <col min="14339" max="14350" width="8.44140625" style="56" customWidth="1"/>
    <col min="14351" max="14352" width="9.109375" style="56" customWidth="1"/>
    <col min="14353" max="14353" width="8.44140625" style="56" customWidth="1"/>
    <col min="14354" max="14592" width="9" style="56"/>
    <col min="14593" max="14593" width="3.109375" style="56" customWidth="1"/>
    <col min="14594" max="14594" width="18.88671875" style="56" customWidth="1"/>
    <col min="14595" max="14606" width="8.44140625" style="56" customWidth="1"/>
    <col min="14607" max="14608" width="9.109375" style="56" customWidth="1"/>
    <col min="14609" max="14609" width="8.44140625" style="56" customWidth="1"/>
    <col min="14610" max="14848" width="9" style="56"/>
    <col min="14849" max="14849" width="3.109375" style="56" customWidth="1"/>
    <col min="14850" max="14850" width="18.88671875" style="56" customWidth="1"/>
    <col min="14851" max="14862" width="8.44140625" style="56" customWidth="1"/>
    <col min="14863" max="14864" width="9.109375" style="56" customWidth="1"/>
    <col min="14865" max="14865" width="8.44140625" style="56" customWidth="1"/>
    <col min="14866" max="15104" width="9" style="56"/>
    <col min="15105" max="15105" width="3.109375" style="56" customWidth="1"/>
    <col min="15106" max="15106" width="18.88671875" style="56" customWidth="1"/>
    <col min="15107" max="15118" width="8.44140625" style="56" customWidth="1"/>
    <col min="15119" max="15120" width="9.109375" style="56" customWidth="1"/>
    <col min="15121" max="15121" width="8.44140625" style="56" customWidth="1"/>
    <col min="15122" max="15360" width="9" style="56"/>
    <col min="15361" max="15361" width="3.109375" style="56" customWidth="1"/>
    <col min="15362" max="15362" width="18.88671875" style="56" customWidth="1"/>
    <col min="15363" max="15374" width="8.44140625" style="56" customWidth="1"/>
    <col min="15375" max="15376" width="9.109375" style="56" customWidth="1"/>
    <col min="15377" max="15377" width="8.44140625" style="56" customWidth="1"/>
    <col min="15378" max="15616" width="9" style="56"/>
    <col min="15617" max="15617" width="3.109375" style="56" customWidth="1"/>
    <col min="15618" max="15618" width="18.88671875" style="56" customWidth="1"/>
    <col min="15619" max="15630" width="8.44140625" style="56" customWidth="1"/>
    <col min="15631" max="15632" width="9.109375" style="56" customWidth="1"/>
    <col min="15633" max="15633" width="8.44140625" style="56" customWidth="1"/>
    <col min="15634" max="15872" width="9" style="56"/>
    <col min="15873" max="15873" width="3.109375" style="56" customWidth="1"/>
    <col min="15874" max="15874" width="18.88671875" style="56" customWidth="1"/>
    <col min="15875" max="15886" width="8.44140625" style="56" customWidth="1"/>
    <col min="15887" max="15888" width="9.109375" style="56" customWidth="1"/>
    <col min="15889" max="15889" width="8.44140625" style="56" customWidth="1"/>
    <col min="15890" max="16128" width="9" style="56"/>
    <col min="16129" max="16129" width="3.109375" style="56" customWidth="1"/>
    <col min="16130" max="16130" width="18.88671875" style="56" customWidth="1"/>
    <col min="16131" max="16142" width="8.44140625" style="56" customWidth="1"/>
    <col min="16143" max="16144" width="9.109375" style="56" customWidth="1"/>
    <col min="16145" max="16145" width="8.44140625" style="56" customWidth="1"/>
    <col min="16146" max="16384" width="9" style="56"/>
  </cols>
  <sheetData>
    <row r="1" spans="1:17" s="52" customFormat="1" ht="20.95" customHeight="1">
      <c r="A1" s="52" t="s">
        <v>549</v>
      </c>
    </row>
    <row r="2" spans="1:17" ht="20.95" customHeight="1">
      <c r="A2" s="52" t="s">
        <v>550</v>
      </c>
      <c r="B2" s="52"/>
      <c r="C2" s="52"/>
      <c r="D2" s="52"/>
      <c r="E2" s="52"/>
      <c r="F2" s="52"/>
      <c r="G2" s="52"/>
      <c r="H2" s="52"/>
      <c r="I2" s="52"/>
      <c r="J2" s="52"/>
      <c r="K2" s="52"/>
      <c r="L2" s="52"/>
      <c r="M2" s="52"/>
      <c r="N2" s="52"/>
      <c r="O2" s="52"/>
      <c r="P2" s="52"/>
      <c r="Q2" s="52"/>
    </row>
    <row r="3" spans="1:17" s="52" customFormat="1" ht="20.95" customHeight="1">
      <c r="A3" s="52" t="s">
        <v>551</v>
      </c>
    </row>
    <row r="4" spans="1:17" ht="20.95" customHeight="1">
      <c r="A4" s="52" t="s">
        <v>552</v>
      </c>
      <c r="B4" s="52"/>
      <c r="C4" s="52"/>
      <c r="D4" s="52"/>
      <c r="E4" s="52"/>
      <c r="F4" s="52"/>
      <c r="G4" s="52"/>
      <c r="H4" s="52"/>
      <c r="I4" s="52"/>
      <c r="J4" s="52"/>
      <c r="K4" s="52"/>
      <c r="L4" s="52"/>
      <c r="M4" s="52"/>
      <c r="N4" s="52"/>
      <c r="O4" s="52"/>
      <c r="P4" s="52"/>
      <c r="Q4" s="52"/>
    </row>
    <row r="5" spans="1:17" ht="32.9" customHeight="1">
      <c r="O5" s="473" t="s">
        <v>553</v>
      </c>
      <c r="P5" s="473"/>
      <c r="Q5" s="473"/>
    </row>
    <row r="6" spans="1:17" s="60" customFormat="1" ht="28.35" customHeight="1">
      <c r="A6" s="464" t="s">
        <v>463</v>
      </c>
      <c r="B6" s="465"/>
      <c r="C6" s="55" t="s">
        <v>464</v>
      </c>
      <c r="D6" s="55" t="s">
        <v>465</v>
      </c>
      <c r="E6" s="55" t="s">
        <v>466</v>
      </c>
      <c r="F6" s="55" t="s">
        <v>467</v>
      </c>
      <c r="G6" s="55" t="s">
        <v>468</v>
      </c>
      <c r="H6" s="55" t="s">
        <v>469</v>
      </c>
      <c r="I6" s="55" t="s">
        <v>470</v>
      </c>
      <c r="J6" s="55" t="s">
        <v>471</v>
      </c>
      <c r="K6" s="55" t="s">
        <v>472</v>
      </c>
      <c r="L6" s="55" t="s">
        <v>473</v>
      </c>
      <c r="M6" s="55" t="s">
        <v>474</v>
      </c>
      <c r="N6" s="55" t="s">
        <v>475</v>
      </c>
      <c r="O6" s="55" t="s">
        <v>476</v>
      </c>
      <c r="P6" s="55" t="s">
        <v>1519</v>
      </c>
      <c r="Q6" s="55" t="s">
        <v>478</v>
      </c>
    </row>
    <row r="7" spans="1:17" ht="28.35" customHeight="1">
      <c r="A7" s="70" t="s">
        <v>479</v>
      </c>
      <c r="B7" s="57" t="s">
        <v>296</v>
      </c>
      <c r="C7" s="71">
        <v>0</v>
      </c>
      <c r="D7" s="71">
        <v>0</v>
      </c>
      <c r="E7" s="71">
        <v>0</v>
      </c>
      <c r="F7" s="71">
        <v>0</v>
      </c>
      <c r="G7" s="71">
        <v>0</v>
      </c>
      <c r="H7" s="71">
        <v>0</v>
      </c>
      <c r="I7" s="71">
        <v>0</v>
      </c>
      <c r="J7" s="71">
        <v>0</v>
      </c>
      <c r="K7" s="71">
        <v>1</v>
      </c>
      <c r="L7" s="71">
        <v>3064</v>
      </c>
      <c r="M7" s="71">
        <v>26793</v>
      </c>
      <c r="N7" s="71">
        <v>6500</v>
      </c>
      <c r="O7" s="71">
        <f t="shared" ref="O7:O23" si="0">SUM(C7:N7)</f>
        <v>36358</v>
      </c>
      <c r="P7" s="71">
        <v>37391</v>
      </c>
      <c r="Q7" s="72">
        <f t="shared" ref="Q7:Q23" si="1">IF(O7*P7&lt;&gt;0,O7/P7,"0%")</f>
        <v>0.9723730309432751</v>
      </c>
    </row>
    <row r="8" spans="1:17" ht="28.35" customHeight="1">
      <c r="A8" s="70" t="s">
        <v>480</v>
      </c>
      <c r="B8" s="57" t="s">
        <v>301</v>
      </c>
      <c r="C8" s="71">
        <v>0</v>
      </c>
      <c r="D8" s="71">
        <v>41</v>
      </c>
      <c r="E8" s="71">
        <v>1802</v>
      </c>
      <c r="F8" s="71">
        <v>6210</v>
      </c>
      <c r="G8" s="71">
        <v>2521</v>
      </c>
      <c r="H8" s="71">
        <v>100</v>
      </c>
      <c r="I8" s="71">
        <v>0</v>
      </c>
      <c r="J8" s="71">
        <v>0</v>
      </c>
      <c r="K8" s="71">
        <v>0</v>
      </c>
      <c r="L8" s="71">
        <v>0</v>
      </c>
      <c r="M8" s="71">
        <v>0</v>
      </c>
      <c r="N8" s="71">
        <v>0</v>
      </c>
      <c r="O8" s="71">
        <f t="shared" si="0"/>
        <v>10674</v>
      </c>
      <c r="P8" s="71">
        <v>8290</v>
      </c>
      <c r="Q8" s="72">
        <f t="shared" si="1"/>
        <v>1.2875753920386008</v>
      </c>
    </row>
    <row r="9" spans="1:17" ht="28.35" customHeight="1">
      <c r="A9" s="70" t="s">
        <v>481</v>
      </c>
      <c r="B9" s="57" t="s">
        <v>482</v>
      </c>
      <c r="C9" s="71">
        <v>11168</v>
      </c>
      <c r="D9" s="71">
        <v>17178</v>
      </c>
      <c r="E9" s="71">
        <v>16055</v>
      </c>
      <c r="F9" s="71">
        <v>24298</v>
      </c>
      <c r="G9" s="71">
        <v>15015</v>
      </c>
      <c r="H9" s="71">
        <v>8223</v>
      </c>
      <c r="I9" s="71">
        <v>9512</v>
      </c>
      <c r="J9" s="71">
        <v>18183</v>
      </c>
      <c r="K9" s="71">
        <v>20085</v>
      </c>
      <c r="L9" s="71">
        <v>17565</v>
      </c>
      <c r="M9" s="71">
        <v>15199</v>
      </c>
      <c r="N9" s="71">
        <v>8969</v>
      </c>
      <c r="O9" s="71">
        <f t="shared" si="0"/>
        <v>181450</v>
      </c>
      <c r="P9" s="71">
        <v>200796</v>
      </c>
      <c r="Q9" s="72">
        <f t="shared" si="1"/>
        <v>0.9036534592322556</v>
      </c>
    </row>
    <row r="10" spans="1:17" ht="28.35" customHeight="1">
      <c r="A10" s="70" t="s">
        <v>483</v>
      </c>
      <c r="B10" s="57" t="s">
        <v>484</v>
      </c>
      <c r="C10" s="71">
        <v>114</v>
      </c>
      <c r="D10" s="71">
        <v>440</v>
      </c>
      <c r="E10" s="71">
        <v>742</v>
      </c>
      <c r="F10" s="71">
        <v>278</v>
      </c>
      <c r="G10" s="71">
        <v>112</v>
      </c>
      <c r="H10" s="71">
        <v>931</v>
      </c>
      <c r="I10" s="71">
        <v>24</v>
      </c>
      <c r="J10" s="71">
        <v>0</v>
      </c>
      <c r="K10" s="71">
        <v>1152</v>
      </c>
      <c r="L10" s="71">
        <v>305</v>
      </c>
      <c r="M10" s="71">
        <v>291</v>
      </c>
      <c r="N10" s="71">
        <v>58</v>
      </c>
      <c r="O10" s="71">
        <f t="shared" si="0"/>
        <v>4447</v>
      </c>
      <c r="P10" s="71">
        <v>7742</v>
      </c>
      <c r="Q10" s="72">
        <f t="shared" si="1"/>
        <v>0.57439938000516666</v>
      </c>
    </row>
    <row r="11" spans="1:17" ht="28.35" customHeight="1">
      <c r="A11" s="70" t="s">
        <v>485</v>
      </c>
      <c r="B11" s="57" t="s">
        <v>486</v>
      </c>
      <c r="C11" s="71">
        <v>2181</v>
      </c>
      <c r="D11" s="71">
        <v>1959</v>
      </c>
      <c r="E11" s="71">
        <v>2402</v>
      </c>
      <c r="F11" s="71">
        <v>5031</v>
      </c>
      <c r="G11" s="71">
        <v>3230</v>
      </c>
      <c r="H11" s="71">
        <v>3148</v>
      </c>
      <c r="I11" s="71">
        <v>102</v>
      </c>
      <c r="J11" s="71">
        <v>377</v>
      </c>
      <c r="K11" s="71">
        <v>4194</v>
      </c>
      <c r="L11" s="71">
        <v>2123</v>
      </c>
      <c r="M11" s="71">
        <v>1649</v>
      </c>
      <c r="N11" s="71">
        <v>864</v>
      </c>
      <c r="O11" s="71">
        <f t="shared" si="0"/>
        <v>27260</v>
      </c>
      <c r="P11" s="71">
        <v>28303</v>
      </c>
      <c r="Q11" s="72">
        <f t="shared" si="1"/>
        <v>0.96314878281454264</v>
      </c>
    </row>
    <row r="12" spans="1:17" ht="28.35" customHeight="1">
      <c r="A12" s="70" t="s">
        <v>487</v>
      </c>
      <c r="B12" s="57" t="s">
        <v>488</v>
      </c>
      <c r="C12" s="71">
        <v>962</v>
      </c>
      <c r="D12" s="71">
        <v>1922</v>
      </c>
      <c r="E12" s="71">
        <v>3515</v>
      </c>
      <c r="F12" s="71">
        <v>12374</v>
      </c>
      <c r="G12" s="71">
        <v>8763</v>
      </c>
      <c r="H12" s="71">
        <v>2931</v>
      </c>
      <c r="I12" s="71">
        <v>102</v>
      </c>
      <c r="J12" s="71">
        <v>187</v>
      </c>
      <c r="K12" s="71">
        <v>655</v>
      </c>
      <c r="L12" s="71">
        <v>752</v>
      </c>
      <c r="M12" s="71">
        <v>709</v>
      </c>
      <c r="N12" s="71">
        <v>1117</v>
      </c>
      <c r="O12" s="71">
        <f t="shared" si="0"/>
        <v>33989</v>
      </c>
      <c r="P12" s="71">
        <v>32150</v>
      </c>
      <c r="Q12" s="72">
        <f t="shared" si="1"/>
        <v>1.0572006220839814</v>
      </c>
    </row>
    <row r="13" spans="1:17" ht="28.35" customHeight="1">
      <c r="A13" s="70" t="s">
        <v>489</v>
      </c>
      <c r="B13" s="57" t="s">
        <v>490</v>
      </c>
      <c r="C13" s="71">
        <v>2245</v>
      </c>
      <c r="D13" s="71">
        <v>999</v>
      </c>
      <c r="E13" s="71">
        <v>382</v>
      </c>
      <c r="F13" s="71">
        <v>148</v>
      </c>
      <c r="G13" s="71">
        <v>2777</v>
      </c>
      <c r="H13" s="71">
        <v>1800</v>
      </c>
      <c r="I13" s="71">
        <v>0</v>
      </c>
      <c r="J13" s="71">
        <v>0</v>
      </c>
      <c r="K13" s="71">
        <v>6494</v>
      </c>
      <c r="L13" s="71">
        <v>5004</v>
      </c>
      <c r="M13" s="71">
        <v>3818</v>
      </c>
      <c r="N13" s="71">
        <v>229</v>
      </c>
      <c r="O13" s="71">
        <f t="shared" si="0"/>
        <v>23896</v>
      </c>
      <c r="P13" s="71">
        <v>9525</v>
      </c>
      <c r="Q13" s="72">
        <f t="shared" si="1"/>
        <v>2.5087664041994753</v>
      </c>
    </row>
    <row r="14" spans="1:17" ht="28.35" customHeight="1">
      <c r="A14" s="70" t="s">
        <v>491</v>
      </c>
      <c r="B14" s="57" t="s">
        <v>492</v>
      </c>
      <c r="C14" s="71">
        <v>24144</v>
      </c>
      <c r="D14" s="71">
        <v>29596</v>
      </c>
      <c r="E14" s="71">
        <v>5056</v>
      </c>
      <c r="F14" s="71">
        <v>1703</v>
      </c>
      <c r="G14" s="71">
        <v>1455</v>
      </c>
      <c r="H14" s="71">
        <v>796</v>
      </c>
      <c r="I14" s="71">
        <v>0</v>
      </c>
      <c r="J14" s="71">
        <v>15</v>
      </c>
      <c r="K14" s="71">
        <v>614</v>
      </c>
      <c r="L14" s="71">
        <v>1146</v>
      </c>
      <c r="M14" s="71">
        <v>1622</v>
      </c>
      <c r="N14" s="71">
        <v>1267</v>
      </c>
      <c r="O14" s="71">
        <f t="shared" si="0"/>
        <v>67414</v>
      </c>
      <c r="P14" s="71">
        <v>94003</v>
      </c>
      <c r="Q14" s="72">
        <f t="shared" si="1"/>
        <v>0.7171473250853696</v>
      </c>
    </row>
    <row r="15" spans="1:17" ht="28.35" customHeight="1">
      <c r="A15" s="70" t="s">
        <v>493</v>
      </c>
      <c r="B15" s="57" t="s">
        <v>269</v>
      </c>
      <c r="C15" s="71">
        <v>5</v>
      </c>
      <c r="D15" s="71">
        <v>10</v>
      </c>
      <c r="E15" s="71">
        <v>21</v>
      </c>
      <c r="F15" s="71">
        <v>93</v>
      </c>
      <c r="G15" s="71">
        <v>116</v>
      </c>
      <c r="H15" s="71">
        <v>8</v>
      </c>
      <c r="I15" s="71">
        <v>0</v>
      </c>
      <c r="J15" s="71">
        <v>4</v>
      </c>
      <c r="K15" s="71">
        <v>124</v>
      </c>
      <c r="L15" s="71">
        <v>383</v>
      </c>
      <c r="M15" s="71">
        <v>460</v>
      </c>
      <c r="N15" s="71">
        <v>47</v>
      </c>
      <c r="O15" s="71">
        <f t="shared" si="0"/>
        <v>1271</v>
      </c>
      <c r="P15" s="71">
        <v>692</v>
      </c>
      <c r="Q15" s="72">
        <f t="shared" si="1"/>
        <v>1.8367052023121386</v>
      </c>
    </row>
    <row r="16" spans="1:17" ht="28.35" customHeight="1">
      <c r="A16" s="70" t="s">
        <v>494</v>
      </c>
      <c r="B16" s="57" t="s">
        <v>370</v>
      </c>
      <c r="C16" s="71">
        <v>23</v>
      </c>
      <c r="D16" s="71">
        <v>34</v>
      </c>
      <c r="E16" s="71">
        <v>7</v>
      </c>
      <c r="F16" s="71">
        <v>41</v>
      </c>
      <c r="G16" s="71">
        <v>259</v>
      </c>
      <c r="H16" s="71">
        <v>490</v>
      </c>
      <c r="I16" s="71">
        <v>2</v>
      </c>
      <c r="J16" s="71">
        <v>1</v>
      </c>
      <c r="K16" s="71">
        <v>353</v>
      </c>
      <c r="L16" s="71">
        <v>118</v>
      </c>
      <c r="M16" s="71">
        <v>283</v>
      </c>
      <c r="N16" s="71">
        <v>100</v>
      </c>
      <c r="O16" s="71">
        <f t="shared" si="0"/>
        <v>1711</v>
      </c>
      <c r="P16" s="71">
        <v>12458</v>
      </c>
      <c r="Q16" s="72">
        <f t="shared" si="1"/>
        <v>0.13734146733022956</v>
      </c>
    </row>
    <row r="17" spans="1:17" ht="28.35" customHeight="1">
      <c r="A17" s="70" t="s">
        <v>495</v>
      </c>
      <c r="B17" s="57" t="s">
        <v>496</v>
      </c>
      <c r="C17" s="71">
        <v>132</v>
      </c>
      <c r="D17" s="71">
        <v>508</v>
      </c>
      <c r="E17" s="71">
        <v>210</v>
      </c>
      <c r="F17" s="71">
        <v>6</v>
      </c>
      <c r="G17" s="71">
        <v>20</v>
      </c>
      <c r="H17" s="71">
        <v>2</v>
      </c>
      <c r="I17" s="71">
        <v>0</v>
      </c>
      <c r="J17" s="71">
        <v>0</v>
      </c>
      <c r="K17" s="71">
        <v>2</v>
      </c>
      <c r="L17" s="71">
        <v>0</v>
      </c>
      <c r="M17" s="71">
        <v>0</v>
      </c>
      <c r="N17" s="71">
        <v>9</v>
      </c>
      <c r="O17" s="71">
        <f t="shared" si="0"/>
        <v>889</v>
      </c>
      <c r="P17" s="71">
        <v>916</v>
      </c>
      <c r="Q17" s="72">
        <f t="shared" si="1"/>
        <v>0.97052401746724892</v>
      </c>
    </row>
    <row r="18" spans="1:17" ht="28.35" customHeight="1">
      <c r="A18" s="70" t="s">
        <v>497</v>
      </c>
      <c r="B18" s="57" t="s">
        <v>276</v>
      </c>
      <c r="C18" s="71">
        <v>493</v>
      </c>
      <c r="D18" s="71">
        <v>184</v>
      </c>
      <c r="E18" s="71">
        <v>146</v>
      </c>
      <c r="F18" s="71">
        <v>93</v>
      </c>
      <c r="G18" s="71">
        <v>126</v>
      </c>
      <c r="H18" s="71">
        <v>159</v>
      </c>
      <c r="I18" s="71">
        <v>0</v>
      </c>
      <c r="J18" s="71">
        <v>0</v>
      </c>
      <c r="K18" s="71">
        <v>347</v>
      </c>
      <c r="L18" s="71">
        <v>1307</v>
      </c>
      <c r="M18" s="71">
        <v>4669</v>
      </c>
      <c r="N18" s="71">
        <v>578</v>
      </c>
      <c r="O18" s="71">
        <f t="shared" si="0"/>
        <v>8102</v>
      </c>
      <c r="P18" s="71">
        <v>8453</v>
      </c>
      <c r="Q18" s="72">
        <f t="shared" si="1"/>
        <v>0.95847628061043422</v>
      </c>
    </row>
    <row r="19" spans="1:17" ht="28.35" customHeight="1">
      <c r="A19" s="70" t="s">
        <v>498</v>
      </c>
      <c r="B19" s="57" t="s">
        <v>282</v>
      </c>
      <c r="C19" s="71">
        <v>1476</v>
      </c>
      <c r="D19" s="71">
        <v>2137</v>
      </c>
      <c r="E19" s="71">
        <v>1095</v>
      </c>
      <c r="F19" s="71">
        <v>790</v>
      </c>
      <c r="G19" s="71">
        <v>374</v>
      </c>
      <c r="H19" s="71">
        <v>493</v>
      </c>
      <c r="I19" s="71">
        <v>0</v>
      </c>
      <c r="J19" s="71">
        <v>0</v>
      </c>
      <c r="K19" s="71">
        <v>1257</v>
      </c>
      <c r="L19" s="71">
        <v>332</v>
      </c>
      <c r="M19" s="71">
        <v>748</v>
      </c>
      <c r="N19" s="71">
        <v>425</v>
      </c>
      <c r="O19" s="71">
        <f t="shared" si="0"/>
        <v>9127</v>
      </c>
      <c r="P19" s="71">
        <v>11538</v>
      </c>
      <c r="Q19" s="72">
        <f t="shared" si="1"/>
        <v>0.79103830819899468</v>
      </c>
    </row>
    <row r="20" spans="1:17" ht="28.35" customHeight="1">
      <c r="A20" s="70" t="s">
        <v>499</v>
      </c>
      <c r="B20" s="57" t="s">
        <v>500</v>
      </c>
      <c r="C20" s="71">
        <v>0</v>
      </c>
      <c r="D20" s="71">
        <v>80</v>
      </c>
      <c r="E20" s="71">
        <v>69</v>
      </c>
      <c r="F20" s="71">
        <v>17</v>
      </c>
      <c r="G20" s="71">
        <v>30</v>
      </c>
      <c r="H20" s="71">
        <v>7</v>
      </c>
      <c r="I20" s="71">
        <v>0</v>
      </c>
      <c r="J20" s="71">
        <v>0</v>
      </c>
      <c r="K20" s="71">
        <v>0</v>
      </c>
      <c r="L20" s="71">
        <v>0</v>
      </c>
      <c r="M20" s="71">
        <v>0</v>
      </c>
      <c r="N20" s="71">
        <v>0</v>
      </c>
      <c r="O20" s="71">
        <f t="shared" si="0"/>
        <v>203</v>
      </c>
      <c r="P20" s="71">
        <v>523</v>
      </c>
      <c r="Q20" s="72">
        <f t="shared" si="1"/>
        <v>0.3881453154875717</v>
      </c>
    </row>
    <row r="21" spans="1:17" ht="28.35" customHeight="1">
      <c r="A21" s="70" t="s">
        <v>501</v>
      </c>
      <c r="B21" s="57" t="s">
        <v>502</v>
      </c>
      <c r="C21" s="71">
        <v>25</v>
      </c>
      <c r="D21" s="71">
        <v>124</v>
      </c>
      <c r="E21" s="71">
        <v>161</v>
      </c>
      <c r="F21" s="71">
        <v>1039</v>
      </c>
      <c r="G21" s="71">
        <v>12895</v>
      </c>
      <c r="H21" s="71">
        <v>5845</v>
      </c>
      <c r="I21" s="71">
        <v>1064</v>
      </c>
      <c r="J21" s="71">
        <v>838</v>
      </c>
      <c r="K21" s="71">
        <v>1837</v>
      </c>
      <c r="L21" s="71">
        <v>3288</v>
      </c>
      <c r="M21" s="71">
        <v>3127</v>
      </c>
      <c r="N21" s="71">
        <v>800</v>
      </c>
      <c r="O21" s="71">
        <f t="shared" si="0"/>
        <v>31043</v>
      </c>
      <c r="P21" s="71">
        <v>58755</v>
      </c>
      <c r="Q21" s="72">
        <f t="shared" si="1"/>
        <v>0.52834652370011059</v>
      </c>
    </row>
    <row r="22" spans="1:17" ht="28.35" customHeight="1">
      <c r="A22" s="70" t="s">
        <v>503</v>
      </c>
      <c r="B22" s="57" t="s">
        <v>504</v>
      </c>
      <c r="C22" s="71">
        <v>393</v>
      </c>
      <c r="D22" s="71">
        <v>1303</v>
      </c>
      <c r="E22" s="71">
        <v>1919</v>
      </c>
      <c r="F22" s="71">
        <v>3860</v>
      </c>
      <c r="G22" s="71">
        <v>3444</v>
      </c>
      <c r="H22" s="71">
        <v>2344</v>
      </c>
      <c r="I22" s="71">
        <v>298</v>
      </c>
      <c r="J22" s="71">
        <v>1667</v>
      </c>
      <c r="K22" s="71">
        <v>7069</v>
      </c>
      <c r="L22" s="71">
        <v>5805</v>
      </c>
      <c r="M22" s="71">
        <v>3329</v>
      </c>
      <c r="N22" s="71">
        <v>1155</v>
      </c>
      <c r="O22" s="71">
        <f t="shared" si="0"/>
        <v>32586</v>
      </c>
      <c r="P22" s="71">
        <v>27009</v>
      </c>
      <c r="Q22" s="72">
        <f t="shared" si="1"/>
        <v>1.2064867266466732</v>
      </c>
    </row>
    <row r="23" spans="1:17" ht="28.35" customHeight="1">
      <c r="A23" s="70" t="s">
        <v>505</v>
      </c>
      <c r="B23" s="57" t="s">
        <v>331</v>
      </c>
      <c r="C23" s="71">
        <v>0</v>
      </c>
      <c r="D23" s="71">
        <v>1</v>
      </c>
      <c r="E23" s="71">
        <v>0</v>
      </c>
      <c r="F23" s="71">
        <v>0</v>
      </c>
      <c r="G23" s="71">
        <v>89</v>
      </c>
      <c r="H23" s="71">
        <v>1171</v>
      </c>
      <c r="I23" s="71">
        <v>23</v>
      </c>
      <c r="J23" s="71">
        <v>400</v>
      </c>
      <c r="K23" s="71">
        <v>174</v>
      </c>
      <c r="L23" s="71">
        <v>0</v>
      </c>
      <c r="M23" s="71">
        <v>0</v>
      </c>
      <c r="N23" s="71">
        <v>0</v>
      </c>
      <c r="O23" s="71">
        <f t="shared" si="0"/>
        <v>1858</v>
      </c>
      <c r="P23" s="71">
        <v>962</v>
      </c>
      <c r="Q23" s="72">
        <f t="shared" si="1"/>
        <v>1.9313929313929314</v>
      </c>
    </row>
  </sheetData>
  <mergeCells count="2">
    <mergeCell ref="O5:Q5"/>
    <mergeCell ref="A6:B6"/>
  </mergeCells>
  <phoneticPr fontId="3"/>
  <pageMargins left="0.78740157480314965" right="0.19685039370078741" top="0.19685039370078741" bottom="0.19685039370078741" header="0" footer="0"/>
  <pageSetup paperSize="9" scale="83" orientation="landscape" r:id="rId1"/>
  <headerFooter>
    <oddFooter>&amp;C&amp;"ＭＳ 明朝,標準"&amp;10－９－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3599-62A9-4D5A-9D7D-8DDC1FBA211E}">
  <sheetPr>
    <pageSetUpPr fitToPage="1"/>
  </sheetPr>
  <dimension ref="A1:Q29"/>
  <sheetViews>
    <sheetView view="pageLayout" zoomScaleNormal="100" workbookViewId="0"/>
  </sheetViews>
  <sheetFormatPr defaultColWidth="9" defaultRowHeight="14.4"/>
  <cols>
    <col min="1" max="1" width="4.77734375" style="56" customWidth="1"/>
    <col min="2" max="2" width="18" style="56" customWidth="1"/>
    <col min="3" max="14" width="8.77734375" style="56" customWidth="1"/>
    <col min="15" max="16" width="9.77734375" style="56" customWidth="1"/>
    <col min="17" max="17" width="8.77734375" style="56" customWidth="1"/>
    <col min="18" max="256" width="9" style="56"/>
    <col min="257" max="257" width="4.77734375" style="56" customWidth="1"/>
    <col min="258" max="258" width="18" style="56" customWidth="1"/>
    <col min="259" max="270" width="8.77734375" style="56" customWidth="1"/>
    <col min="271" max="272" width="9.77734375" style="56" customWidth="1"/>
    <col min="273" max="273" width="8.77734375" style="56" customWidth="1"/>
    <col min="274" max="512" width="9" style="56"/>
    <col min="513" max="513" width="4.77734375" style="56" customWidth="1"/>
    <col min="514" max="514" width="18" style="56" customWidth="1"/>
    <col min="515" max="526" width="8.77734375" style="56" customWidth="1"/>
    <col min="527" max="528" width="9.77734375" style="56" customWidth="1"/>
    <col min="529" max="529" width="8.77734375" style="56" customWidth="1"/>
    <col min="530" max="768" width="9" style="56"/>
    <col min="769" max="769" width="4.77734375" style="56" customWidth="1"/>
    <col min="770" max="770" width="18" style="56" customWidth="1"/>
    <col min="771" max="782" width="8.77734375" style="56" customWidth="1"/>
    <col min="783" max="784" width="9.77734375" style="56" customWidth="1"/>
    <col min="785" max="785" width="8.77734375" style="56" customWidth="1"/>
    <col min="786" max="1024" width="9" style="56"/>
    <col min="1025" max="1025" width="4.77734375" style="56" customWidth="1"/>
    <col min="1026" max="1026" width="18" style="56" customWidth="1"/>
    <col min="1027" max="1038" width="8.77734375" style="56" customWidth="1"/>
    <col min="1039" max="1040" width="9.77734375" style="56" customWidth="1"/>
    <col min="1041" max="1041" width="8.77734375" style="56" customWidth="1"/>
    <col min="1042" max="1280" width="9" style="56"/>
    <col min="1281" max="1281" width="4.77734375" style="56" customWidth="1"/>
    <col min="1282" max="1282" width="18" style="56" customWidth="1"/>
    <col min="1283" max="1294" width="8.77734375" style="56" customWidth="1"/>
    <col min="1295" max="1296" width="9.77734375" style="56" customWidth="1"/>
    <col min="1297" max="1297" width="8.77734375" style="56" customWidth="1"/>
    <col min="1298" max="1536" width="9" style="56"/>
    <col min="1537" max="1537" width="4.77734375" style="56" customWidth="1"/>
    <col min="1538" max="1538" width="18" style="56" customWidth="1"/>
    <col min="1539" max="1550" width="8.77734375" style="56" customWidth="1"/>
    <col min="1551" max="1552" width="9.77734375" style="56" customWidth="1"/>
    <col min="1553" max="1553" width="8.77734375" style="56" customWidth="1"/>
    <col min="1554" max="1792" width="9" style="56"/>
    <col min="1793" max="1793" width="4.77734375" style="56" customWidth="1"/>
    <col min="1794" max="1794" width="18" style="56" customWidth="1"/>
    <col min="1795" max="1806" width="8.77734375" style="56" customWidth="1"/>
    <col min="1807" max="1808" width="9.77734375" style="56" customWidth="1"/>
    <col min="1809" max="1809" width="8.77734375" style="56" customWidth="1"/>
    <col min="1810" max="2048" width="9" style="56"/>
    <col min="2049" max="2049" width="4.77734375" style="56" customWidth="1"/>
    <col min="2050" max="2050" width="18" style="56" customWidth="1"/>
    <col min="2051" max="2062" width="8.77734375" style="56" customWidth="1"/>
    <col min="2063" max="2064" width="9.77734375" style="56" customWidth="1"/>
    <col min="2065" max="2065" width="8.77734375" style="56" customWidth="1"/>
    <col min="2066" max="2304" width="9" style="56"/>
    <col min="2305" max="2305" width="4.77734375" style="56" customWidth="1"/>
    <col min="2306" max="2306" width="18" style="56" customWidth="1"/>
    <col min="2307" max="2318" width="8.77734375" style="56" customWidth="1"/>
    <col min="2319" max="2320" width="9.77734375" style="56" customWidth="1"/>
    <col min="2321" max="2321" width="8.77734375" style="56" customWidth="1"/>
    <col min="2322" max="2560" width="9" style="56"/>
    <col min="2561" max="2561" width="4.77734375" style="56" customWidth="1"/>
    <col min="2562" max="2562" width="18" style="56" customWidth="1"/>
    <col min="2563" max="2574" width="8.77734375" style="56" customWidth="1"/>
    <col min="2575" max="2576" width="9.77734375" style="56" customWidth="1"/>
    <col min="2577" max="2577" width="8.77734375" style="56" customWidth="1"/>
    <col min="2578" max="2816" width="9" style="56"/>
    <col min="2817" max="2817" width="4.77734375" style="56" customWidth="1"/>
    <col min="2818" max="2818" width="18" style="56" customWidth="1"/>
    <col min="2819" max="2830" width="8.77734375" style="56" customWidth="1"/>
    <col min="2831" max="2832" width="9.77734375" style="56" customWidth="1"/>
    <col min="2833" max="2833" width="8.77734375" style="56" customWidth="1"/>
    <col min="2834" max="3072" width="9" style="56"/>
    <col min="3073" max="3073" width="4.77734375" style="56" customWidth="1"/>
    <col min="3074" max="3074" width="18" style="56" customWidth="1"/>
    <col min="3075" max="3086" width="8.77734375" style="56" customWidth="1"/>
    <col min="3087" max="3088" width="9.77734375" style="56" customWidth="1"/>
    <col min="3089" max="3089" width="8.77734375" style="56" customWidth="1"/>
    <col min="3090" max="3328" width="9" style="56"/>
    <col min="3329" max="3329" width="4.77734375" style="56" customWidth="1"/>
    <col min="3330" max="3330" width="18" style="56" customWidth="1"/>
    <col min="3331" max="3342" width="8.77734375" style="56" customWidth="1"/>
    <col min="3343" max="3344" width="9.77734375" style="56" customWidth="1"/>
    <col min="3345" max="3345" width="8.77734375" style="56" customWidth="1"/>
    <col min="3346" max="3584" width="9" style="56"/>
    <col min="3585" max="3585" width="4.77734375" style="56" customWidth="1"/>
    <col min="3586" max="3586" width="18" style="56" customWidth="1"/>
    <col min="3587" max="3598" width="8.77734375" style="56" customWidth="1"/>
    <col min="3599" max="3600" width="9.77734375" style="56" customWidth="1"/>
    <col min="3601" max="3601" width="8.77734375" style="56" customWidth="1"/>
    <col min="3602" max="3840" width="9" style="56"/>
    <col min="3841" max="3841" width="4.77734375" style="56" customWidth="1"/>
    <col min="3842" max="3842" width="18" style="56" customWidth="1"/>
    <col min="3843" max="3854" width="8.77734375" style="56" customWidth="1"/>
    <col min="3855" max="3856" width="9.77734375" style="56" customWidth="1"/>
    <col min="3857" max="3857" width="8.77734375" style="56" customWidth="1"/>
    <col min="3858" max="4096" width="9" style="56"/>
    <col min="4097" max="4097" width="4.77734375" style="56" customWidth="1"/>
    <col min="4098" max="4098" width="18" style="56" customWidth="1"/>
    <col min="4099" max="4110" width="8.77734375" style="56" customWidth="1"/>
    <col min="4111" max="4112" width="9.77734375" style="56" customWidth="1"/>
    <col min="4113" max="4113" width="8.77734375" style="56" customWidth="1"/>
    <col min="4114" max="4352" width="9" style="56"/>
    <col min="4353" max="4353" width="4.77734375" style="56" customWidth="1"/>
    <col min="4354" max="4354" width="18" style="56" customWidth="1"/>
    <col min="4355" max="4366" width="8.77734375" style="56" customWidth="1"/>
    <col min="4367" max="4368" width="9.77734375" style="56" customWidth="1"/>
    <col min="4369" max="4369" width="8.77734375" style="56" customWidth="1"/>
    <col min="4370" max="4608" width="9" style="56"/>
    <col min="4609" max="4609" width="4.77734375" style="56" customWidth="1"/>
    <col min="4610" max="4610" width="18" style="56" customWidth="1"/>
    <col min="4611" max="4622" width="8.77734375" style="56" customWidth="1"/>
    <col min="4623" max="4624" width="9.77734375" style="56" customWidth="1"/>
    <col min="4625" max="4625" width="8.77734375" style="56" customWidth="1"/>
    <col min="4626" max="4864" width="9" style="56"/>
    <col min="4865" max="4865" width="4.77734375" style="56" customWidth="1"/>
    <col min="4866" max="4866" width="18" style="56" customWidth="1"/>
    <col min="4867" max="4878" width="8.77734375" style="56" customWidth="1"/>
    <col min="4879" max="4880" width="9.77734375" style="56" customWidth="1"/>
    <col min="4881" max="4881" width="8.77734375" style="56" customWidth="1"/>
    <col min="4882" max="5120" width="9" style="56"/>
    <col min="5121" max="5121" width="4.77734375" style="56" customWidth="1"/>
    <col min="5122" max="5122" width="18" style="56" customWidth="1"/>
    <col min="5123" max="5134" width="8.77734375" style="56" customWidth="1"/>
    <col min="5135" max="5136" width="9.77734375" style="56" customWidth="1"/>
    <col min="5137" max="5137" width="8.77734375" style="56" customWidth="1"/>
    <col min="5138" max="5376" width="9" style="56"/>
    <col min="5377" max="5377" width="4.77734375" style="56" customWidth="1"/>
    <col min="5378" max="5378" width="18" style="56" customWidth="1"/>
    <col min="5379" max="5390" width="8.77734375" style="56" customWidth="1"/>
    <col min="5391" max="5392" width="9.77734375" style="56" customWidth="1"/>
    <col min="5393" max="5393" width="8.77734375" style="56" customWidth="1"/>
    <col min="5394" max="5632" width="9" style="56"/>
    <col min="5633" max="5633" width="4.77734375" style="56" customWidth="1"/>
    <col min="5634" max="5634" width="18" style="56" customWidth="1"/>
    <col min="5635" max="5646" width="8.77734375" style="56" customWidth="1"/>
    <col min="5647" max="5648" width="9.77734375" style="56" customWidth="1"/>
    <col min="5649" max="5649" width="8.77734375" style="56" customWidth="1"/>
    <col min="5650" max="5888" width="9" style="56"/>
    <col min="5889" max="5889" width="4.77734375" style="56" customWidth="1"/>
    <col min="5890" max="5890" width="18" style="56" customWidth="1"/>
    <col min="5891" max="5902" width="8.77734375" style="56" customWidth="1"/>
    <col min="5903" max="5904" width="9.77734375" style="56" customWidth="1"/>
    <col min="5905" max="5905" width="8.77734375" style="56" customWidth="1"/>
    <col min="5906" max="6144" width="9" style="56"/>
    <col min="6145" max="6145" width="4.77734375" style="56" customWidth="1"/>
    <col min="6146" max="6146" width="18" style="56" customWidth="1"/>
    <col min="6147" max="6158" width="8.77734375" style="56" customWidth="1"/>
    <col min="6159" max="6160" width="9.77734375" style="56" customWidth="1"/>
    <col min="6161" max="6161" width="8.77734375" style="56" customWidth="1"/>
    <col min="6162" max="6400" width="9" style="56"/>
    <col min="6401" max="6401" width="4.77734375" style="56" customWidth="1"/>
    <col min="6402" max="6402" width="18" style="56" customWidth="1"/>
    <col min="6403" max="6414" width="8.77734375" style="56" customWidth="1"/>
    <col min="6415" max="6416" width="9.77734375" style="56" customWidth="1"/>
    <col min="6417" max="6417" width="8.77734375" style="56" customWidth="1"/>
    <col min="6418" max="6656" width="9" style="56"/>
    <col min="6657" max="6657" width="4.77734375" style="56" customWidth="1"/>
    <col min="6658" max="6658" width="18" style="56" customWidth="1"/>
    <col min="6659" max="6670" width="8.77734375" style="56" customWidth="1"/>
    <col min="6671" max="6672" width="9.77734375" style="56" customWidth="1"/>
    <col min="6673" max="6673" width="8.77734375" style="56" customWidth="1"/>
    <col min="6674" max="6912" width="9" style="56"/>
    <col min="6913" max="6913" width="4.77734375" style="56" customWidth="1"/>
    <col min="6914" max="6914" width="18" style="56" customWidth="1"/>
    <col min="6915" max="6926" width="8.77734375" style="56" customWidth="1"/>
    <col min="6927" max="6928" width="9.77734375" style="56" customWidth="1"/>
    <col min="6929" max="6929" width="8.77734375" style="56" customWidth="1"/>
    <col min="6930" max="7168" width="9" style="56"/>
    <col min="7169" max="7169" width="4.77734375" style="56" customWidth="1"/>
    <col min="7170" max="7170" width="18" style="56" customWidth="1"/>
    <col min="7171" max="7182" width="8.77734375" style="56" customWidth="1"/>
    <col min="7183" max="7184" width="9.77734375" style="56" customWidth="1"/>
    <col min="7185" max="7185" width="8.77734375" style="56" customWidth="1"/>
    <col min="7186" max="7424" width="9" style="56"/>
    <col min="7425" max="7425" width="4.77734375" style="56" customWidth="1"/>
    <col min="7426" max="7426" width="18" style="56" customWidth="1"/>
    <col min="7427" max="7438" width="8.77734375" style="56" customWidth="1"/>
    <col min="7439" max="7440" width="9.77734375" style="56" customWidth="1"/>
    <col min="7441" max="7441" width="8.77734375" style="56" customWidth="1"/>
    <col min="7442" max="7680" width="9" style="56"/>
    <col min="7681" max="7681" width="4.77734375" style="56" customWidth="1"/>
    <col min="7682" max="7682" width="18" style="56" customWidth="1"/>
    <col min="7683" max="7694" width="8.77734375" style="56" customWidth="1"/>
    <col min="7695" max="7696" width="9.77734375" style="56" customWidth="1"/>
    <col min="7697" max="7697" width="8.77734375" style="56" customWidth="1"/>
    <col min="7698" max="7936" width="9" style="56"/>
    <col min="7937" max="7937" width="4.77734375" style="56" customWidth="1"/>
    <col min="7938" max="7938" width="18" style="56" customWidth="1"/>
    <col min="7939" max="7950" width="8.77734375" style="56" customWidth="1"/>
    <col min="7951" max="7952" width="9.77734375" style="56" customWidth="1"/>
    <col min="7953" max="7953" width="8.77734375" style="56" customWidth="1"/>
    <col min="7954" max="8192" width="9" style="56"/>
    <col min="8193" max="8193" width="4.77734375" style="56" customWidth="1"/>
    <col min="8194" max="8194" width="18" style="56" customWidth="1"/>
    <col min="8195" max="8206" width="8.77734375" style="56" customWidth="1"/>
    <col min="8207" max="8208" width="9.77734375" style="56" customWidth="1"/>
    <col min="8209" max="8209" width="8.77734375" style="56" customWidth="1"/>
    <col min="8210" max="8448" width="9" style="56"/>
    <col min="8449" max="8449" width="4.77734375" style="56" customWidth="1"/>
    <col min="8450" max="8450" width="18" style="56" customWidth="1"/>
    <col min="8451" max="8462" width="8.77734375" style="56" customWidth="1"/>
    <col min="8463" max="8464" width="9.77734375" style="56" customWidth="1"/>
    <col min="8465" max="8465" width="8.77734375" style="56" customWidth="1"/>
    <col min="8466" max="8704" width="9" style="56"/>
    <col min="8705" max="8705" width="4.77734375" style="56" customWidth="1"/>
    <col min="8706" max="8706" width="18" style="56" customWidth="1"/>
    <col min="8707" max="8718" width="8.77734375" style="56" customWidth="1"/>
    <col min="8719" max="8720" width="9.77734375" style="56" customWidth="1"/>
    <col min="8721" max="8721" width="8.77734375" style="56" customWidth="1"/>
    <col min="8722" max="8960" width="9" style="56"/>
    <col min="8961" max="8961" width="4.77734375" style="56" customWidth="1"/>
    <col min="8962" max="8962" width="18" style="56" customWidth="1"/>
    <col min="8963" max="8974" width="8.77734375" style="56" customWidth="1"/>
    <col min="8975" max="8976" width="9.77734375" style="56" customWidth="1"/>
    <col min="8977" max="8977" width="8.77734375" style="56" customWidth="1"/>
    <col min="8978" max="9216" width="9" style="56"/>
    <col min="9217" max="9217" width="4.77734375" style="56" customWidth="1"/>
    <col min="9218" max="9218" width="18" style="56" customWidth="1"/>
    <col min="9219" max="9230" width="8.77734375" style="56" customWidth="1"/>
    <col min="9231" max="9232" width="9.77734375" style="56" customWidth="1"/>
    <col min="9233" max="9233" width="8.77734375" style="56" customWidth="1"/>
    <col min="9234" max="9472" width="9" style="56"/>
    <col min="9473" max="9473" width="4.77734375" style="56" customWidth="1"/>
    <col min="9474" max="9474" width="18" style="56" customWidth="1"/>
    <col min="9475" max="9486" width="8.77734375" style="56" customWidth="1"/>
    <col min="9487" max="9488" width="9.77734375" style="56" customWidth="1"/>
    <col min="9489" max="9489" width="8.77734375" style="56" customWidth="1"/>
    <col min="9490" max="9728" width="9" style="56"/>
    <col min="9729" max="9729" width="4.77734375" style="56" customWidth="1"/>
    <col min="9730" max="9730" width="18" style="56" customWidth="1"/>
    <col min="9731" max="9742" width="8.77734375" style="56" customWidth="1"/>
    <col min="9743" max="9744" width="9.77734375" style="56" customWidth="1"/>
    <col min="9745" max="9745" width="8.77734375" style="56" customWidth="1"/>
    <col min="9746" max="9984" width="9" style="56"/>
    <col min="9985" max="9985" width="4.77734375" style="56" customWidth="1"/>
    <col min="9986" max="9986" width="18" style="56" customWidth="1"/>
    <col min="9987" max="9998" width="8.77734375" style="56" customWidth="1"/>
    <col min="9999" max="10000" width="9.77734375" style="56" customWidth="1"/>
    <col min="10001" max="10001" width="8.77734375" style="56" customWidth="1"/>
    <col min="10002" max="10240" width="9" style="56"/>
    <col min="10241" max="10241" width="4.77734375" style="56" customWidth="1"/>
    <col min="10242" max="10242" width="18" style="56" customWidth="1"/>
    <col min="10243" max="10254" width="8.77734375" style="56" customWidth="1"/>
    <col min="10255" max="10256" width="9.77734375" style="56" customWidth="1"/>
    <col min="10257" max="10257" width="8.77734375" style="56" customWidth="1"/>
    <col min="10258" max="10496" width="9" style="56"/>
    <col min="10497" max="10497" width="4.77734375" style="56" customWidth="1"/>
    <col min="10498" max="10498" width="18" style="56" customWidth="1"/>
    <col min="10499" max="10510" width="8.77734375" style="56" customWidth="1"/>
    <col min="10511" max="10512" width="9.77734375" style="56" customWidth="1"/>
    <col min="10513" max="10513" width="8.77734375" style="56" customWidth="1"/>
    <col min="10514" max="10752" width="9" style="56"/>
    <col min="10753" max="10753" width="4.77734375" style="56" customWidth="1"/>
    <col min="10754" max="10754" width="18" style="56" customWidth="1"/>
    <col min="10755" max="10766" width="8.77734375" style="56" customWidth="1"/>
    <col min="10767" max="10768" width="9.77734375" style="56" customWidth="1"/>
    <col min="10769" max="10769" width="8.77734375" style="56" customWidth="1"/>
    <col min="10770" max="11008" width="9" style="56"/>
    <col min="11009" max="11009" width="4.77734375" style="56" customWidth="1"/>
    <col min="11010" max="11010" width="18" style="56" customWidth="1"/>
    <col min="11011" max="11022" width="8.77734375" style="56" customWidth="1"/>
    <col min="11023" max="11024" width="9.77734375" style="56" customWidth="1"/>
    <col min="11025" max="11025" width="8.77734375" style="56" customWidth="1"/>
    <col min="11026" max="11264" width="9" style="56"/>
    <col min="11265" max="11265" width="4.77734375" style="56" customWidth="1"/>
    <col min="11266" max="11266" width="18" style="56" customWidth="1"/>
    <col min="11267" max="11278" width="8.77734375" style="56" customWidth="1"/>
    <col min="11279" max="11280" width="9.77734375" style="56" customWidth="1"/>
    <col min="11281" max="11281" width="8.77734375" style="56" customWidth="1"/>
    <col min="11282" max="11520" width="9" style="56"/>
    <col min="11521" max="11521" width="4.77734375" style="56" customWidth="1"/>
    <col min="11522" max="11522" width="18" style="56" customWidth="1"/>
    <col min="11523" max="11534" width="8.77734375" style="56" customWidth="1"/>
    <col min="11535" max="11536" width="9.77734375" style="56" customWidth="1"/>
    <col min="11537" max="11537" width="8.77734375" style="56" customWidth="1"/>
    <col min="11538" max="11776" width="9" style="56"/>
    <col min="11777" max="11777" width="4.77734375" style="56" customWidth="1"/>
    <col min="11778" max="11778" width="18" style="56" customWidth="1"/>
    <col min="11779" max="11790" width="8.77734375" style="56" customWidth="1"/>
    <col min="11791" max="11792" width="9.77734375" style="56" customWidth="1"/>
    <col min="11793" max="11793" width="8.77734375" style="56" customWidth="1"/>
    <col min="11794" max="12032" width="9" style="56"/>
    <col min="12033" max="12033" width="4.77734375" style="56" customWidth="1"/>
    <col min="12034" max="12034" width="18" style="56" customWidth="1"/>
    <col min="12035" max="12046" width="8.77734375" style="56" customWidth="1"/>
    <col min="12047" max="12048" width="9.77734375" style="56" customWidth="1"/>
    <col min="12049" max="12049" width="8.77734375" style="56" customWidth="1"/>
    <col min="12050" max="12288" width="9" style="56"/>
    <col min="12289" max="12289" width="4.77734375" style="56" customWidth="1"/>
    <col min="12290" max="12290" width="18" style="56" customWidth="1"/>
    <col min="12291" max="12302" width="8.77734375" style="56" customWidth="1"/>
    <col min="12303" max="12304" width="9.77734375" style="56" customWidth="1"/>
    <col min="12305" max="12305" width="8.77734375" style="56" customWidth="1"/>
    <col min="12306" max="12544" width="9" style="56"/>
    <col min="12545" max="12545" width="4.77734375" style="56" customWidth="1"/>
    <col min="12546" max="12546" width="18" style="56" customWidth="1"/>
    <col min="12547" max="12558" width="8.77734375" style="56" customWidth="1"/>
    <col min="12559" max="12560" width="9.77734375" style="56" customWidth="1"/>
    <col min="12561" max="12561" width="8.77734375" style="56" customWidth="1"/>
    <col min="12562" max="12800" width="9" style="56"/>
    <col min="12801" max="12801" width="4.77734375" style="56" customWidth="1"/>
    <col min="12802" max="12802" width="18" style="56" customWidth="1"/>
    <col min="12803" max="12814" width="8.77734375" style="56" customWidth="1"/>
    <col min="12815" max="12816" width="9.77734375" style="56" customWidth="1"/>
    <col min="12817" max="12817" width="8.77734375" style="56" customWidth="1"/>
    <col min="12818" max="13056" width="9" style="56"/>
    <col min="13057" max="13057" width="4.77734375" style="56" customWidth="1"/>
    <col min="13058" max="13058" width="18" style="56" customWidth="1"/>
    <col min="13059" max="13070" width="8.77734375" style="56" customWidth="1"/>
    <col min="13071" max="13072" width="9.77734375" style="56" customWidth="1"/>
    <col min="13073" max="13073" width="8.77734375" style="56" customWidth="1"/>
    <col min="13074" max="13312" width="9" style="56"/>
    <col min="13313" max="13313" width="4.77734375" style="56" customWidth="1"/>
    <col min="13314" max="13314" width="18" style="56" customWidth="1"/>
    <col min="13315" max="13326" width="8.77734375" style="56" customWidth="1"/>
    <col min="13327" max="13328" width="9.77734375" style="56" customWidth="1"/>
    <col min="13329" max="13329" width="8.77734375" style="56" customWidth="1"/>
    <col min="13330" max="13568" width="9" style="56"/>
    <col min="13569" max="13569" width="4.77734375" style="56" customWidth="1"/>
    <col min="13570" max="13570" width="18" style="56" customWidth="1"/>
    <col min="13571" max="13582" width="8.77734375" style="56" customWidth="1"/>
    <col min="13583" max="13584" width="9.77734375" style="56" customWidth="1"/>
    <col min="13585" max="13585" width="8.77734375" style="56" customWidth="1"/>
    <col min="13586" max="13824" width="9" style="56"/>
    <col min="13825" max="13825" width="4.77734375" style="56" customWidth="1"/>
    <col min="13826" max="13826" width="18" style="56" customWidth="1"/>
    <col min="13827" max="13838" width="8.77734375" style="56" customWidth="1"/>
    <col min="13839" max="13840" width="9.77734375" style="56" customWidth="1"/>
    <col min="13841" max="13841" width="8.77734375" style="56" customWidth="1"/>
    <col min="13842" max="14080" width="9" style="56"/>
    <col min="14081" max="14081" width="4.77734375" style="56" customWidth="1"/>
    <col min="14082" max="14082" width="18" style="56" customWidth="1"/>
    <col min="14083" max="14094" width="8.77734375" style="56" customWidth="1"/>
    <col min="14095" max="14096" width="9.77734375" style="56" customWidth="1"/>
    <col min="14097" max="14097" width="8.77734375" style="56" customWidth="1"/>
    <col min="14098" max="14336" width="9" style="56"/>
    <col min="14337" max="14337" width="4.77734375" style="56" customWidth="1"/>
    <col min="14338" max="14338" width="18" style="56" customWidth="1"/>
    <col min="14339" max="14350" width="8.77734375" style="56" customWidth="1"/>
    <col min="14351" max="14352" width="9.77734375" style="56" customWidth="1"/>
    <col min="14353" max="14353" width="8.77734375" style="56" customWidth="1"/>
    <col min="14354" max="14592" width="9" style="56"/>
    <col min="14593" max="14593" width="4.77734375" style="56" customWidth="1"/>
    <col min="14594" max="14594" width="18" style="56" customWidth="1"/>
    <col min="14595" max="14606" width="8.77734375" style="56" customWidth="1"/>
    <col min="14607" max="14608" width="9.77734375" style="56" customWidth="1"/>
    <col min="14609" max="14609" width="8.77734375" style="56" customWidth="1"/>
    <col min="14610" max="14848" width="9" style="56"/>
    <col min="14849" max="14849" width="4.77734375" style="56" customWidth="1"/>
    <col min="14850" max="14850" width="18" style="56" customWidth="1"/>
    <col min="14851" max="14862" width="8.77734375" style="56" customWidth="1"/>
    <col min="14863" max="14864" width="9.77734375" style="56" customWidth="1"/>
    <col min="14865" max="14865" width="8.77734375" style="56" customWidth="1"/>
    <col min="14866" max="15104" width="9" style="56"/>
    <col min="15105" max="15105" width="4.77734375" style="56" customWidth="1"/>
    <col min="15106" max="15106" width="18" style="56" customWidth="1"/>
    <col min="15107" max="15118" width="8.77734375" style="56" customWidth="1"/>
    <col min="15119" max="15120" width="9.77734375" style="56" customWidth="1"/>
    <col min="15121" max="15121" width="8.77734375" style="56" customWidth="1"/>
    <col min="15122" max="15360" width="9" style="56"/>
    <col min="15361" max="15361" width="4.77734375" style="56" customWidth="1"/>
    <col min="15362" max="15362" width="18" style="56" customWidth="1"/>
    <col min="15363" max="15374" width="8.77734375" style="56" customWidth="1"/>
    <col min="15375" max="15376" width="9.77734375" style="56" customWidth="1"/>
    <col min="15377" max="15377" width="8.77734375" style="56" customWidth="1"/>
    <col min="15378" max="15616" width="9" style="56"/>
    <col min="15617" max="15617" width="4.77734375" style="56" customWidth="1"/>
    <col min="15618" max="15618" width="18" style="56" customWidth="1"/>
    <col min="15619" max="15630" width="8.77734375" style="56" customWidth="1"/>
    <col min="15631" max="15632" width="9.77734375" style="56" customWidth="1"/>
    <col min="15633" max="15633" width="8.77734375" style="56" customWidth="1"/>
    <col min="15634" max="15872" width="9" style="56"/>
    <col min="15873" max="15873" width="4.77734375" style="56" customWidth="1"/>
    <col min="15874" max="15874" width="18" style="56" customWidth="1"/>
    <col min="15875" max="15886" width="8.77734375" style="56" customWidth="1"/>
    <col min="15887" max="15888" width="9.77734375" style="56" customWidth="1"/>
    <col min="15889" max="15889" width="8.77734375" style="56" customWidth="1"/>
    <col min="15890" max="16128" width="9" style="56"/>
    <col min="16129" max="16129" width="4.77734375" style="56" customWidth="1"/>
    <col min="16130" max="16130" width="18" style="56" customWidth="1"/>
    <col min="16131" max="16142" width="8.77734375" style="56" customWidth="1"/>
    <col min="16143" max="16144" width="9.77734375" style="56" customWidth="1"/>
    <col min="16145" max="16145" width="8.77734375" style="56" customWidth="1"/>
    <col min="16146" max="16384" width="9" style="56"/>
  </cols>
  <sheetData>
    <row r="1" spans="1:17" ht="22.6" customHeight="1">
      <c r="O1" s="461" t="s">
        <v>554</v>
      </c>
      <c r="P1" s="461"/>
      <c r="Q1" s="461"/>
    </row>
    <row r="2" spans="1:17" s="60" customFormat="1" ht="22.6" customHeight="1">
      <c r="A2" s="464" t="s">
        <v>463</v>
      </c>
      <c r="B2" s="465"/>
      <c r="C2" s="55" t="s">
        <v>464</v>
      </c>
      <c r="D2" s="55" t="s">
        <v>465</v>
      </c>
      <c r="E2" s="55" t="s">
        <v>466</v>
      </c>
      <c r="F2" s="55" t="s">
        <v>467</v>
      </c>
      <c r="G2" s="55" t="s">
        <v>468</v>
      </c>
      <c r="H2" s="55" t="s">
        <v>469</v>
      </c>
      <c r="I2" s="55" t="s">
        <v>470</v>
      </c>
      <c r="J2" s="55" t="s">
        <v>471</v>
      </c>
      <c r="K2" s="55" t="s">
        <v>472</v>
      </c>
      <c r="L2" s="55" t="s">
        <v>473</v>
      </c>
      <c r="M2" s="55" t="s">
        <v>474</v>
      </c>
      <c r="N2" s="55" t="s">
        <v>475</v>
      </c>
      <c r="O2" s="55" t="s">
        <v>476</v>
      </c>
      <c r="P2" s="55" t="s">
        <v>1519</v>
      </c>
      <c r="Q2" s="55" t="s">
        <v>478</v>
      </c>
    </row>
    <row r="3" spans="1:17" ht="22.6" customHeight="1">
      <c r="A3" s="70" t="s">
        <v>507</v>
      </c>
      <c r="B3" s="57" t="s">
        <v>508</v>
      </c>
      <c r="C3" s="71">
        <v>91</v>
      </c>
      <c r="D3" s="71">
        <v>645</v>
      </c>
      <c r="E3" s="71">
        <v>1237</v>
      </c>
      <c r="F3" s="71">
        <v>1487</v>
      </c>
      <c r="G3" s="71">
        <v>745</v>
      </c>
      <c r="H3" s="71">
        <v>372</v>
      </c>
      <c r="I3" s="71">
        <v>139</v>
      </c>
      <c r="J3" s="71">
        <v>142</v>
      </c>
      <c r="K3" s="71">
        <v>666</v>
      </c>
      <c r="L3" s="71">
        <v>274</v>
      </c>
      <c r="M3" s="71">
        <v>270</v>
      </c>
      <c r="N3" s="71">
        <v>228</v>
      </c>
      <c r="O3" s="71">
        <f t="shared" ref="O3:O25" si="0">SUM(C3:N3)</f>
        <v>6296</v>
      </c>
      <c r="P3" s="71">
        <v>5904</v>
      </c>
      <c r="Q3" s="72">
        <f t="shared" ref="Q3:Q26" si="1">IF(O3*P3&lt;&gt;0,O3/P3,"0%")</f>
        <v>1.0663956639566397</v>
      </c>
    </row>
    <row r="4" spans="1:17" ht="22.6" customHeight="1">
      <c r="A4" s="70" t="s">
        <v>509</v>
      </c>
      <c r="B4" s="57" t="s">
        <v>510</v>
      </c>
      <c r="C4" s="71">
        <v>1175</v>
      </c>
      <c r="D4" s="71">
        <v>1500</v>
      </c>
      <c r="E4" s="71">
        <v>3214</v>
      </c>
      <c r="F4" s="71">
        <v>9578</v>
      </c>
      <c r="G4" s="71">
        <v>10982</v>
      </c>
      <c r="H4" s="71">
        <v>5416</v>
      </c>
      <c r="I4" s="71">
        <v>1662</v>
      </c>
      <c r="J4" s="71">
        <v>1246</v>
      </c>
      <c r="K4" s="71">
        <v>1413</v>
      </c>
      <c r="L4" s="71">
        <v>1637</v>
      </c>
      <c r="M4" s="71">
        <v>2363</v>
      </c>
      <c r="N4" s="71">
        <v>3536</v>
      </c>
      <c r="O4" s="71">
        <f t="shared" si="0"/>
        <v>43722</v>
      </c>
      <c r="P4" s="71">
        <v>34458</v>
      </c>
      <c r="Q4" s="72">
        <f t="shared" si="1"/>
        <v>1.2688490336061291</v>
      </c>
    </row>
    <row r="5" spans="1:17" ht="22.6" customHeight="1">
      <c r="A5" s="70" t="s">
        <v>511</v>
      </c>
      <c r="B5" s="57" t="s">
        <v>512</v>
      </c>
      <c r="C5" s="71">
        <v>0</v>
      </c>
      <c r="D5" s="71">
        <v>0</v>
      </c>
      <c r="E5" s="71">
        <v>0</v>
      </c>
      <c r="F5" s="71">
        <v>0</v>
      </c>
      <c r="G5" s="71">
        <v>6399</v>
      </c>
      <c r="H5" s="71">
        <v>63403</v>
      </c>
      <c r="I5" s="71">
        <v>1391</v>
      </c>
      <c r="J5" s="71">
        <v>33</v>
      </c>
      <c r="K5" s="71">
        <v>12</v>
      </c>
      <c r="L5" s="71">
        <v>36</v>
      </c>
      <c r="M5" s="71">
        <v>11</v>
      </c>
      <c r="N5" s="71">
        <v>0</v>
      </c>
      <c r="O5" s="71">
        <f t="shared" si="0"/>
        <v>71285</v>
      </c>
      <c r="P5" s="71">
        <v>71327</v>
      </c>
      <c r="Q5" s="72">
        <f t="shared" si="1"/>
        <v>0.99941116267332142</v>
      </c>
    </row>
    <row r="6" spans="1:17" ht="22.6" customHeight="1">
      <c r="A6" s="70" t="s">
        <v>513</v>
      </c>
      <c r="B6" s="57" t="s">
        <v>359</v>
      </c>
      <c r="C6" s="71">
        <v>903</v>
      </c>
      <c r="D6" s="71">
        <v>9</v>
      </c>
      <c r="E6" s="71">
        <v>130</v>
      </c>
      <c r="F6" s="71">
        <v>5</v>
      </c>
      <c r="G6" s="71">
        <v>52</v>
      </c>
      <c r="H6" s="71">
        <v>23</v>
      </c>
      <c r="I6" s="71">
        <v>0</v>
      </c>
      <c r="J6" s="71">
        <v>72</v>
      </c>
      <c r="K6" s="71">
        <v>15202</v>
      </c>
      <c r="L6" s="71">
        <v>35749</v>
      </c>
      <c r="M6" s="71">
        <v>20262</v>
      </c>
      <c r="N6" s="71">
        <v>5443</v>
      </c>
      <c r="O6" s="71">
        <f t="shared" si="0"/>
        <v>77850</v>
      </c>
      <c r="P6" s="71">
        <v>5985</v>
      </c>
      <c r="Q6" s="72">
        <f t="shared" si="1"/>
        <v>13.007518796992482</v>
      </c>
    </row>
    <row r="7" spans="1:17" ht="22.6" customHeight="1">
      <c r="A7" s="70" t="s">
        <v>514</v>
      </c>
      <c r="B7" s="57" t="s">
        <v>515</v>
      </c>
      <c r="C7" s="71">
        <v>9314</v>
      </c>
      <c r="D7" s="71">
        <v>13555</v>
      </c>
      <c r="E7" s="71">
        <v>9155</v>
      </c>
      <c r="F7" s="71">
        <v>17246</v>
      </c>
      <c r="G7" s="71">
        <v>20132</v>
      </c>
      <c r="H7" s="71">
        <v>19662</v>
      </c>
      <c r="I7" s="71">
        <v>7824</v>
      </c>
      <c r="J7" s="71">
        <v>25533</v>
      </c>
      <c r="K7" s="71">
        <v>23718</v>
      </c>
      <c r="L7" s="71">
        <v>13031</v>
      </c>
      <c r="M7" s="71">
        <v>16594</v>
      </c>
      <c r="N7" s="71">
        <v>8978</v>
      </c>
      <c r="O7" s="71">
        <f t="shared" si="0"/>
        <v>184742</v>
      </c>
      <c r="P7" s="71">
        <v>182100</v>
      </c>
      <c r="Q7" s="72">
        <f t="shared" si="1"/>
        <v>1.0145085118066997</v>
      </c>
    </row>
    <row r="8" spans="1:17" ht="22.6" customHeight="1">
      <c r="A8" s="70" t="s">
        <v>516</v>
      </c>
      <c r="B8" s="57" t="s">
        <v>311</v>
      </c>
      <c r="C8" s="71">
        <v>41365</v>
      </c>
      <c r="D8" s="71">
        <v>9300</v>
      </c>
      <c r="E8" s="71">
        <v>18</v>
      </c>
      <c r="F8" s="71">
        <v>39</v>
      </c>
      <c r="G8" s="71">
        <v>10750</v>
      </c>
      <c r="H8" s="71">
        <v>91294</v>
      </c>
      <c r="I8" s="71">
        <v>14383</v>
      </c>
      <c r="J8" s="71">
        <v>10930</v>
      </c>
      <c r="K8" s="71">
        <v>19410</v>
      </c>
      <c r="L8" s="71">
        <v>111843</v>
      </c>
      <c r="M8" s="71">
        <v>9221</v>
      </c>
      <c r="N8" s="71">
        <v>73234</v>
      </c>
      <c r="O8" s="71">
        <f t="shared" si="0"/>
        <v>391787</v>
      </c>
      <c r="P8" s="71">
        <v>539498</v>
      </c>
      <c r="Q8" s="72">
        <f t="shared" si="1"/>
        <v>0.72620658463979482</v>
      </c>
    </row>
    <row r="9" spans="1:17" ht="22.6" customHeight="1">
      <c r="A9" s="70" t="s">
        <v>517</v>
      </c>
      <c r="B9" s="57" t="s">
        <v>317</v>
      </c>
      <c r="C9" s="71">
        <v>2147</v>
      </c>
      <c r="D9" s="71">
        <v>4350</v>
      </c>
      <c r="E9" s="71">
        <v>3914</v>
      </c>
      <c r="F9" s="71">
        <v>1411</v>
      </c>
      <c r="G9" s="71">
        <v>56</v>
      </c>
      <c r="H9" s="71">
        <v>3</v>
      </c>
      <c r="I9" s="71">
        <v>0</v>
      </c>
      <c r="J9" s="71">
        <v>0</v>
      </c>
      <c r="K9" s="71">
        <v>5</v>
      </c>
      <c r="L9" s="71">
        <v>3</v>
      </c>
      <c r="M9" s="71">
        <v>108</v>
      </c>
      <c r="N9" s="71">
        <v>70</v>
      </c>
      <c r="O9" s="71">
        <f t="shared" si="0"/>
        <v>12067</v>
      </c>
      <c r="P9" s="71">
        <v>20341</v>
      </c>
      <c r="Q9" s="72">
        <f t="shared" si="1"/>
        <v>0.59323533749569834</v>
      </c>
    </row>
    <row r="10" spans="1:17" ht="22.6" customHeight="1">
      <c r="A10" s="70" t="s">
        <v>518</v>
      </c>
      <c r="B10" s="57" t="s">
        <v>519</v>
      </c>
      <c r="C10" s="71">
        <v>187</v>
      </c>
      <c r="D10" s="71">
        <v>307</v>
      </c>
      <c r="E10" s="71">
        <v>1778</v>
      </c>
      <c r="F10" s="71">
        <v>2914</v>
      </c>
      <c r="G10" s="71">
        <v>3027</v>
      </c>
      <c r="H10" s="71">
        <v>2220</v>
      </c>
      <c r="I10" s="71">
        <v>202</v>
      </c>
      <c r="J10" s="71">
        <v>2104</v>
      </c>
      <c r="K10" s="71">
        <v>520</v>
      </c>
      <c r="L10" s="71">
        <v>1972</v>
      </c>
      <c r="M10" s="71">
        <v>1444</v>
      </c>
      <c r="N10" s="71">
        <v>75</v>
      </c>
      <c r="O10" s="71">
        <f t="shared" si="0"/>
        <v>16750</v>
      </c>
      <c r="P10" s="71">
        <v>9044</v>
      </c>
      <c r="Q10" s="72">
        <f t="shared" si="1"/>
        <v>1.8520566121185316</v>
      </c>
    </row>
    <row r="11" spans="1:17" ht="22.6" customHeight="1">
      <c r="A11" s="70" t="s">
        <v>520</v>
      </c>
      <c r="B11" s="57" t="s">
        <v>354</v>
      </c>
      <c r="C11" s="71">
        <v>0</v>
      </c>
      <c r="D11" s="71">
        <v>0</v>
      </c>
      <c r="E11" s="71">
        <v>1</v>
      </c>
      <c r="F11" s="71">
        <v>0</v>
      </c>
      <c r="G11" s="71">
        <v>5</v>
      </c>
      <c r="H11" s="71">
        <v>13</v>
      </c>
      <c r="I11" s="71">
        <v>101</v>
      </c>
      <c r="J11" s="71">
        <v>209</v>
      </c>
      <c r="K11" s="71">
        <v>55</v>
      </c>
      <c r="L11" s="71">
        <v>5</v>
      </c>
      <c r="M11" s="71">
        <v>0</v>
      </c>
      <c r="N11" s="71">
        <v>1</v>
      </c>
      <c r="O11" s="71">
        <f t="shared" si="0"/>
        <v>390</v>
      </c>
      <c r="P11" s="71">
        <v>799</v>
      </c>
      <c r="Q11" s="72">
        <f t="shared" si="1"/>
        <v>0.48811013767209011</v>
      </c>
    </row>
    <row r="12" spans="1:17" ht="22.6" customHeight="1">
      <c r="A12" s="70" t="s">
        <v>521</v>
      </c>
      <c r="B12" s="58" t="s">
        <v>522</v>
      </c>
      <c r="C12" s="71">
        <v>8304</v>
      </c>
      <c r="D12" s="71">
        <v>11277</v>
      </c>
      <c r="E12" s="71">
        <v>5086</v>
      </c>
      <c r="F12" s="71">
        <v>21831</v>
      </c>
      <c r="G12" s="71">
        <v>15200</v>
      </c>
      <c r="H12" s="71">
        <v>16458</v>
      </c>
      <c r="I12" s="71">
        <v>0</v>
      </c>
      <c r="J12" s="71">
        <v>0</v>
      </c>
      <c r="K12" s="71">
        <v>19922</v>
      </c>
      <c r="L12" s="71">
        <v>14394</v>
      </c>
      <c r="M12" s="71">
        <v>16211</v>
      </c>
      <c r="N12" s="71">
        <v>5373</v>
      </c>
      <c r="O12" s="71">
        <f t="shared" si="0"/>
        <v>134056</v>
      </c>
      <c r="P12" s="71">
        <v>168113</v>
      </c>
      <c r="Q12" s="72">
        <f t="shared" si="1"/>
        <v>0.79741602374593279</v>
      </c>
    </row>
    <row r="13" spans="1:17" ht="22.6" customHeight="1">
      <c r="A13" s="70" t="s">
        <v>523</v>
      </c>
      <c r="B13" s="57" t="s">
        <v>524</v>
      </c>
      <c r="C13" s="71">
        <v>1728</v>
      </c>
      <c r="D13" s="71">
        <v>755</v>
      </c>
      <c r="E13" s="71">
        <v>578</v>
      </c>
      <c r="F13" s="71">
        <v>4984</v>
      </c>
      <c r="G13" s="71">
        <v>5633</v>
      </c>
      <c r="H13" s="71">
        <v>3587</v>
      </c>
      <c r="I13" s="71">
        <v>0</v>
      </c>
      <c r="J13" s="71">
        <v>0</v>
      </c>
      <c r="K13" s="71">
        <v>8849</v>
      </c>
      <c r="L13" s="71">
        <v>3853</v>
      </c>
      <c r="M13" s="71">
        <v>2849</v>
      </c>
      <c r="N13" s="71">
        <v>778</v>
      </c>
      <c r="O13" s="71">
        <f t="shared" si="0"/>
        <v>33594</v>
      </c>
      <c r="P13" s="71">
        <v>29092</v>
      </c>
      <c r="Q13" s="72">
        <f t="shared" si="1"/>
        <v>1.1547504468582428</v>
      </c>
    </row>
    <row r="14" spans="1:17" ht="22.6" customHeight="1">
      <c r="A14" s="70" t="s">
        <v>525</v>
      </c>
      <c r="B14" s="57" t="s">
        <v>358</v>
      </c>
      <c r="C14" s="71">
        <v>17843</v>
      </c>
      <c r="D14" s="71">
        <v>1902</v>
      </c>
      <c r="E14" s="71">
        <v>514</v>
      </c>
      <c r="F14" s="71">
        <v>513</v>
      </c>
      <c r="G14" s="71">
        <v>0</v>
      </c>
      <c r="H14" s="71">
        <v>0</v>
      </c>
      <c r="I14" s="71">
        <v>0</v>
      </c>
      <c r="J14" s="71">
        <v>0</v>
      </c>
      <c r="K14" s="71">
        <v>0</v>
      </c>
      <c r="L14" s="71">
        <v>48689</v>
      </c>
      <c r="M14" s="71">
        <v>34829</v>
      </c>
      <c r="N14" s="71">
        <v>16379</v>
      </c>
      <c r="O14" s="71">
        <f t="shared" si="0"/>
        <v>120669</v>
      </c>
      <c r="P14" s="71">
        <v>159346</v>
      </c>
      <c r="Q14" s="72">
        <f t="shared" si="1"/>
        <v>0.7572766181767977</v>
      </c>
    </row>
    <row r="15" spans="1:17" ht="22.6" customHeight="1">
      <c r="A15" s="70" t="s">
        <v>526</v>
      </c>
      <c r="B15" s="57" t="s">
        <v>362</v>
      </c>
      <c r="C15" s="71">
        <v>3427</v>
      </c>
      <c r="D15" s="71">
        <v>0</v>
      </c>
      <c r="E15" s="71">
        <v>0</v>
      </c>
      <c r="F15" s="71">
        <v>7367</v>
      </c>
      <c r="G15" s="71">
        <v>6825</v>
      </c>
      <c r="H15" s="71">
        <v>8207</v>
      </c>
      <c r="I15" s="71">
        <v>5384</v>
      </c>
      <c r="J15" s="71">
        <v>8841</v>
      </c>
      <c r="K15" s="71">
        <v>7770</v>
      </c>
      <c r="L15" s="71">
        <v>8476</v>
      </c>
      <c r="M15" s="71">
        <v>3826</v>
      </c>
      <c r="N15" s="71">
        <v>1147</v>
      </c>
      <c r="O15" s="71">
        <f t="shared" si="0"/>
        <v>61270</v>
      </c>
      <c r="P15" s="71">
        <v>57233</v>
      </c>
      <c r="Q15" s="72">
        <f t="shared" si="1"/>
        <v>1.0705362290985969</v>
      </c>
    </row>
    <row r="16" spans="1:17" ht="22.6" customHeight="1">
      <c r="A16" s="70" t="s">
        <v>527</v>
      </c>
      <c r="B16" s="57" t="s">
        <v>368</v>
      </c>
      <c r="C16" s="71">
        <v>0</v>
      </c>
      <c r="D16" s="71">
        <v>2</v>
      </c>
      <c r="E16" s="71">
        <v>3</v>
      </c>
      <c r="F16" s="71">
        <v>4</v>
      </c>
      <c r="G16" s="71">
        <v>2</v>
      </c>
      <c r="H16" s="71">
        <v>3</v>
      </c>
      <c r="I16" s="71">
        <v>4</v>
      </c>
      <c r="J16" s="71">
        <v>19</v>
      </c>
      <c r="K16" s="71">
        <v>51</v>
      </c>
      <c r="L16" s="71">
        <v>108</v>
      </c>
      <c r="M16" s="71">
        <v>27</v>
      </c>
      <c r="N16" s="71">
        <v>12</v>
      </c>
      <c r="O16" s="71">
        <f t="shared" si="0"/>
        <v>235</v>
      </c>
      <c r="P16" s="71">
        <v>327</v>
      </c>
      <c r="Q16" s="72">
        <f t="shared" si="1"/>
        <v>0.71865443425076447</v>
      </c>
    </row>
    <row r="17" spans="1:17" ht="22.6" customHeight="1">
      <c r="A17" s="70" t="s">
        <v>528</v>
      </c>
      <c r="B17" s="74" t="s">
        <v>529</v>
      </c>
      <c r="C17" s="71">
        <v>3838</v>
      </c>
      <c r="D17" s="71">
        <v>5154</v>
      </c>
      <c r="E17" s="71">
        <v>4144</v>
      </c>
      <c r="F17" s="71">
        <v>10035</v>
      </c>
      <c r="G17" s="71">
        <v>6251</v>
      </c>
      <c r="H17" s="71">
        <v>2225</v>
      </c>
      <c r="I17" s="71">
        <v>38</v>
      </c>
      <c r="J17" s="71">
        <v>23</v>
      </c>
      <c r="K17" s="71">
        <v>2248</v>
      </c>
      <c r="L17" s="71">
        <v>2149</v>
      </c>
      <c r="M17" s="71">
        <v>2583</v>
      </c>
      <c r="N17" s="71">
        <v>1028</v>
      </c>
      <c r="O17" s="71">
        <f t="shared" si="0"/>
        <v>39716</v>
      </c>
      <c r="P17" s="71">
        <v>48802</v>
      </c>
      <c r="Q17" s="72">
        <f t="shared" si="1"/>
        <v>0.81381910577435346</v>
      </c>
    </row>
    <row r="18" spans="1:17" ht="22.6" customHeight="1">
      <c r="A18" s="70" t="s">
        <v>530</v>
      </c>
      <c r="B18" s="57" t="s">
        <v>531</v>
      </c>
      <c r="C18" s="71">
        <v>971</v>
      </c>
      <c r="D18" s="71">
        <v>2523</v>
      </c>
      <c r="E18" s="71">
        <v>2414</v>
      </c>
      <c r="F18" s="71">
        <v>6275</v>
      </c>
      <c r="G18" s="71">
        <v>2308</v>
      </c>
      <c r="H18" s="71">
        <v>1502</v>
      </c>
      <c r="I18" s="71">
        <v>504</v>
      </c>
      <c r="J18" s="71">
        <v>1644</v>
      </c>
      <c r="K18" s="71">
        <v>308</v>
      </c>
      <c r="L18" s="71">
        <v>0</v>
      </c>
      <c r="M18" s="71">
        <v>0</v>
      </c>
      <c r="N18" s="71">
        <v>63</v>
      </c>
      <c r="O18" s="71">
        <f t="shared" si="0"/>
        <v>18512</v>
      </c>
      <c r="P18" s="71">
        <v>18368</v>
      </c>
      <c r="Q18" s="72">
        <f t="shared" si="1"/>
        <v>1.0078397212543555</v>
      </c>
    </row>
    <row r="19" spans="1:17" ht="22.6" customHeight="1">
      <c r="A19" s="70" t="s">
        <v>532</v>
      </c>
      <c r="B19" s="57" t="s">
        <v>533</v>
      </c>
      <c r="C19" s="71">
        <v>1175</v>
      </c>
      <c r="D19" s="71">
        <v>1758</v>
      </c>
      <c r="E19" s="71">
        <v>2598</v>
      </c>
      <c r="F19" s="71">
        <v>10840</v>
      </c>
      <c r="G19" s="71">
        <v>5983</v>
      </c>
      <c r="H19" s="71">
        <v>6130</v>
      </c>
      <c r="I19" s="71">
        <v>4307</v>
      </c>
      <c r="J19" s="71">
        <v>12149</v>
      </c>
      <c r="K19" s="71">
        <v>8253</v>
      </c>
      <c r="L19" s="71">
        <v>10377</v>
      </c>
      <c r="M19" s="71">
        <v>7770</v>
      </c>
      <c r="N19" s="71">
        <v>717</v>
      </c>
      <c r="O19" s="71">
        <f t="shared" si="0"/>
        <v>72057</v>
      </c>
      <c r="P19" s="71">
        <v>39164</v>
      </c>
      <c r="Q19" s="72">
        <f t="shared" si="1"/>
        <v>1.8398784598100295</v>
      </c>
    </row>
    <row r="20" spans="1:17" ht="22.6" customHeight="1">
      <c r="A20" s="70" t="s">
        <v>534</v>
      </c>
      <c r="B20" s="57" t="s">
        <v>377</v>
      </c>
      <c r="C20" s="71">
        <v>0</v>
      </c>
      <c r="D20" s="71">
        <v>0</v>
      </c>
      <c r="E20" s="71">
        <v>0</v>
      </c>
      <c r="F20" s="71">
        <v>0</v>
      </c>
      <c r="G20" s="71">
        <v>4463</v>
      </c>
      <c r="H20" s="71">
        <v>13075</v>
      </c>
      <c r="I20" s="71">
        <v>22770</v>
      </c>
      <c r="J20" s="71">
        <v>23924</v>
      </c>
      <c r="K20" s="71">
        <v>0</v>
      </c>
      <c r="L20" s="71">
        <v>0</v>
      </c>
      <c r="M20" s="71">
        <v>0</v>
      </c>
      <c r="N20" s="71">
        <v>0</v>
      </c>
      <c r="O20" s="71">
        <f t="shared" si="0"/>
        <v>64232</v>
      </c>
      <c r="P20" s="71">
        <v>58001</v>
      </c>
      <c r="Q20" s="72">
        <f t="shared" si="1"/>
        <v>1.1074291822554783</v>
      </c>
    </row>
    <row r="21" spans="1:17" ht="22.6" customHeight="1">
      <c r="A21" s="70" t="s">
        <v>535</v>
      </c>
      <c r="B21" s="57" t="s">
        <v>536</v>
      </c>
      <c r="C21" s="71">
        <v>0</v>
      </c>
      <c r="D21" s="71">
        <v>0</v>
      </c>
      <c r="E21" s="71">
        <v>0</v>
      </c>
      <c r="F21" s="71">
        <v>189</v>
      </c>
      <c r="G21" s="71">
        <v>420</v>
      </c>
      <c r="H21" s="71">
        <v>356</v>
      </c>
      <c r="I21" s="71">
        <v>39</v>
      </c>
      <c r="J21" s="71">
        <v>292</v>
      </c>
      <c r="K21" s="71">
        <v>64</v>
      </c>
      <c r="L21" s="71">
        <v>0</v>
      </c>
      <c r="M21" s="71">
        <v>0</v>
      </c>
      <c r="N21" s="71">
        <v>0</v>
      </c>
      <c r="O21" s="71">
        <f t="shared" si="0"/>
        <v>1360</v>
      </c>
      <c r="P21" s="71">
        <v>438</v>
      </c>
      <c r="Q21" s="72">
        <f t="shared" si="1"/>
        <v>3.1050228310502281</v>
      </c>
    </row>
    <row r="22" spans="1:17" ht="22.6" customHeight="1">
      <c r="A22" s="70" t="s">
        <v>537</v>
      </c>
      <c r="B22" s="57" t="s">
        <v>538</v>
      </c>
      <c r="C22" s="71">
        <v>113</v>
      </c>
      <c r="D22" s="71">
        <v>0</v>
      </c>
      <c r="E22" s="71">
        <v>3</v>
      </c>
      <c r="F22" s="71">
        <v>1055</v>
      </c>
      <c r="G22" s="71">
        <v>1485</v>
      </c>
      <c r="H22" s="71">
        <v>2756</v>
      </c>
      <c r="I22" s="71">
        <v>8234</v>
      </c>
      <c r="J22" s="71">
        <v>14820</v>
      </c>
      <c r="K22" s="71">
        <v>2028</v>
      </c>
      <c r="L22" s="71">
        <v>778</v>
      </c>
      <c r="M22" s="71">
        <v>516</v>
      </c>
      <c r="N22" s="71">
        <v>121</v>
      </c>
      <c r="O22" s="71">
        <f t="shared" si="0"/>
        <v>31909</v>
      </c>
      <c r="P22" s="71">
        <v>38149</v>
      </c>
      <c r="Q22" s="72">
        <f t="shared" si="1"/>
        <v>0.83643083698131016</v>
      </c>
    </row>
    <row r="23" spans="1:17" ht="22.6" customHeight="1">
      <c r="A23" s="70" t="s">
        <v>539</v>
      </c>
      <c r="B23" s="57" t="s">
        <v>540</v>
      </c>
      <c r="C23" s="71">
        <v>0</v>
      </c>
      <c r="D23" s="71">
        <v>0</v>
      </c>
      <c r="E23" s="71">
        <v>0</v>
      </c>
      <c r="F23" s="71">
        <v>301</v>
      </c>
      <c r="G23" s="71">
        <v>133</v>
      </c>
      <c r="H23" s="71">
        <v>39</v>
      </c>
      <c r="I23" s="71">
        <v>22</v>
      </c>
      <c r="J23" s="71">
        <v>42</v>
      </c>
      <c r="K23" s="71">
        <v>0</v>
      </c>
      <c r="L23" s="71">
        <v>0</v>
      </c>
      <c r="M23" s="71">
        <v>0</v>
      </c>
      <c r="N23" s="71">
        <v>0</v>
      </c>
      <c r="O23" s="71">
        <f t="shared" si="0"/>
        <v>537</v>
      </c>
      <c r="P23" s="71">
        <v>428</v>
      </c>
      <c r="Q23" s="72">
        <f t="shared" si="1"/>
        <v>1.2546728971962617</v>
      </c>
    </row>
    <row r="24" spans="1:17" ht="22.6" customHeight="1">
      <c r="A24" s="70" t="s">
        <v>541</v>
      </c>
      <c r="B24" s="57" t="s">
        <v>542</v>
      </c>
      <c r="C24" s="71">
        <v>906</v>
      </c>
      <c r="D24" s="71">
        <v>875</v>
      </c>
      <c r="E24" s="71">
        <v>38</v>
      </c>
      <c r="F24" s="71">
        <v>0</v>
      </c>
      <c r="G24" s="71">
        <v>0</v>
      </c>
      <c r="H24" s="71">
        <v>0</v>
      </c>
      <c r="I24" s="71">
        <v>0</v>
      </c>
      <c r="J24" s="71">
        <v>0</v>
      </c>
      <c r="K24" s="71">
        <v>0</v>
      </c>
      <c r="L24" s="71">
        <v>0</v>
      </c>
      <c r="M24" s="71">
        <v>0</v>
      </c>
      <c r="N24" s="71">
        <v>309</v>
      </c>
      <c r="O24" s="71">
        <f t="shared" si="0"/>
        <v>2128</v>
      </c>
      <c r="P24" s="71">
        <v>2857</v>
      </c>
      <c r="Q24" s="72">
        <f t="shared" si="1"/>
        <v>0.7448372418620931</v>
      </c>
    </row>
    <row r="25" spans="1:17" ht="22.6" customHeight="1">
      <c r="A25" s="70" t="s">
        <v>543</v>
      </c>
      <c r="B25" s="57" t="s">
        <v>544</v>
      </c>
      <c r="C25" s="71">
        <v>19</v>
      </c>
      <c r="D25" s="71">
        <v>217</v>
      </c>
      <c r="E25" s="71">
        <v>1108</v>
      </c>
      <c r="F25" s="71">
        <v>1707</v>
      </c>
      <c r="G25" s="71">
        <v>447</v>
      </c>
      <c r="H25" s="71">
        <v>11038</v>
      </c>
      <c r="I25" s="71">
        <v>1609</v>
      </c>
      <c r="J25" s="71">
        <v>1166</v>
      </c>
      <c r="K25" s="71">
        <v>75</v>
      </c>
      <c r="L25" s="71">
        <v>76</v>
      </c>
      <c r="M25" s="71">
        <v>38</v>
      </c>
      <c r="N25" s="71">
        <v>7</v>
      </c>
      <c r="O25" s="71">
        <f t="shared" si="0"/>
        <v>17507</v>
      </c>
      <c r="P25" s="71">
        <v>10027</v>
      </c>
      <c r="Q25" s="72">
        <f t="shared" si="1"/>
        <v>1.7459858382367608</v>
      </c>
    </row>
    <row r="26" spans="1:17" ht="22.6" customHeight="1">
      <c r="A26" s="464" t="s">
        <v>545</v>
      </c>
      <c r="B26" s="465"/>
      <c r="C26" s="71">
        <v>136867</v>
      </c>
      <c r="D26" s="71">
        <v>110645</v>
      </c>
      <c r="E26" s="71">
        <v>69515</v>
      </c>
      <c r="F26" s="71">
        <v>153762</v>
      </c>
      <c r="G26" s="71">
        <v>152524</v>
      </c>
      <c r="H26" s="71">
        <v>276230</v>
      </c>
      <c r="I26" s="71">
        <v>79740</v>
      </c>
      <c r="J26" s="71">
        <v>124861</v>
      </c>
      <c r="K26" s="71">
        <v>154927</v>
      </c>
      <c r="L26" s="71">
        <v>294642</v>
      </c>
      <c r="M26" s="71">
        <v>181619</v>
      </c>
      <c r="N26" s="71">
        <v>139617</v>
      </c>
      <c r="O26" s="71">
        <v>1874949</v>
      </c>
      <c r="P26" s="71">
        <v>2039307</v>
      </c>
      <c r="Q26" s="72">
        <f t="shared" si="1"/>
        <v>0.9194049743368703</v>
      </c>
    </row>
    <row r="27" spans="1:17" ht="22.6" customHeight="1">
      <c r="A27" s="467" t="s">
        <v>1520</v>
      </c>
      <c r="B27" s="468"/>
      <c r="C27" s="71">
        <v>122171</v>
      </c>
      <c r="D27" s="71">
        <v>126867</v>
      </c>
      <c r="E27" s="71">
        <v>142402</v>
      </c>
      <c r="F27" s="71">
        <v>85675</v>
      </c>
      <c r="G27" s="71">
        <v>169480</v>
      </c>
      <c r="H27" s="71">
        <v>191522</v>
      </c>
      <c r="I27" s="71">
        <v>110703</v>
      </c>
      <c r="J27" s="71">
        <v>112529</v>
      </c>
      <c r="K27" s="71">
        <v>253281</v>
      </c>
      <c r="L27" s="71">
        <v>284799</v>
      </c>
      <c r="M27" s="71">
        <v>192365</v>
      </c>
      <c r="N27" s="71">
        <v>247513</v>
      </c>
      <c r="O27" s="71">
        <f>SUM(C27:N27)</f>
        <v>2039307</v>
      </c>
      <c r="P27" s="469"/>
      <c r="Q27" s="470"/>
    </row>
    <row r="28" spans="1:17" ht="22.6" customHeight="1">
      <c r="A28" s="467" t="s">
        <v>547</v>
      </c>
      <c r="B28" s="468"/>
      <c r="C28" s="76">
        <f t="shared" ref="C28:O28" si="2">C26/C27</f>
        <v>1.1202904126183792</v>
      </c>
      <c r="D28" s="76">
        <f t="shared" si="2"/>
        <v>0.8721338094224661</v>
      </c>
      <c r="E28" s="76">
        <f t="shared" si="2"/>
        <v>0.48816027864777178</v>
      </c>
      <c r="F28" s="76">
        <f t="shared" si="2"/>
        <v>1.7947125765976073</v>
      </c>
      <c r="G28" s="76">
        <f t="shared" si="2"/>
        <v>0.8999527967901817</v>
      </c>
      <c r="H28" s="76">
        <f t="shared" si="2"/>
        <v>1.4422886143628408</v>
      </c>
      <c r="I28" s="76">
        <f t="shared" si="2"/>
        <v>0.72030568277282458</v>
      </c>
      <c r="J28" s="76">
        <f t="shared" si="2"/>
        <v>1.1095895280327737</v>
      </c>
      <c r="K28" s="76">
        <f t="shared" si="2"/>
        <v>0.61168030764249981</v>
      </c>
      <c r="L28" s="76">
        <f t="shared" si="2"/>
        <v>1.0345612168582052</v>
      </c>
      <c r="M28" s="76">
        <f t="shared" si="2"/>
        <v>0.94413744704078184</v>
      </c>
      <c r="N28" s="76">
        <f t="shared" si="2"/>
        <v>0.56407946249287921</v>
      </c>
      <c r="O28" s="76">
        <f t="shared" si="2"/>
        <v>0.9194049743368703</v>
      </c>
      <c r="P28" s="471"/>
      <c r="Q28" s="472"/>
    </row>
    <row r="29" spans="1:17" ht="24.75" customHeight="1">
      <c r="Q29" s="62" t="s">
        <v>548</v>
      </c>
    </row>
  </sheetData>
  <mergeCells count="6">
    <mergeCell ref="O1:Q1"/>
    <mergeCell ref="A2:B2"/>
    <mergeCell ref="A26:B26"/>
    <mergeCell ref="A27:B27"/>
    <mergeCell ref="P27:Q28"/>
    <mergeCell ref="A28:B28"/>
  </mergeCells>
  <phoneticPr fontId="3"/>
  <pageMargins left="0.78740157480314965" right="0.39370078740157483" top="0.39370078740157483" bottom="0.39370078740157483" header="0" footer="0"/>
  <pageSetup paperSize="9" scale="78" orientation="landscape" r:id="rId1"/>
  <headerFooter scaleWithDoc="0" alignWithMargins="0">
    <oddFooter>&amp;C&amp;"ＭＳ 明朝,標準"&amp;10－１０－</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18E1-194E-494A-88B5-13914E36BA7B}">
  <sheetPr>
    <pageSetUpPr fitToPage="1"/>
  </sheetPr>
  <dimension ref="A1:Q20"/>
  <sheetViews>
    <sheetView view="pageLayout" zoomScaleNormal="100" workbookViewId="0">
      <selection activeCell="B1" sqref="B1"/>
    </sheetView>
  </sheetViews>
  <sheetFormatPr defaultColWidth="9" defaultRowHeight="14.4"/>
  <cols>
    <col min="1" max="1" width="5.6640625" style="69" customWidth="1"/>
    <col min="2" max="2" width="20.44140625" style="56" customWidth="1"/>
    <col min="3" max="14" width="8.44140625" style="56" customWidth="1"/>
    <col min="15" max="16" width="9.88671875" style="56" customWidth="1"/>
    <col min="17" max="17" width="8.33203125" style="56" customWidth="1"/>
    <col min="18" max="256" width="9" style="56"/>
    <col min="257" max="257" width="5.6640625" style="56" customWidth="1"/>
    <col min="258" max="258" width="20.44140625" style="56" customWidth="1"/>
    <col min="259" max="270" width="8.44140625" style="56" customWidth="1"/>
    <col min="271" max="272" width="9.88671875" style="56" customWidth="1"/>
    <col min="273" max="273" width="8.33203125" style="56" customWidth="1"/>
    <col min="274" max="512" width="9" style="56"/>
    <col min="513" max="513" width="5.6640625" style="56" customWidth="1"/>
    <col min="514" max="514" width="20.44140625" style="56" customWidth="1"/>
    <col min="515" max="526" width="8.44140625" style="56" customWidth="1"/>
    <col min="527" max="528" width="9.88671875" style="56" customWidth="1"/>
    <col min="529" max="529" width="8.33203125" style="56" customWidth="1"/>
    <col min="530" max="768" width="9" style="56"/>
    <col min="769" max="769" width="5.6640625" style="56" customWidth="1"/>
    <col min="770" max="770" width="20.44140625" style="56" customWidth="1"/>
    <col min="771" max="782" width="8.44140625" style="56" customWidth="1"/>
    <col min="783" max="784" width="9.88671875" style="56" customWidth="1"/>
    <col min="785" max="785" width="8.33203125" style="56" customWidth="1"/>
    <col min="786" max="1024" width="9" style="56"/>
    <col min="1025" max="1025" width="5.6640625" style="56" customWidth="1"/>
    <col min="1026" max="1026" width="20.44140625" style="56" customWidth="1"/>
    <col min="1027" max="1038" width="8.44140625" style="56" customWidth="1"/>
    <col min="1039" max="1040" width="9.88671875" style="56" customWidth="1"/>
    <col min="1041" max="1041" width="8.33203125" style="56" customWidth="1"/>
    <col min="1042" max="1280" width="9" style="56"/>
    <col min="1281" max="1281" width="5.6640625" style="56" customWidth="1"/>
    <col min="1282" max="1282" width="20.44140625" style="56" customWidth="1"/>
    <col min="1283" max="1294" width="8.44140625" style="56" customWidth="1"/>
    <col min="1295" max="1296" width="9.88671875" style="56" customWidth="1"/>
    <col min="1297" max="1297" width="8.33203125" style="56" customWidth="1"/>
    <col min="1298" max="1536" width="9" style="56"/>
    <col min="1537" max="1537" width="5.6640625" style="56" customWidth="1"/>
    <col min="1538" max="1538" width="20.44140625" style="56" customWidth="1"/>
    <col min="1539" max="1550" width="8.44140625" style="56" customWidth="1"/>
    <col min="1551" max="1552" width="9.88671875" style="56" customWidth="1"/>
    <col min="1553" max="1553" width="8.33203125" style="56" customWidth="1"/>
    <col min="1554" max="1792" width="9" style="56"/>
    <col min="1793" max="1793" width="5.6640625" style="56" customWidth="1"/>
    <col min="1794" max="1794" width="20.44140625" style="56" customWidth="1"/>
    <col min="1795" max="1806" width="8.44140625" style="56" customWidth="1"/>
    <col min="1807" max="1808" width="9.88671875" style="56" customWidth="1"/>
    <col min="1809" max="1809" width="8.33203125" style="56" customWidth="1"/>
    <col min="1810" max="2048" width="9" style="56"/>
    <col min="2049" max="2049" width="5.6640625" style="56" customWidth="1"/>
    <col min="2050" max="2050" width="20.44140625" style="56" customWidth="1"/>
    <col min="2051" max="2062" width="8.44140625" style="56" customWidth="1"/>
    <col min="2063" max="2064" width="9.88671875" style="56" customWidth="1"/>
    <col min="2065" max="2065" width="8.33203125" style="56" customWidth="1"/>
    <col min="2066" max="2304" width="9" style="56"/>
    <col min="2305" max="2305" width="5.6640625" style="56" customWidth="1"/>
    <col min="2306" max="2306" width="20.44140625" style="56" customWidth="1"/>
    <col min="2307" max="2318" width="8.44140625" style="56" customWidth="1"/>
    <col min="2319" max="2320" width="9.88671875" style="56" customWidth="1"/>
    <col min="2321" max="2321" width="8.33203125" style="56" customWidth="1"/>
    <col min="2322" max="2560" width="9" style="56"/>
    <col min="2561" max="2561" width="5.6640625" style="56" customWidth="1"/>
    <col min="2562" max="2562" width="20.44140625" style="56" customWidth="1"/>
    <col min="2563" max="2574" width="8.44140625" style="56" customWidth="1"/>
    <col min="2575" max="2576" width="9.88671875" style="56" customWidth="1"/>
    <col min="2577" max="2577" width="8.33203125" style="56" customWidth="1"/>
    <col min="2578" max="2816" width="9" style="56"/>
    <col min="2817" max="2817" width="5.6640625" style="56" customWidth="1"/>
    <col min="2818" max="2818" width="20.44140625" style="56" customWidth="1"/>
    <col min="2819" max="2830" width="8.44140625" style="56" customWidth="1"/>
    <col min="2831" max="2832" width="9.88671875" style="56" customWidth="1"/>
    <col min="2833" max="2833" width="8.33203125" style="56" customWidth="1"/>
    <col min="2834" max="3072" width="9" style="56"/>
    <col min="3073" max="3073" width="5.6640625" style="56" customWidth="1"/>
    <col min="3074" max="3074" width="20.44140625" style="56" customWidth="1"/>
    <col min="3075" max="3086" width="8.44140625" style="56" customWidth="1"/>
    <col min="3087" max="3088" width="9.88671875" style="56" customWidth="1"/>
    <col min="3089" max="3089" width="8.33203125" style="56" customWidth="1"/>
    <col min="3090" max="3328" width="9" style="56"/>
    <col min="3329" max="3329" width="5.6640625" style="56" customWidth="1"/>
    <col min="3330" max="3330" width="20.44140625" style="56" customWidth="1"/>
    <col min="3331" max="3342" width="8.44140625" style="56" customWidth="1"/>
    <col min="3343" max="3344" width="9.88671875" style="56" customWidth="1"/>
    <col min="3345" max="3345" width="8.33203125" style="56" customWidth="1"/>
    <col min="3346" max="3584" width="9" style="56"/>
    <col min="3585" max="3585" width="5.6640625" style="56" customWidth="1"/>
    <col min="3586" max="3586" width="20.44140625" style="56" customWidth="1"/>
    <col min="3587" max="3598" width="8.44140625" style="56" customWidth="1"/>
    <col min="3599" max="3600" width="9.88671875" style="56" customWidth="1"/>
    <col min="3601" max="3601" width="8.33203125" style="56" customWidth="1"/>
    <col min="3602" max="3840" width="9" style="56"/>
    <col min="3841" max="3841" width="5.6640625" style="56" customWidth="1"/>
    <col min="3842" max="3842" width="20.44140625" style="56" customWidth="1"/>
    <col min="3843" max="3854" width="8.44140625" style="56" customWidth="1"/>
    <col min="3855" max="3856" width="9.88671875" style="56" customWidth="1"/>
    <col min="3857" max="3857" width="8.33203125" style="56" customWidth="1"/>
    <col min="3858" max="4096" width="9" style="56"/>
    <col min="4097" max="4097" width="5.6640625" style="56" customWidth="1"/>
    <col min="4098" max="4098" width="20.44140625" style="56" customWidth="1"/>
    <col min="4099" max="4110" width="8.44140625" style="56" customWidth="1"/>
    <col min="4111" max="4112" width="9.88671875" style="56" customWidth="1"/>
    <col min="4113" max="4113" width="8.33203125" style="56" customWidth="1"/>
    <col min="4114" max="4352" width="9" style="56"/>
    <col min="4353" max="4353" width="5.6640625" style="56" customWidth="1"/>
    <col min="4354" max="4354" width="20.44140625" style="56" customWidth="1"/>
    <col min="4355" max="4366" width="8.44140625" style="56" customWidth="1"/>
    <col min="4367" max="4368" width="9.88671875" style="56" customWidth="1"/>
    <col min="4369" max="4369" width="8.33203125" style="56" customWidth="1"/>
    <col min="4370" max="4608" width="9" style="56"/>
    <col min="4609" max="4609" width="5.6640625" style="56" customWidth="1"/>
    <col min="4610" max="4610" width="20.44140625" style="56" customWidth="1"/>
    <col min="4611" max="4622" width="8.44140625" style="56" customWidth="1"/>
    <col min="4623" max="4624" width="9.88671875" style="56" customWidth="1"/>
    <col min="4625" max="4625" width="8.33203125" style="56" customWidth="1"/>
    <col min="4626" max="4864" width="9" style="56"/>
    <col min="4865" max="4865" width="5.6640625" style="56" customWidth="1"/>
    <col min="4866" max="4866" width="20.44140625" style="56" customWidth="1"/>
    <col min="4867" max="4878" width="8.44140625" style="56" customWidth="1"/>
    <col min="4879" max="4880" width="9.88671875" style="56" customWidth="1"/>
    <col min="4881" max="4881" width="8.33203125" style="56" customWidth="1"/>
    <col min="4882" max="5120" width="9" style="56"/>
    <col min="5121" max="5121" width="5.6640625" style="56" customWidth="1"/>
    <col min="5122" max="5122" width="20.44140625" style="56" customWidth="1"/>
    <col min="5123" max="5134" width="8.44140625" style="56" customWidth="1"/>
    <col min="5135" max="5136" width="9.88671875" style="56" customWidth="1"/>
    <col min="5137" max="5137" width="8.33203125" style="56" customWidth="1"/>
    <col min="5138" max="5376" width="9" style="56"/>
    <col min="5377" max="5377" width="5.6640625" style="56" customWidth="1"/>
    <col min="5378" max="5378" width="20.44140625" style="56" customWidth="1"/>
    <col min="5379" max="5390" width="8.44140625" style="56" customWidth="1"/>
    <col min="5391" max="5392" width="9.88671875" style="56" customWidth="1"/>
    <col min="5393" max="5393" width="8.33203125" style="56" customWidth="1"/>
    <col min="5394" max="5632" width="9" style="56"/>
    <col min="5633" max="5633" width="5.6640625" style="56" customWidth="1"/>
    <col min="5634" max="5634" width="20.44140625" style="56" customWidth="1"/>
    <col min="5635" max="5646" width="8.44140625" style="56" customWidth="1"/>
    <col min="5647" max="5648" width="9.88671875" style="56" customWidth="1"/>
    <col min="5649" max="5649" width="8.33203125" style="56" customWidth="1"/>
    <col min="5650" max="5888" width="9" style="56"/>
    <col min="5889" max="5889" width="5.6640625" style="56" customWidth="1"/>
    <col min="5890" max="5890" width="20.44140625" style="56" customWidth="1"/>
    <col min="5891" max="5902" width="8.44140625" style="56" customWidth="1"/>
    <col min="5903" max="5904" width="9.88671875" style="56" customWidth="1"/>
    <col min="5905" max="5905" width="8.33203125" style="56" customWidth="1"/>
    <col min="5906" max="6144" width="9" style="56"/>
    <col min="6145" max="6145" width="5.6640625" style="56" customWidth="1"/>
    <col min="6146" max="6146" width="20.44140625" style="56" customWidth="1"/>
    <col min="6147" max="6158" width="8.44140625" style="56" customWidth="1"/>
    <col min="6159" max="6160" width="9.88671875" style="56" customWidth="1"/>
    <col min="6161" max="6161" width="8.33203125" style="56" customWidth="1"/>
    <col min="6162" max="6400" width="9" style="56"/>
    <col min="6401" max="6401" width="5.6640625" style="56" customWidth="1"/>
    <col min="6402" max="6402" width="20.44140625" style="56" customWidth="1"/>
    <col min="6403" max="6414" width="8.44140625" style="56" customWidth="1"/>
    <col min="6415" max="6416" width="9.88671875" style="56" customWidth="1"/>
    <col min="6417" max="6417" width="8.33203125" style="56" customWidth="1"/>
    <col min="6418" max="6656" width="9" style="56"/>
    <col min="6657" max="6657" width="5.6640625" style="56" customWidth="1"/>
    <col min="6658" max="6658" width="20.44140625" style="56" customWidth="1"/>
    <col min="6659" max="6670" width="8.44140625" style="56" customWidth="1"/>
    <col min="6671" max="6672" width="9.88671875" style="56" customWidth="1"/>
    <col min="6673" max="6673" width="8.33203125" style="56" customWidth="1"/>
    <col min="6674" max="6912" width="9" style="56"/>
    <col min="6913" max="6913" width="5.6640625" style="56" customWidth="1"/>
    <col min="6914" max="6914" width="20.44140625" style="56" customWidth="1"/>
    <col min="6915" max="6926" width="8.44140625" style="56" customWidth="1"/>
    <col min="6927" max="6928" width="9.88671875" style="56" customWidth="1"/>
    <col min="6929" max="6929" width="8.33203125" style="56" customWidth="1"/>
    <col min="6930" max="7168" width="9" style="56"/>
    <col min="7169" max="7169" width="5.6640625" style="56" customWidth="1"/>
    <col min="7170" max="7170" width="20.44140625" style="56" customWidth="1"/>
    <col min="7171" max="7182" width="8.44140625" style="56" customWidth="1"/>
    <col min="7183" max="7184" width="9.88671875" style="56" customWidth="1"/>
    <col min="7185" max="7185" width="8.33203125" style="56" customWidth="1"/>
    <col min="7186" max="7424" width="9" style="56"/>
    <col min="7425" max="7425" width="5.6640625" style="56" customWidth="1"/>
    <col min="7426" max="7426" width="20.44140625" style="56" customWidth="1"/>
    <col min="7427" max="7438" width="8.44140625" style="56" customWidth="1"/>
    <col min="7439" max="7440" width="9.88671875" style="56" customWidth="1"/>
    <col min="7441" max="7441" width="8.33203125" style="56" customWidth="1"/>
    <col min="7442" max="7680" width="9" style="56"/>
    <col min="7681" max="7681" width="5.6640625" style="56" customWidth="1"/>
    <col min="7682" max="7682" width="20.44140625" style="56" customWidth="1"/>
    <col min="7683" max="7694" width="8.44140625" style="56" customWidth="1"/>
    <col min="7695" max="7696" width="9.88671875" style="56" customWidth="1"/>
    <col min="7697" max="7697" width="8.33203125" style="56" customWidth="1"/>
    <col min="7698" max="7936" width="9" style="56"/>
    <col min="7937" max="7937" width="5.6640625" style="56" customWidth="1"/>
    <col min="7938" max="7938" width="20.44140625" style="56" customWidth="1"/>
    <col min="7939" max="7950" width="8.44140625" style="56" customWidth="1"/>
    <col min="7951" max="7952" width="9.88671875" style="56" customWidth="1"/>
    <col min="7953" max="7953" width="8.33203125" style="56" customWidth="1"/>
    <col min="7954" max="8192" width="9" style="56"/>
    <col min="8193" max="8193" width="5.6640625" style="56" customWidth="1"/>
    <col min="8194" max="8194" width="20.44140625" style="56" customWidth="1"/>
    <col min="8195" max="8206" width="8.44140625" style="56" customWidth="1"/>
    <col min="8207" max="8208" width="9.88671875" style="56" customWidth="1"/>
    <col min="8209" max="8209" width="8.33203125" style="56" customWidth="1"/>
    <col min="8210" max="8448" width="9" style="56"/>
    <col min="8449" max="8449" width="5.6640625" style="56" customWidth="1"/>
    <col min="8450" max="8450" width="20.44140625" style="56" customWidth="1"/>
    <col min="8451" max="8462" width="8.44140625" style="56" customWidth="1"/>
    <col min="8463" max="8464" width="9.88671875" style="56" customWidth="1"/>
    <col min="8465" max="8465" width="8.33203125" style="56" customWidth="1"/>
    <col min="8466" max="8704" width="9" style="56"/>
    <col min="8705" max="8705" width="5.6640625" style="56" customWidth="1"/>
    <col min="8706" max="8706" width="20.44140625" style="56" customWidth="1"/>
    <col min="8707" max="8718" width="8.44140625" style="56" customWidth="1"/>
    <col min="8719" max="8720" width="9.88671875" style="56" customWidth="1"/>
    <col min="8721" max="8721" width="8.33203125" style="56" customWidth="1"/>
    <col min="8722" max="8960" width="9" style="56"/>
    <col min="8961" max="8961" width="5.6640625" style="56" customWidth="1"/>
    <col min="8962" max="8962" width="20.44140625" style="56" customWidth="1"/>
    <col min="8963" max="8974" width="8.44140625" style="56" customWidth="1"/>
    <col min="8975" max="8976" width="9.88671875" style="56" customWidth="1"/>
    <col min="8977" max="8977" width="8.33203125" style="56" customWidth="1"/>
    <col min="8978" max="9216" width="9" style="56"/>
    <col min="9217" max="9217" width="5.6640625" style="56" customWidth="1"/>
    <col min="9218" max="9218" width="20.44140625" style="56" customWidth="1"/>
    <col min="9219" max="9230" width="8.44140625" style="56" customWidth="1"/>
    <col min="9231" max="9232" width="9.88671875" style="56" customWidth="1"/>
    <col min="9233" max="9233" width="8.33203125" style="56" customWidth="1"/>
    <col min="9234" max="9472" width="9" style="56"/>
    <col min="9473" max="9473" width="5.6640625" style="56" customWidth="1"/>
    <col min="9474" max="9474" width="20.44140625" style="56" customWidth="1"/>
    <col min="9475" max="9486" width="8.44140625" style="56" customWidth="1"/>
    <col min="9487" max="9488" width="9.88671875" style="56" customWidth="1"/>
    <col min="9489" max="9489" width="8.33203125" style="56" customWidth="1"/>
    <col min="9490" max="9728" width="9" style="56"/>
    <col min="9729" max="9729" width="5.6640625" style="56" customWidth="1"/>
    <col min="9730" max="9730" width="20.44140625" style="56" customWidth="1"/>
    <col min="9731" max="9742" width="8.44140625" style="56" customWidth="1"/>
    <col min="9743" max="9744" width="9.88671875" style="56" customWidth="1"/>
    <col min="9745" max="9745" width="8.33203125" style="56" customWidth="1"/>
    <col min="9746" max="9984" width="9" style="56"/>
    <col min="9985" max="9985" width="5.6640625" style="56" customWidth="1"/>
    <col min="9986" max="9986" width="20.44140625" style="56" customWidth="1"/>
    <col min="9987" max="9998" width="8.44140625" style="56" customWidth="1"/>
    <col min="9999" max="10000" width="9.88671875" style="56" customWidth="1"/>
    <col min="10001" max="10001" width="8.33203125" style="56" customWidth="1"/>
    <col min="10002" max="10240" width="9" style="56"/>
    <col min="10241" max="10241" width="5.6640625" style="56" customWidth="1"/>
    <col min="10242" max="10242" width="20.44140625" style="56" customWidth="1"/>
    <col min="10243" max="10254" width="8.44140625" style="56" customWidth="1"/>
    <col min="10255" max="10256" width="9.88671875" style="56" customWidth="1"/>
    <col min="10257" max="10257" width="8.33203125" style="56" customWidth="1"/>
    <col min="10258" max="10496" width="9" style="56"/>
    <col min="10497" max="10497" width="5.6640625" style="56" customWidth="1"/>
    <col min="10498" max="10498" width="20.44140625" style="56" customWidth="1"/>
    <col min="10499" max="10510" width="8.44140625" style="56" customWidth="1"/>
    <col min="10511" max="10512" width="9.88671875" style="56" customWidth="1"/>
    <col min="10513" max="10513" width="8.33203125" style="56" customWidth="1"/>
    <col min="10514" max="10752" width="9" style="56"/>
    <col min="10753" max="10753" width="5.6640625" style="56" customWidth="1"/>
    <col min="10754" max="10754" width="20.44140625" style="56" customWidth="1"/>
    <col min="10755" max="10766" width="8.44140625" style="56" customWidth="1"/>
    <col min="10767" max="10768" width="9.88671875" style="56" customWidth="1"/>
    <col min="10769" max="10769" width="8.33203125" style="56" customWidth="1"/>
    <col min="10770" max="11008" width="9" style="56"/>
    <col min="11009" max="11009" width="5.6640625" style="56" customWidth="1"/>
    <col min="11010" max="11010" width="20.44140625" style="56" customWidth="1"/>
    <col min="11011" max="11022" width="8.44140625" style="56" customWidth="1"/>
    <col min="11023" max="11024" width="9.88671875" style="56" customWidth="1"/>
    <col min="11025" max="11025" width="8.33203125" style="56" customWidth="1"/>
    <col min="11026" max="11264" width="9" style="56"/>
    <col min="11265" max="11265" width="5.6640625" style="56" customWidth="1"/>
    <col min="11266" max="11266" width="20.44140625" style="56" customWidth="1"/>
    <col min="11267" max="11278" width="8.44140625" style="56" customWidth="1"/>
    <col min="11279" max="11280" width="9.88671875" style="56" customWidth="1"/>
    <col min="11281" max="11281" width="8.33203125" style="56" customWidth="1"/>
    <col min="11282" max="11520" width="9" style="56"/>
    <col min="11521" max="11521" width="5.6640625" style="56" customWidth="1"/>
    <col min="11522" max="11522" width="20.44140625" style="56" customWidth="1"/>
    <col min="11523" max="11534" width="8.44140625" style="56" customWidth="1"/>
    <col min="11535" max="11536" width="9.88671875" style="56" customWidth="1"/>
    <col min="11537" max="11537" width="8.33203125" style="56" customWidth="1"/>
    <col min="11538" max="11776" width="9" style="56"/>
    <col min="11777" max="11777" width="5.6640625" style="56" customWidth="1"/>
    <col min="11778" max="11778" width="20.44140625" style="56" customWidth="1"/>
    <col min="11779" max="11790" width="8.44140625" style="56" customWidth="1"/>
    <col min="11791" max="11792" width="9.88671875" style="56" customWidth="1"/>
    <col min="11793" max="11793" width="8.33203125" style="56" customWidth="1"/>
    <col min="11794" max="12032" width="9" style="56"/>
    <col min="12033" max="12033" width="5.6640625" style="56" customWidth="1"/>
    <col min="12034" max="12034" width="20.44140625" style="56" customWidth="1"/>
    <col min="12035" max="12046" width="8.44140625" style="56" customWidth="1"/>
    <col min="12047" max="12048" width="9.88671875" style="56" customWidth="1"/>
    <col min="12049" max="12049" width="8.33203125" style="56" customWidth="1"/>
    <col min="12050" max="12288" width="9" style="56"/>
    <col min="12289" max="12289" width="5.6640625" style="56" customWidth="1"/>
    <col min="12290" max="12290" width="20.44140625" style="56" customWidth="1"/>
    <col min="12291" max="12302" width="8.44140625" style="56" customWidth="1"/>
    <col min="12303" max="12304" width="9.88671875" style="56" customWidth="1"/>
    <col min="12305" max="12305" width="8.33203125" style="56" customWidth="1"/>
    <col min="12306" max="12544" width="9" style="56"/>
    <col min="12545" max="12545" width="5.6640625" style="56" customWidth="1"/>
    <col min="12546" max="12546" width="20.44140625" style="56" customWidth="1"/>
    <col min="12547" max="12558" width="8.44140625" style="56" customWidth="1"/>
    <col min="12559" max="12560" width="9.88671875" style="56" customWidth="1"/>
    <col min="12561" max="12561" width="8.33203125" style="56" customWidth="1"/>
    <col min="12562" max="12800" width="9" style="56"/>
    <col min="12801" max="12801" width="5.6640625" style="56" customWidth="1"/>
    <col min="12802" max="12802" width="20.44140625" style="56" customWidth="1"/>
    <col min="12803" max="12814" width="8.44140625" style="56" customWidth="1"/>
    <col min="12815" max="12816" width="9.88671875" style="56" customWidth="1"/>
    <col min="12817" max="12817" width="8.33203125" style="56" customWidth="1"/>
    <col min="12818" max="13056" width="9" style="56"/>
    <col min="13057" max="13057" width="5.6640625" style="56" customWidth="1"/>
    <col min="13058" max="13058" width="20.44140625" style="56" customWidth="1"/>
    <col min="13059" max="13070" width="8.44140625" style="56" customWidth="1"/>
    <col min="13071" max="13072" width="9.88671875" style="56" customWidth="1"/>
    <col min="13073" max="13073" width="8.33203125" style="56" customWidth="1"/>
    <col min="13074" max="13312" width="9" style="56"/>
    <col min="13313" max="13313" width="5.6640625" style="56" customWidth="1"/>
    <col min="13314" max="13314" width="20.44140625" style="56" customWidth="1"/>
    <col min="13315" max="13326" width="8.44140625" style="56" customWidth="1"/>
    <col min="13327" max="13328" width="9.88671875" style="56" customWidth="1"/>
    <col min="13329" max="13329" width="8.33203125" style="56" customWidth="1"/>
    <col min="13330" max="13568" width="9" style="56"/>
    <col min="13569" max="13569" width="5.6640625" style="56" customWidth="1"/>
    <col min="13570" max="13570" width="20.44140625" style="56" customWidth="1"/>
    <col min="13571" max="13582" width="8.44140625" style="56" customWidth="1"/>
    <col min="13583" max="13584" width="9.88671875" style="56" customWidth="1"/>
    <col min="13585" max="13585" width="8.33203125" style="56" customWidth="1"/>
    <col min="13586" max="13824" width="9" style="56"/>
    <col min="13825" max="13825" width="5.6640625" style="56" customWidth="1"/>
    <col min="13826" max="13826" width="20.44140625" style="56" customWidth="1"/>
    <col min="13827" max="13838" width="8.44140625" style="56" customWidth="1"/>
    <col min="13839" max="13840" width="9.88671875" style="56" customWidth="1"/>
    <col min="13841" max="13841" width="8.33203125" style="56" customWidth="1"/>
    <col min="13842" max="14080" width="9" style="56"/>
    <col min="14081" max="14081" width="5.6640625" style="56" customWidth="1"/>
    <col min="14082" max="14082" width="20.44140625" style="56" customWidth="1"/>
    <col min="14083" max="14094" width="8.44140625" style="56" customWidth="1"/>
    <col min="14095" max="14096" width="9.88671875" style="56" customWidth="1"/>
    <col min="14097" max="14097" width="8.33203125" style="56" customWidth="1"/>
    <col min="14098" max="14336" width="9" style="56"/>
    <col min="14337" max="14337" width="5.6640625" style="56" customWidth="1"/>
    <col min="14338" max="14338" width="20.44140625" style="56" customWidth="1"/>
    <col min="14339" max="14350" width="8.44140625" style="56" customWidth="1"/>
    <col min="14351" max="14352" width="9.88671875" style="56" customWidth="1"/>
    <col min="14353" max="14353" width="8.33203125" style="56" customWidth="1"/>
    <col min="14354" max="14592" width="9" style="56"/>
    <col min="14593" max="14593" width="5.6640625" style="56" customWidth="1"/>
    <col min="14594" max="14594" width="20.44140625" style="56" customWidth="1"/>
    <col min="14595" max="14606" width="8.44140625" style="56" customWidth="1"/>
    <col min="14607" max="14608" width="9.88671875" style="56" customWidth="1"/>
    <col min="14609" max="14609" width="8.33203125" style="56" customWidth="1"/>
    <col min="14610" max="14848" width="9" style="56"/>
    <col min="14849" max="14849" width="5.6640625" style="56" customWidth="1"/>
    <col min="14850" max="14850" width="20.44140625" style="56" customWidth="1"/>
    <col min="14851" max="14862" width="8.44140625" style="56" customWidth="1"/>
    <col min="14863" max="14864" width="9.88671875" style="56" customWidth="1"/>
    <col min="14865" max="14865" width="8.33203125" style="56" customWidth="1"/>
    <col min="14866" max="15104" width="9" style="56"/>
    <col min="15105" max="15105" width="5.6640625" style="56" customWidth="1"/>
    <col min="15106" max="15106" width="20.44140625" style="56" customWidth="1"/>
    <col min="15107" max="15118" width="8.44140625" style="56" customWidth="1"/>
    <col min="15119" max="15120" width="9.88671875" style="56" customWidth="1"/>
    <col min="15121" max="15121" width="8.33203125" style="56" customWidth="1"/>
    <col min="15122" max="15360" width="9" style="56"/>
    <col min="15361" max="15361" width="5.6640625" style="56" customWidth="1"/>
    <col min="15362" max="15362" width="20.44140625" style="56" customWidth="1"/>
    <col min="15363" max="15374" width="8.44140625" style="56" customWidth="1"/>
    <col min="15375" max="15376" width="9.88671875" style="56" customWidth="1"/>
    <col min="15377" max="15377" width="8.33203125" style="56" customWidth="1"/>
    <col min="15378" max="15616" width="9" style="56"/>
    <col min="15617" max="15617" width="5.6640625" style="56" customWidth="1"/>
    <col min="15618" max="15618" width="20.44140625" style="56" customWidth="1"/>
    <col min="15619" max="15630" width="8.44140625" style="56" customWidth="1"/>
    <col min="15631" max="15632" width="9.88671875" style="56" customWidth="1"/>
    <col min="15633" max="15633" width="8.33203125" style="56" customWidth="1"/>
    <col min="15634" max="15872" width="9" style="56"/>
    <col min="15873" max="15873" width="5.6640625" style="56" customWidth="1"/>
    <col min="15874" max="15874" width="20.44140625" style="56" customWidth="1"/>
    <col min="15875" max="15886" width="8.44140625" style="56" customWidth="1"/>
    <col min="15887" max="15888" width="9.88671875" style="56" customWidth="1"/>
    <col min="15889" max="15889" width="8.33203125" style="56" customWidth="1"/>
    <col min="15890" max="16128" width="9" style="56"/>
    <col min="16129" max="16129" width="5.6640625" style="56" customWidth="1"/>
    <col min="16130" max="16130" width="20.44140625" style="56" customWidth="1"/>
    <col min="16131" max="16142" width="8.44140625" style="56" customWidth="1"/>
    <col min="16143" max="16144" width="9.88671875" style="56" customWidth="1"/>
    <col min="16145" max="16145" width="8.33203125" style="56" customWidth="1"/>
    <col min="16146" max="16384" width="9" style="56"/>
  </cols>
  <sheetData>
    <row r="1" spans="1:17" s="52" customFormat="1" ht="31.75" customHeight="1">
      <c r="A1" s="52" t="s">
        <v>555</v>
      </c>
    </row>
    <row r="2" spans="1:17" ht="31.75" customHeight="1">
      <c r="A2" s="52" t="s">
        <v>556</v>
      </c>
      <c r="B2" s="52"/>
      <c r="C2" s="52"/>
      <c r="D2" s="52"/>
      <c r="E2" s="52"/>
      <c r="F2" s="52"/>
      <c r="G2" s="52"/>
      <c r="H2" s="52"/>
      <c r="I2" s="52"/>
      <c r="J2" s="52"/>
      <c r="K2" s="52"/>
      <c r="L2" s="52"/>
      <c r="M2" s="52"/>
      <c r="N2" s="52"/>
      <c r="O2" s="52"/>
      <c r="P2" s="52"/>
      <c r="Q2" s="52"/>
    </row>
    <row r="3" spans="1:17" s="52" customFormat="1" ht="31.75" customHeight="1">
      <c r="A3" s="52" t="s">
        <v>557</v>
      </c>
    </row>
    <row r="4" spans="1:17" ht="31.75" customHeight="1">
      <c r="A4" s="52"/>
      <c r="B4" s="52"/>
      <c r="C4" s="52"/>
      <c r="D4" s="52"/>
      <c r="E4" s="52"/>
      <c r="F4" s="52"/>
      <c r="G4" s="52"/>
      <c r="H4" s="52"/>
      <c r="I4" s="52"/>
      <c r="J4" s="52"/>
      <c r="K4" s="52"/>
      <c r="L4" s="52"/>
      <c r="M4" s="52"/>
      <c r="N4" s="52"/>
      <c r="O4" s="52"/>
      <c r="P4" s="474" t="s">
        <v>558</v>
      </c>
      <c r="Q4" s="474"/>
    </row>
    <row r="5" spans="1:17" ht="31.75" customHeight="1">
      <c r="A5" s="467" t="s">
        <v>559</v>
      </c>
      <c r="B5" s="468"/>
      <c r="C5" s="55" t="s">
        <v>560</v>
      </c>
      <c r="D5" s="55" t="s">
        <v>561</v>
      </c>
      <c r="E5" s="55" t="s">
        <v>562</v>
      </c>
      <c r="F5" s="55" t="s">
        <v>563</v>
      </c>
      <c r="G5" s="55" t="s">
        <v>564</v>
      </c>
      <c r="H5" s="55" t="s">
        <v>565</v>
      </c>
      <c r="I5" s="55" t="s">
        <v>566</v>
      </c>
      <c r="J5" s="55" t="s">
        <v>567</v>
      </c>
      <c r="K5" s="55" t="s">
        <v>568</v>
      </c>
      <c r="L5" s="55" t="s">
        <v>569</v>
      </c>
      <c r="M5" s="55" t="s">
        <v>570</v>
      </c>
      <c r="N5" s="55" t="s">
        <v>571</v>
      </c>
      <c r="O5" s="55" t="s">
        <v>572</v>
      </c>
      <c r="P5" s="77" t="s">
        <v>1519</v>
      </c>
      <c r="Q5" s="55" t="s">
        <v>573</v>
      </c>
    </row>
    <row r="6" spans="1:17" ht="31.75" customHeight="1">
      <c r="A6" s="70" t="s">
        <v>574</v>
      </c>
      <c r="B6" s="78" t="s">
        <v>575</v>
      </c>
      <c r="C6" s="71">
        <v>106671</v>
      </c>
      <c r="D6" s="71">
        <v>221542</v>
      </c>
      <c r="E6" s="71">
        <v>81392</v>
      </c>
      <c r="F6" s="71">
        <v>119439</v>
      </c>
      <c r="G6" s="71">
        <v>85884</v>
      </c>
      <c r="H6" s="71">
        <v>149404</v>
      </c>
      <c r="I6" s="71">
        <v>559</v>
      </c>
      <c r="J6" s="71">
        <v>270</v>
      </c>
      <c r="K6" s="71">
        <v>98211</v>
      </c>
      <c r="L6" s="71">
        <v>73697</v>
      </c>
      <c r="M6" s="71">
        <v>73526</v>
      </c>
      <c r="N6" s="71">
        <v>26219</v>
      </c>
      <c r="O6" s="71">
        <f t="shared" ref="O6:O18" si="0">SUM(C6:N6)</f>
        <v>1036814</v>
      </c>
      <c r="P6" s="71">
        <v>1235815</v>
      </c>
      <c r="Q6" s="72">
        <f t="shared" ref="Q6:Q17" si="1">IF(O6*P6&lt;&gt;0,O6/P6,"0%")</f>
        <v>0.83897185258311313</v>
      </c>
    </row>
    <row r="7" spans="1:17" s="60" customFormat="1" ht="31.75" customHeight="1">
      <c r="A7" s="70" t="s">
        <v>576</v>
      </c>
      <c r="B7" s="78" t="s">
        <v>577</v>
      </c>
      <c r="C7" s="71">
        <v>0</v>
      </c>
      <c r="D7" s="71">
        <v>0</v>
      </c>
      <c r="E7" s="71">
        <v>0</v>
      </c>
      <c r="F7" s="71">
        <v>0</v>
      </c>
      <c r="G7" s="71">
        <v>1323</v>
      </c>
      <c r="H7" s="71">
        <v>5242</v>
      </c>
      <c r="I7" s="71">
        <v>13232</v>
      </c>
      <c r="J7" s="71">
        <v>24944</v>
      </c>
      <c r="K7" s="71">
        <v>11042</v>
      </c>
      <c r="L7" s="71">
        <v>9428</v>
      </c>
      <c r="M7" s="71">
        <v>5586</v>
      </c>
      <c r="N7" s="71">
        <v>12</v>
      </c>
      <c r="O7" s="71">
        <f t="shared" si="0"/>
        <v>70809</v>
      </c>
      <c r="P7" s="71">
        <v>86580</v>
      </c>
      <c r="Q7" s="72">
        <f t="shared" si="1"/>
        <v>0.81784476784476789</v>
      </c>
    </row>
    <row r="8" spans="1:17" ht="31.75" customHeight="1">
      <c r="A8" s="70" t="s">
        <v>578</v>
      </c>
      <c r="B8" s="78" t="s">
        <v>579</v>
      </c>
      <c r="C8" s="71">
        <v>95</v>
      </c>
      <c r="D8" s="71">
        <v>5501</v>
      </c>
      <c r="E8" s="71">
        <v>7827</v>
      </c>
      <c r="F8" s="71">
        <v>19989</v>
      </c>
      <c r="G8" s="71">
        <v>12290</v>
      </c>
      <c r="H8" s="71">
        <v>5654</v>
      </c>
      <c r="I8" s="71">
        <v>2063</v>
      </c>
      <c r="J8" s="71">
        <v>6458</v>
      </c>
      <c r="K8" s="71">
        <v>8170</v>
      </c>
      <c r="L8" s="71">
        <v>7703</v>
      </c>
      <c r="M8" s="71">
        <v>10676</v>
      </c>
      <c r="N8" s="71">
        <v>840</v>
      </c>
      <c r="O8" s="71">
        <f t="shared" si="0"/>
        <v>87266</v>
      </c>
      <c r="P8" s="71">
        <v>87063.4</v>
      </c>
      <c r="Q8" s="72">
        <f t="shared" si="1"/>
        <v>1.0023270398353386</v>
      </c>
    </row>
    <row r="9" spans="1:17" ht="31.75" customHeight="1">
      <c r="A9" s="70" t="s">
        <v>580</v>
      </c>
      <c r="B9" s="78" t="s">
        <v>581</v>
      </c>
      <c r="C9" s="71">
        <v>2561</v>
      </c>
      <c r="D9" s="71">
        <v>2226</v>
      </c>
      <c r="E9" s="71">
        <v>1907</v>
      </c>
      <c r="F9" s="71">
        <v>4334</v>
      </c>
      <c r="G9" s="71">
        <v>9039</v>
      </c>
      <c r="H9" s="71">
        <v>32591</v>
      </c>
      <c r="I9" s="71">
        <v>2534</v>
      </c>
      <c r="J9" s="71">
        <v>7866</v>
      </c>
      <c r="K9" s="71">
        <v>14792</v>
      </c>
      <c r="L9" s="71">
        <v>28681</v>
      </c>
      <c r="M9" s="71">
        <v>19566</v>
      </c>
      <c r="N9" s="71">
        <v>2886</v>
      </c>
      <c r="O9" s="71">
        <f t="shared" si="0"/>
        <v>128983</v>
      </c>
      <c r="P9" s="71">
        <v>96354</v>
      </c>
      <c r="Q9" s="72">
        <f t="shared" si="1"/>
        <v>1.3386366938580649</v>
      </c>
    </row>
    <row r="10" spans="1:17" ht="31.75" customHeight="1">
      <c r="A10" s="70" t="s">
        <v>582</v>
      </c>
      <c r="B10" s="78" t="s">
        <v>583</v>
      </c>
      <c r="C10" s="71">
        <v>33148</v>
      </c>
      <c r="D10" s="71">
        <v>7095</v>
      </c>
      <c r="E10" s="71">
        <v>43</v>
      </c>
      <c r="F10" s="71">
        <v>0</v>
      </c>
      <c r="G10" s="71">
        <v>4700</v>
      </c>
      <c r="H10" s="71">
        <v>33805</v>
      </c>
      <c r="I10" s="71">
        <v>13380</v>
      </c>
      <c r="J10" s="71">
        <v>10776</v>
      </c>
      <c r="K10" s="71">
        <v>9317</v>
      </c>
      <c r="L10" s="71">
        <v>72108</v>
      </c>
      <c r="M10" s="71">
        <v>4125</v>
      </c>
      <c r="N10" s="71">
        <v>49860</v>
      </c>
      <c r="O10" s="71">
        <f t="shared" si="0"/>
        <v>238357</v>
      </c>
      <c r="P10" s="71">
        <v>368162</v>
      </c>
      <c r="Q10" s="72">
        <f t="shared" si="1"/>
        <v>0.64742423172407804</v>
      </c>
    </row>
    <row r="11" spans="1:17" ht="31.75" customHeight="1">
      <c r="A11" s="70" t="s">
        <v>584</v>
      </c>
      <c r="B11" s="78" t="s">
        <v>585</v>
      </c>
      <c r="C11" s="71">
        <v>48</v>
      </c>
      <c r="D11" s="71">
        <v>424</v>
      </c>
      <c r="E11" s="71">
        <v>548</v>
      </c>
      <c r="F11" s="71">
        <v>2442</v>
      </c>
      <c r="G11" s="71">
        <v>1160</v>
      </c>
      <c r="H11" s="71">
        <v>2622</v>
      </c>
      <c r="I11" s="71">
        <v>1562</v>
      </c>
      <c r="J11" s="71">
        <v>2165</v>
      </c>
      <c r="K11" s="71">
        <v>5855</v>
      </c>
      <c r="L11" s="71">
        <v>7318</v>
      </c>
      <c r="M11" s="71">
        <v>4455</v>
      </c>
      <c r="N11" s="71">
        <v>115</v>
      </c>
      <c r="O11" s="71">
        <f t="shared" si="0"/>
        <v>28714</v>
      </c>
      <c r="P11" s="71">
        <v>49544</v>
      </c>
      <c r="Q11" s="72">
        <f t="shared" si="1"/>
        <v>0.57956563862425314</v>
      </c>
    </row>
    <row r="12" spans="1:17" ht="31.75" customHeight="1">
      <c r="A12" s="70" t="s">
        <v>586</v>
      </c>
      <c r="B12" s="78" t="s">
        <v>587</v>
      </c>
      <c r="C12" s="71">
        <v>24786</v>
      </c>
      <c r="D12" s="71">
        <v>1445</v>
      </c>
      <c r="E12" s="71">
        <v>714</v>
      </c>
      <c r="F12" s="71">
        <v>54354</v>
      </c>
      <c r="G12" s="71">
        <v>51037</v>
      </c>
      <c r="H12" s="71">
        <v>63865</v>
      </c>
      <c r="I12" s="71">
        <v>49988</v>
      </c>
      <c r="J12" s="71">
        <v>75590</v>
      </c>
      <c r="K12" s="71">
        <v>58970</v>
      </c>
      <c r="L12" s="71">
        <v>60593</v>
      </c>
      <c r="M12" s="71">
        <v>27330</v>
      </c>
      <c r="N12" s="71">
        <v>8190</v>
      </c>
      <c r="O12" s="71">
        <f t="shared" si="0"/>
        <v>476862</v>
      </c>
      <c r="P12" s="71">
        <v>464301</v>
      </c>
      <c r="Q12" s="72">
        <f t="shared" si="1"/>
        <v>1.0270535708516673</v>
      </c>
    </row>
    <row r="13" spans="1:17" ht="31.75" customHeight="1">
      <c r="A13" s="70" t="s">
        <v>588</v>
      </c>
      <c r="B13" s="78" t="s">
        <v>589</v>
      </c>
      <c r="C13" s="71">
        <v>1283</v>
      </c>
      <c r="D13" s="71">
        <v>1131</v>
      </c>
      <c r="E13" s="71">
        <v>3793</v>
      </c>
      <c r="F13" s="71">
        <v>36243</v>
      </c>
      <c r="G13" s="71">
        <v>149931</v>
      </c>
      <c r="H13" s="71">
        <v>59789</v>
      </c>
      <c r="I13" s="71">
        <v>5766</v>
      </c>
      <c r="J13" s="71">
        <v>2939</v>
      </c>
      <c r="K13" s="71">
        <v>5899</v>
      </c>
      <c r="L13" s="71">
        <v>12256</v>
      </c>
      <c r="M13" s="71">
        <v>32868</v>
      </c>
      <c r="N13" s="71">
        <v>19009</v>
      </c>
      <c r="O13" s="71">
        <f t="shared" si="0"/>
        <v>330907</v>
      </c>
      <c r="P13" s="71">
        <v>293050.2</v>
      </c>
      <c r="Q13" s="72">
        <f t="shared" si="1"/>
        <v>1.1291819626807966</v>
      </c>
    </row>
    <row r="14" spans="1:17" ht="31.75" customHeight="1">
      <c r="A14" s="70" t="s">
        <v>590</v>
      </c>
      <c r="B14" s="78" t="s">
        <v>591</v>
      </c>
      <c r="C14" s="71">
        <v>1659</v>
      </c>
      <c r="D14" s="71">
        <v>1444</v>
      </c>
      <c r="E14" s="71">
        <v>1530</v>
      </c>
      <c r="F14" s="71">
        <v>1077</v>
      </c>
      <c r="G14" s="71">
        <v>471</v>
      </c>
      <c r="H14" s="71">
        <v>0</v>
      </c>
      <c r="I14" s="71">
        <v>0</v>
      </c>
      <c r="J14" s="71">
        <v>0</v>
      </c>
      <c r="K14" s="71">
        <v>0</v>
      </c>
      <c r="L14" s="71">
        <v>0</v>
      </c>
      <c r="M14" s="71">
        <v>0</v>
      </c>
      <c r="N14" s="71">
        <v>0</v>
      </c>
      <c r="O14" s="71">
        <f t="shared" si="0"/>
        <v>6181</v>
      </c>
      <c r="P14" s="71">
        <v>11538</v>
      </c>
      <c r="Q14" s="72">
        <f t="shared" si="1"/>
        <v>0.53570809499046623</v>
      </c>
    </row>
    <row r="15" spans="1:17" ht="31.75" customHeight="1">
      <c r="A15" s="70" t="s">
        <v>592</v>
      </c>
      <c r="B15" s="78" t="s">
        <v>593</v>
      </c>
      <c r="C15" s="71">
        <v>2660</v>
      </c>
      <c r="D15" s="71">
        <v>4981</v>
      </c>
      <c r="E15" s="71">
        <v>5361</v>
      </c>
      <c r="F15" s="71">
        <v>19316</v>
      </c>
      <c r="G15" s="71">
        <v>15494</v>
      </c>
      <c r="H15" s="71">
        <v>29998</v>
      </c>
      <c r="I15" s="71">
        <v>22913</v>
      </c>
      <c r="J15" s="71">
        <v>49569</v>
      </c>
      <c r="K15" s="71">
        <v>16283</v>
      </c>
      <c r="L15" s="71">
        <v>14677</v>
      </c>
      <c r="M15" s="71">
        <v>8687</v>
      </c>
      <c r="N15" s="71">
        <v>650</v>
      </c>
      <c r="O15" s="71">
        <f t="shared" si="0"/>
        <v>190589</v>
      </c>
      <c r="P15" s="71">
        <v>149797.6</v>
      </c>
      <c r="Q15" s="72">
        <f t="shared" si="1"/>
        <v>1.2723101037666824</v>
      </c>
    </row>
    <row r="16" spans="1:17" ht="31.75" customHeight="1">
      <c r="A16" s="70" t="s">
        <v>594</v>
      </c>
      <c r="B16" s="78" t="s">
        <v>595</v>
      </c>
      <c r="C16" s="71">
        <v>0</v>
      </c>
      <c r="D16" s="71">
        <v>0</v>
      </c>
      <c r="E16" s="71">
        <v>0</v>
      </c>
      <c r="F16" s="71">
        <v>0</v>
      </c>
      <c r="G16" s="71">
        <v>0</v>
      </c>
      <c r="H16" s="71">
        <v>0</v>
      </c>
      <c r="I16" s="71">
        <v>0</v>
      </c>
      <c r="J16" s="71">
        <v>0</v>
      </c>
      <c r="K16" s="71">
        <v>0</v>
      </c>
      <c r="L16" s="71">
        <v>0</v>
      </c>
      <c r="M16" s="71">
        <v>0</v>
      </c>
      <c r="N16" s="71">
        <v>0</v>
      </c>
      <c r="O16" s="71">
        <f t="shared" si="0"/>
        <v>0</v>
      </c>
      <c r="P16" s="71">
        <v>0</v>
      </c>
      <c r="Q16" s="72" t="str">
        <f t="shared" si="1"/>
        <v>0%</v>
      </c>
    </row>
    <row r="17" spans="1:17" ht="31.75" customHeight="1">
      <c r="A17" s="464" t="s">
        <v>545</v>
      </c>
      <c r="B17" s="465"/>
      <c r="C17" s="71">
        <f t="shared" ref="C17:N17" si="2">SUM(C6:C16)</f>
        <v>172911</v>
      </c>
      <c r="D17" s="71">
        <f t="shared" si="2"/>
        <v>245789</v>
      </c>
      <c r="E17" s="71">
        <f t="shared" si="2"/>
        <v>103115</v>
      </c>
      <c r="F17" s="71">
        <f t="shared" si="2"/>
        <v>257194</v>
      </c>
      <c r="G17" s="71">
        <f t="shared" si="2"/>
        <v>331329</v>
      </c>
      <c r="H17" s="71">
        <f t="shared" si="2"/>
        <v>382970</v>
      </c>
      <c r="I17" s="71">
        <f t="shared" si="2"/>
        <v>111997</v>
      </c>
      <c r="J17" s="71">
        <f t="shared" si="2"/>
        <v>180577</v>
      </c>
      <c r="K17" s="71">
        <f t="shared" si="2"/>
        <v>228539</v>
      </c>
      <c r="L17" s="71">
        <f t="shared" si="2"/>
        <v>286461</v>
      </c>
      <c r="M17" s="71">
        <f t="shared" si="2"/>
        <v>186819</v>
      </c>
      <c r="N17" s="71">
        <f t="shared" si="2"/>
        <v>107781</v>
      </c>
      <c r="O17" s="71">
        <f t="shared" si="0"/>
        <v>2595482</v>
      </c>
      <c r="P17" s="71">
        <f>SUM(P6:P16)</f>
        <v>2842205.2</v>
      </c>
      <c r="Q17" s="72">
        <f t="shared" si="1"/>
        <v>0.91319303757518977</v>
      </c>
    </row>
    <row r="18" spans="1:17" ht="31.75" customHeight="1">
      <c r="A18" s="467" t="s">
        <v>1520</v>
      </c>
      <c r="B18" s="468"/>
      <c r="C18" s="71">
        <v>148531</v>
      </c>
      <c r="D18" s="71">
        <v>300694.59999999998</v>
      </c>
      <c r="E18" s="71">
        <v>243093</v>
      </c>
      <c r="F18" s="71">
        <v>146344.59999999998</v>
      </c>
      <c r="G18" s="71">
        <v>329967</v>
      </c>
      <c r="H18" s="71">
        <v>329972</v>
      </c>
      <c r="I18" s="71">
        <v>166299</v>
      </c>
      <c r="J18" s="71">
        <v>155565</v>
      </c>
      <c r="K18" s="71">
        <v>319326</v>
      </c>
      <c r="L18" s="71">
        <v>312383</v>
      </c>
      <c r="M18" s="71">
        <v>192248</v>
      </c>
      <c r="N18" s="71">
        <v>197782</v>
      </c>
      <c r="O18" s="71">
        <f t="shared" si="0"/>
        <v>2842205.2</v>
      </c>
      <c r="P18" s="469"/>
      <c r="Q18" s="470"/>
    </row>
    <row r="19" spans="1:17" ht="31.75" customHeight="1">
      <c r="A19" s="467" t="s">
        <v>547</v>
      </c>
      <c r="B19" s="468"/>
      <c r="C19" s="76">
        <f t="shared" ref="C19:O19" si="3">C17/C18</f>
        <v>1.1641408190882712</v>
      </c>
      <c r="D19" s="76">
        <f t="shared" si="3"/>
        <v>0.81740410369856997</v>
      </c>
      <c r="E19" s="76">
        <f t="shared" si="3"/>
        <v>0.42417922358932592</v>
      </c>
      <c r="F19" s="76">
        <f t="shared" si="3"/>
        <v>1.7574546652216756</v>
      </c>
      <c r="G19" s="76">
        <f t="shared" si="3"/>
        <v>1.0041276854958223</v>
      </c>
      <c r="H19" s="76">
        <f t="shared" si="3"/>
        <v>1.1606136278229668</v>
      </c>
      <c r="I19" s="76">
        <f t="shared" si="3"/>
        <v>0.6734676696793126</v>
      </c>
      <c r="J19" s="76">
        <f t="shared" si="3"/>
        <v>1.1607816668273712</v>
      </c>
      <c r="K19" s="76">
        <f t="shared" si="3"/>
        <v>0.71569180085555195</v>
      </c>
      <c r="L19" s="76">
        <f t="shared" si="3"/>
        <v>0.91701853173828285</v>
      </c>
      <c r="M19" s="76">
        <f t="shared" si="3"/>
        <v>0.97176043443884985</v>
      </c>
      <c r="N19" s="76">
        <f t="shared" si="3"/>
        <v>0.54494847862798435</v>
      </c>
      <c r="O19" s="76">
        <f t="shared" si="3"/>
        <v>0.91319303757518977</v>
      </c>
      <c r="P19" s="471"/>
      <c r="Q19" s="472"/>
    </row>
    <row r="20" spans="1:17" ht="31.75" customHeight="1">
      <c r="Q20" s="62" t="s">
        <v>548</v>
      </c>
    </row>
  </sheetData>
  <mergeCells count="6">
    <mergeCell ref="P4:Q4"/>
    <mergeCell ref="A5:B5"/>
    <mergeCell ref="A17:B17"/>
    <mergeCell ref="A18:B18"/>
    <mergeCell ref="P18:Q19"/>
    <mergeCell ref="A19:B19"/>
  </mergeCells>
  <phoneticPr fontId="3"/>
  <pageMargins left="0.78740157480314965" right="0.39370078740157483" top="0.39370078740157483" bottom="0.39370078740157483" header="0" footer="0"/>
  <pageSetup paperSize="9" scale="79" orientation="landscape" r:id="rId1"/>
  <headerFooter>
    <oddFooter>&amp;C&amp;"ＭＳ 明朝,標準"&amp;10－１１－</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C407-F91F-4D0A-A380-63E4330A46B5}">
  <sheetPr>
    <pageSetUpPr fitToPage="1"/>
  </sheetPr>
  <dimension ref="A1:Q20"/>
  <sheetViews>
    <sheetView view="pageLayout" topLeftCell="A13" zoomScaleNormal="100" workbookViewId="0"/>
  </sheetViews>
  <sheetFormatPr defaultColWidth="9" defaultRowHeight="14.4"/>
  <cols>
    <col min="1" max="1" width="5.21875" style="69" customWidth="1"/>
    <col min="2" max="2" width="21.33203125" style="56" customWidth="1"/>
    <col min="3" max="14" width="8.44140625" style="56" customWidth="1"/>
    <col min="15" max="16" width="10" style="56" customWidth="1"/>
    <col min="17" max="17" width="7.77734375" style="56" customWidth="1"/>
    <col min="18" max="18" width="2.77734375" style="56" customWidth="1"/>
    <col min="19" max="256" width="9" style="56"/>
    <col min="257" max="257" width="5.21875" style="56" customWidth="1"/>
    <col min="258" max="258" width="21.33203125" style="56" customWidth="1"/>
    <col min="259" max="270" width="8.44140625" style="56" customWidth="1"/>
    <col min="271" max="272" width="10" style="56" customWidth="1"/>
    <col min="273" max="273" width="7.77734375" style="56" customWidth="1"/>
    <col min="274" max="274" width="2.77734375" style="56" customWidth="1"/>
    <col min="275" max="512" width="9" style="56"/>
    <col min="513" max="513" width="5.21875" style="56" customWidth="1"/>
    <col min="514" max="514" width="21.33203125" style="56" customWidth="1"/>
    <col min="515" max="526" width="8.44140625" style="56" customWidth="1"/>
    <col min="527" max="528" width="10" style="56" customWidth="1"/>
    <col min="529" max="529" width="7.77734375" style="56" customWidth="1"/>
    <col min="530" max="530" width="2.77734375" style="56" customWidth="1"/>
    <col min="531" max="768" width="9" style="56"/>
    <col min="769" max="769" width="5.21875" style="56" customWidth="1"/>
    <col min="770" max="770" width="21.33203125" style="56" customWidth="1"/>
    <col min="771" max="782" width="8.44140625" style="56" customWidth="1"/>
    <col min="783" max="784" width="10" style="56" customWidth="1"/>
    <col min="785" max="785" width="7.77734375" style="56" customWidth="1"/>
    <col min="786" max="786" width="2.77734375" style="56" customWidth="1"/>
    <col min="787" max="1024" width="9" style="56"/>
    <col min="1025" max="1025" width="5.21875" style="56" customWidth="1"/>
    <col min="1026" max="1026" width="21.33203125" style="56" customWidth="1"/>
    <col min="1027" max="1038" width="8.44140625" style="56" customWidth="1"/>
    <col min="1039" max="1040" width="10" style="56" customWidth="1"/>
    <col min="1041" max="1041" width="7.77734375" style="56" customWidth="1"/>
    <col min="1042" max="1042" width="2.77734375" style="56" customWidth="1"/>
    <col min="1043" max="1280" width="9" style="56"/>
    <col min="1281" max="1281" width="5.21875" style="56" customWidth="1"/>
    <col min="1282" max="1282" width="21.33203125" style="56" customWidth="1"/>
    <col min="1283" max="1294" width="8.44140625" style="56" customWidth="1"/>
    <col min="1295" max="1296" width="10" style="56" customWidth="1"/>
    <col min="1297" max="1297" width="7.77734375" style="56" customWidth="1"/>
    <col min="1298" max="1298" width="2.77734375" style="56" customWidth="1"/>
    <col min="1299" max="1536" width="9" style="56"/>
    <col min="1537" max="1537" width="5.21875" style="56" customWidth="1"/>
    <col min="1538" max="1538" width="21.33203125" style="56" customWidth="1"/>
    <col min="1539" max="1550" width="8.44140625" style="56" customWidth="1"/>
    <col min="1551" max="1552" width="10" style="56" customWidth="1"/>
    <col min="1553" max="1553" width="7.77734375" style="56" customWidth="1"/>
    <col min="1554" max="1554" width="2.77734375" style="56" customWidth="1"/>
    <col min="1555" max="1792" width="9" style="56"/>
    <col min="1793" max="1793" width="5.21875" style="56" customWidth="1"/>
    <col min="1794" max="1794" width="21.33203125" style="56" customWidth="1"/>
    <col min="1795" max="1806" width="8.44140625" style="56" customWidth="1"/>
    <col min="1807" max="1808" width="10" style="56" customWidth="1"/>
    <col min="1809" max="1809" width="7.77734375" style="56" customWidth="1"/>
    <col min="1810" max="1810" width="2.77734375" style="56" customWidth="1"/>
    <col min="1811" max="2048" width="9" style="56"/>
    <col min="2049" max="2049" width="5.21875" style="56" customWidth="1"/>
    <col min="2050" max="2050" width="21.33203125" style="56" customWidth="1"/>
    <col min="2051" max="2062" width="8.44140625" style="56" customWidth="1"/>
    <col min="2063" max="2064" width="10" style="56" customWidth="1"/>
    <col min="2065" max="2065" width="7.77734375" style="56" customWidth="1"/>
    <col min="2066" max="2066" width="2.77734375" style="56" customWidth="1"/>
    <col min="2067" max="2304" width="9" style="56"/>
    <col min="2305" max="2305" width="5.21875" style="56" customWidth="1"/>
    <col min="2306" max="2306" width="21.33203125" style="56" customWidth="1"/>
    <col min="2307" max="2318" width="8.44140625" style="56" customWidth="1"/>
    <col min="2319" max="2320" width="10" style="56" customWidth="1"/>
    <col min="2321" max="2321" width="7.77734375" style="56" customWidth="1"/>
    <col min="2322" max="2322" width="2.77734375" style="56" customWidth="1"/>
    <col min="2323" max="2560" width="9" style="56"/>
    <col min="2561" max="2561" width="5.21875" style="56" customWidth="1"/>
    <col min="2562" max="2562" width="21.33203125" style="56" customWidth="1"/>
    <col min="2563" max="2574" width="8.44140625" style="56" customWidth="1"/>
    <col min="2575" max="2576" width="10" style="56" customWidth="1"/>
    <col min="2577" max="2577" width="7.77734375" style="56" customWidth="1"/>
    <col min="2578" max="2578" width="2.77734375" style="56" customWidth="1"/>
    <col min="2579" max="2816" width="9" style="56"/>
    <col min="2817" max="2817" width="5.21875" style="56" customWidth="1"/>
    <col min="2818" max="2818" width="21.33203125" style="56" customWidth="1"/>
    <col min="2819" max="2830" width="8.44140625" style="56" customWidth="1"/>
    <col min="2831" max="2832" width="10" style="56" customWidth="1"/>
    <col min="2833" max="2833" width="7.77734375" style="56" customWidth="1"/>
    <col min="2834" max="2834" width="2.77734375" style="56" customWidth="1"/>
    <col min="2835" max="3072" width="9" style="56"/>
    <col min="3073" max="3073" width="5.21875" style="56" customWidth="1"/>
    <col min="3074" max="3074" width="21.33203125" style="56" customWidth="1"/>
    <col min="3075" max="3086" width="8.44140625" style="56" customWidth="1"/>
    <col min="3087" max="3088" width="10" style="56" customWidth="1"/>
    <col min="3089" max="3089" width="7.77734375" style="56" customWidth="1"/>
    <col min="3090" max="3090" width="2.77734375" style="56" customWidth="1"/>
    <col min="3091" max="3328" width="9" style="56"/>
    <col min="3329" max="3329" width="5.21875" style="56" customWidth="1"/>
    <col min="3330" max="3330" width="21.33203125" style="56" customWidth="1"/>
    <col min="3331" max="3342" width="8.44140625" style="56" customWidth="1"/>
    <col min="3343" max="3344" width="10" style="56" customWidth="1"/>
    <col min="3345" max="3345" width="7.77734375" style="56" customWidth="1"/>
    <col min="3346" max="3346" width="2.77734375" style="56" customWidth="1"/>
    <col min="3347" max="3584" width="9" style="56"/>
    <col min="3585" max="3585" width="5.21875" style="56" customWidth="1"/>
    <col min="3586" max="3586" width="21.33203125" style="56" customWidth="1"/>
    <col min="3587" max="3598" width="8.44140625" style="56" customWidth="1"/>
    <col min="3599" max="3600" width="10" style="56" customWidth="1"/>
    <col min="3601" max="3601" width="7.77734375" style="56" customWidth="1"/>
    <col min="3602" max="3602" width="2.77734375" style="56" customWidth="1"/>
    <col min="3603" max="3840" width="9" style="56"/>
    <col min="3841" max="3841" width="5.21875" style="56" customWidth="1"/>
    <col min="3842" max="3842" width="21.33203125" style="56" customWidth="1"/>
    <col min="3843" max="3854" width="8.44140625" style="56" customWidth="1"/>
    <col min="3855" max="3856" width="10" style="56" customWidth="1"/>
    <col min="3857" max="3857" width="7.77734375" style="56" customWidth="1"/>
    <col min="3858" max="3858" width="2.77734375" style="56" customWidth="1"/>
    <col min="3859" max="4096" width="9" style="56"/>
    <col min="4097" max="4097" width="5.21875" style="56" customWidth="1"/>
    <col min="4098" max="4098" width="21.33203125" style="56" customWidth="1"/>
    <col min="4099" max="4110" width="8.44140625" style="56" customWidth="1"/>
    <col min="4111" max="4112" width="10" style="56" customWidth="1"/>
    <col min="4113" max="4113" width="7.77734375" style="56" customWidth="1"/>
    <col min="4114" max="4114" width="2.77734375" style="56" customWidth="1"/>
    <col min="4115" max="4352" width="9" style="56"/>
    <col min="4353" max="4353" width="5.21875" style="56" customWidth="1"/>
    <col min="4354" max="4354" width="21.33203125" style="56" customWidth="1"/>
    <col min="4355" max="4366" width="8.44140625" style="56" customWidth="1"/>
    <col min="4367" max="4368" width="10" style="56" customWidth="1"/>
    <col min="4369" max="4369" width="7.77734375" style="56" customWidth="1"/>
    <col min="4370" max="4370" width="2.77734375" style="56" customWidth="1"/>
    <col min="4371" max="4608" width="9" style="56"/>
    <col min="4609" max="4609" width="5.21875" style="56" customWidth="1"/>
    <col min="4610" max="4610" width="21.33203125" style="56" customWidth="1"/>
    <col min="4611" max="4622" width="8.44140625" style="56" customWidth="1"/>
    <col min="4623" max="4624" width="10" style="56" customWidth="1"/>
    <col min="4625" max="4625" width="7.77734375" style="56" customWidth="1"/>
    <col min="4626" max="4626" width="2.77734375" style="56" customWidth="1"/>
    <col min="4627" max="4864" width="9" style="56"/>
    <col min="4865" max="4865" width="5.21875" style="56" customWidth="1"/>
    <col min="4866" max="4866" width="21.33203125" style="56" customWidth="1"/>
    <col min="4867" max="4878" width="8.44140625" style="56" customWidth="1"/>
    <col min="4879" max="4880" width="10" style="56" customWidth="1"/>
    <col min="4881" max="4881" width="7.77734375" style="56" customWidth="1"/>
    <col min="4882" max="4882" width="2.77734375" style="56" customWidth="1"/>
    <col min="4883" max="5120" width="9" style="56"/>
    <col min="5121" max="5121" width="5.21875" style="56" customWidth="1"/>
    <col min="5122" max="5122" width="21.33203125" style="56" customWidth="1"/>
    <col min="5123" max="5134" width="8.44140625" style="56" customWidth="1"/>
    <col min="5135" max="5136" width="10" style="56" customWidth="1"/>
    <col min="5137" max="5137" width="7.77734375" style="56" customWidth="1"/>
    <col min="5138" max="5138" width="2.77734375" style="56" customWidth="1"/>
    <col min="5139" max="5376" width="9" style="56"/>
    <col min="5377" max="5377" width="5.21875" style="56" customWidth="1"/>
    <col min="5378" max="5378" width="21.33203125" style="56" customWidth="1"/>
    <col min="5379" max="5390" width="8.44140625" style="56" customWidth="1"/>
    <col min="5391" max="5392" width="10" style="56" customWidth="1"/>
    <col min="5393" max="5393" width="7.77734375" style="56" customWidth="1"/>
    <col min="5394" max="5394" width="2.77734375" style="56" customWidth="1"/>
    <col min="5395" max="5632" width="9" style="56"/>
    <col min="5633" max="5633" width="5.21875" style="56" customWidth="1"/>
    <col min="5634" max="5634" width="21.33203125" style="56" customWidth="1"/>
    <col min="5635" max="5646" width="8.44140625" style="56" customWidth="1"/>
    <col min="5647" max="5648" width="10" style="56" customWidth="1"/>
    <col min="5649" max="5649" width="7.77734375" style="56" customWidth="1"/>
    <col min="5650" max="5650" width="2.77734375" style="56" customWidth="1"/>
    <col min="5651" max="5888" width="9" style="56"/>
    <col min="5889" max="5889" width="5.21875" style="56" customWidth="1"/>
    <col min="5890" max="5890" width="21.33203125" style="56" customWidth="1"/>
    <col min="5891" max="5902" width="8.44140625" style="56" customWidth="1"/>
    <col min="5903" max="5904" width="10" style="56" customWidth="1"/>
    <col min="5905" max="5905" width="7.77734375" style="56" customWidth="1"/>
    <col min="5906" max="5906" width="2.77734375" style="56" customWidth="1"/>
    <col min="5907" max="6144" width="9" style="56"/>
    <col min="6145" max="6145" width="5.21875" style="56" customWidth="1"/>
    <col min="6146" max="6146" width="21.33203125" style="56" customWidth="1"/>
    <col min="6147" max="6158" width="8.44140625" style="56" customWidth="1"/>
    <col min="6159" max="6160" width="10" style="56" customWidth="1"/>
    <col min="6161" max="6161" width="7.77734375" style="56" customWidth="1"/>
    <col min="6162" max="6162" width="2.77734375" style="56" customWidth="1"/>
    <col min="6163" max="6400" width="9" style="56"/>
    <col min="6401" max="6401" width="5.21875" style="56" customWidth="1"/>
    <col min="6402" max="6402" width="21.33203125" style="56" customWidth="1"/>
    <col min="6403" max="6414" width="8.44140625" style="56" customWidth="1"/>
    <col min="6415" max="6416" width="10" style="56" customWidth="1"/>
    <col min="6417" max="6417" width="7.77734375" style="56" customWidth="1"/>
    <col min="6418" max="6418" width="2.77734375" style="56" customWidth="1"/>
    <col min="6419" max="6656" width="9" style="56"/>
    <col min="6657" max="6657" width="5.21875" style="56" customWidth="1"/>
    <col min="6658" max="6658" width="21.33203125" style="56" customWidth="1"/>
    <col min="6659" max="6670" width="8.44140625" style="56" customWidth="1"/>
    <col min="6671" max="6672" width="10" style="56" customWidth="1"/>
    <col min="6673" max="6673" width="7.77734375" style="56" customWidth="1"/>
    <col min="6674" max="6674" width="2.77734375" style="56" customWidth="1"/>
    <col min="6675" max="6912" width="9" style="56"/>
    <col min="6913" max="6913" width="5.21875" style="56" customWidth="1"/>
    <col min="6914" max="6914" width="21.33203125" style="56" customWidth="1"/>
    <col min="6915" max="6926" width="8.44140625" style="56" customWidth="1"/>
    <col min="6927" max="6928" width="10" style="56" customWidth="1"/>
    <col min="6929" max="6929" width="7.77734375" style="56" customWidth="1"/>
    <col min="6930" max="6930" width="2.77734375" style="56" customWidth="1"/>
    <col min="6931" max="7168" width="9" style="56"/>
    <col min="7169" max="7169" width="5.21875" style="56" customWidth="1"/>
    <col min="7170" max="7170" width="21.33203125" style="56" customWidth="1"/>
    <col min="7171" max="7182" width="8.44140625" style="56" customWidth="1"/>
    <col min="7183" max="7184" width="10" style="56" customWidth="1"/>
    <col min="7185" max="7185" width="7.77734375" style="56" customWidth="1"/>
    <col min="7186" max="7186" width="2.77734375" style="56" customWidth="1"/>
    <col min="7187" max="7424" width="9" style="56"/>
    <col min="7425" max="7425" width="5.21875" style="56" customWidth="1"/>
    <col min="7426" max="7426" width="21.33203125" style="56" customWidth="1"/>
    <col min="7427" max="7438" width="8.44140625" style="56" customWidth="1"/>
    <col min="7439" max="7440" width="10" style="56" customWidth="1"/>
    <col min="7441" max="7441" width="7.77734375" style="56" customWidth="1"/>
    <col min="7442" max="7442" width="2.77734375" style="56" customWidth="1"/>
    <col min="7443" max="7680" width="9" style="56"/>
    <col min="7681" max="7681" width="5.21875" style="56" customWidth="1"/>
    <col min="7682" max="7682" width="21.33203125" style="56" customWidth="1"/>
    <col min="7683" max="7694" width="8.44140625" style="56" customWidth="1"/>
    <col min="7695" max="7696" width="10" style="56" customWidth="1"/>
    <col min="7697" max="7697" width="7.77734375" style="56" customWidth="1"/>
    <col min="7698" max="7698" width="2.77734375" style="56" customWidth="1"/>
    <col min="7699" max="7936" width="9" style="56"/>
    <col min="7937" max="7937" width="5.21875" style="56" customWidth="1"/>
    <col min="7938" max="7938" width="21.33203125" style="56" customWidth="1"/>
    <col min="7939" max="7950" width="8.44140625" style="56" customWidth="1"/>
    <col min="7951" max="7952" width="10" style="56" customWidth="1"/>
    <col min="7953" max="7953" width="7.77734375" style="56" customWidth="1"/>
    <col min="7954" max="7954" width="2.77734375" style="56" customWidth="1"/>
    <col min="7955" max="8192" width="9" style="56"/>
    <col min="8193" max="8193" width="5.21875" style="56" customWidth="1"/>
    <col min="8194" max="8194" width="21.33203125" style="56" customWidth="1"/>
    <col min="8195" max="8206" width="8.44140625" style="56" customWidth="1"/>
    <col min="8207" max="8208" width="10" style="56" customWidth="1"/>
    <col min="8209" max="8209" width="7.77734375" style="56" customWidth="1"/>
    <col min="8210" max="8210" width="2.77734375" style="56" customWidth="1"/>
    <col min="8211" max="8448" width="9" style="56"/>
    <col min="8449" max="8449" width="5.21875" style="56" customWidth="1"/>
    <col min="8450" max="8450" width="21.33203125" style="56" customWidth="1"/>
    <col min="8451" max="8462" width="8.44140625" style="56" customWidth="1"/>
    <col min="8463" max="8464" width="10" style="56" customWidth="1"/>
    <col min="8465" max="8465" width="7.77734375" style="56" customWidth="1"/>
    <col min="8466" max="8466" width="2.77734375" style="56" customWidth="1"/>
    <col min="8467" max="8704" width="9" style="56"/>
    <col min="8705" max="8705" width="5.21875" style="56" customWidth="1"/>
    <col min="8706" max="8706" width="21.33203125" style="56" customWidth="1"/>
    <col min="8707" max="8718" width="8.44140625" style="56" customWidth="1"/>
    <col min="8719" max="8720" width="10" style="56" customWidth="1"/>
    <col min="8721" max="8721" width="7.77734375" style="56" customWidth="1"/>
    <col min="8722" max="8722" width="2.77734375" style="56" customWidth="1"/>
    <col min="8723" max="8960" width="9" style="56"/>
    <col min="8961" max="8961" width="5.21875" style="56" customWidth="1"/>
    <col min="8962" max="8962" width="21.33203125" style="56" customWidth="1"/>
    <col min="8963" max="8974" width="8.44140625" style="56" customWidth="1"/>
    <col min="8975" max="8976" width="10" style="56" customWidth="1"/>
    <col min="8977" max="8977" width="7.77734375" style="56" customWidth="1"/>
    <col min="8978" max="8978" width="2.77734375" style="56" customWidth="1"/>
    <col min="8979" max="9216" width="9" style="56"/>
    <col min="9217" max="9217" width="5.21875" style="56" customWidth="1"/>
    <col min="9218" max="9218" width="21.33203125" style="56" customWidth="1"/>
    <col min="9219" max="9230" width="8.44140625" style="56" customWidth="1"/>
    <col min="9231" max="9232" width="10" style="56" customWidth="1"/>
    <col min="9233" max="9233" width="7.77734375" style="56" customWidth="1"/>
    <col min="9234" max="9234" width="2.77734375" style="56" customWidth="1"/>
    <col min="9235" max="9472" width="9" style="56"/>
    <col min="9473" max="9473" width="5.21875" style="56" customWidth="1"/>
    <col min="9474" max="9474" width="21.33203125" style="56" customWidth="1"/>
    <col min="9475" max="9486" width="8.44140625" style="56" customWidth="1"/>
    <col min="9487" max="9488" width="10" style="56" customWidth="1"/>
    <col min="9489" max="9489" width="7.77734375" style="56" customWidth="1"/>
    <col min="9490" max="9490" width="2.77734375" style="56" customWidth="1"/>
    <col min="9491" max="9728" width="9" style="56"/>
    <col min="9729" max="9729" width="5.21875" style="56" customWidth="1"/>
    <col min="9730" max="9730" width="21.33203125" style="56" customWidth="1"/>
    <col min="9731" max="9742" width="8.44140625" style="56" customWidth="1"/>
    <col min="9743" max="9744" width="10" style="56" customWidth="1"/>
    <col min="9745" max="9745" width="7.77734375" style="56" customWidth="1"/>
    <col min="9746" max="9746" width="2.77734375" style="56" customWidth="1"/>
    <col min="9747" max="9984" width="9" style="56"/>
    <col min="9985" max="9985" width="5.21875" style="56" customWidth="1"/>
    <col min="9986" max="9986" width="21.33203125" style="56" customWidth="1"/>
    <col min="9987" max="9998" width="8.44140625" style="56" customWidth="1"/>
    <col min="9999" max="10000" width="10" style="56" customWidth="1"/>
    <col min="10001" max="10001" width="7.77734375" style="56" customWidth="1"/>
    <col min="10002" max="10002" width="2.77734375" style="56" customWidth="1"/>
    <col min="10003" max="10240" width="9" style="56"/>
    <col min="10241" max="10241" width="5.21875" style="56" customWidth="1"/>
    <col min="10242" max="10242" width="21.33203125" style="56" customWidth="1"/>
    <col min="10243" max="10254" width="8.44140625" style="56" customWidth="1"/>
    <col min="10255" max="10256" width="10" style="56" customWidth="1"/>
    <col min="10257" max="10257" width="7.77734375" style="56" customWidth="1"/>
    <col min="10258" max="10258" width="2.77734375" style="56" customWidth="1"/>
    <col min="10259" max="10496" width="9" style="56"/>
    <col min="10497" max="10497" width="5.21875" style="56" customWidth="1"/>
    <col min="10498" max="10498" width="21.33203125" style="56" customWidth="1"/>
    <col min="10499" max="10510" width="8.44140625" style="56" customWidth="1"/>
    <col min="10511" max="10512" width="10" style="56" customWidth="1"/>
    <col min="10513" max="10513" width="7.77734375" style="56" customWidth="1"/>
    <col min="10514" max="10514" width="2.77734375" style="56" customWidth="1"/>
    <col min="10515" max="10752" width="9" style="56"/>
    <col min="10753" max="10753" width="5.21875" style="56" customWidth="1"/>
    <col min="10754" max="10754" width="21.33203125" style="56" customWidth="1"/>
    <col min="10755" max="10766" width="8.44140625" style="56" customWidth="1"/>
    <col min="10767" max="10768" width="10" style="56" customWidth="1"/>
    <col min="10769" max="10769" width="7.77734375" style="56" customWidth="1"/>
    <col min="10770" max="10770" width="2.77734375" style="56" customWidth="1"/>
    <col min="10771" max="11008" width="9" style="56"/>
    <col min="11009" max="11009" width="5.21875" style="56" customWidth="1"/>
    <col min="11010" max="11010" width="21.33203125" style="56" customWidth="1"/>
    <col min="11011" max="11022" width="8.44140625" style="56" customWidth="1"/>
    <col min="11023" max="11024" width="10" style="56" customWidth="1"/>
    <col min="11025" max="11025" width="7.77734375" style="56" customWidth="1"/>
    <col min="11026" max="11026" width="2.77734375" style="56" customWidth="1"/>
    <col min="11027" max="11264" width="9" style="56"/>
    <col min="11265" max="11265" width="5.21875" style="56" customWidth="1"/>
    <col min="11266" max="11266" width="21.33203125" style="56" customWidth="1"/>
    <col min="11267" max="11278" width="8.44140625" style="56" customWidth="1"/>
    <col min="11279" max="11280" width="10" style="56" customWidth="1"/>
    <col min="11281" max="11281" width="7.77734375" style="56" customWidth="1"/>
    <col min="11282" max="11282" width="2.77734375" style="56" customWidth="1"/>
    <col min="11283" max="11520" width="9" style="56"/>
    <col min="11521" max="11521" width="5.21875" style="56" customWidth="1"/>
    <col min="11522" max="11522" width="21.33203125" style="56" customWidth="1"/>
    <col min="11523" max="11534" width="8.44140625" style="56" customWidth="1"/>
    <col min="11535" max="11536" width="10" style="56" customWidth="1"/>
    <col min="11537" max="11537" width="7.77734375" style="56" customWidth="1"/>
    <col min="11538" max="11538" width="2.77734375" style="56" customWidth="1"/>
    <col min="11539" max="11776" width="9" style="56"/>
    <col min="11777" max="11777" width="5.21875" style="56" customWidth="1"/>
    <col min="11778" max="11778" width="21.33203125" style="56" customWidth="1"/>
    <col min="11779" max="11790" width="8.44140625" style="56" customWidth="1"/>
    <col min="11791" max="11792" width="10" style="56" customWidth="1"/>
    <col min="11793" max="11793" width="7.77734375" style="56" customWidth="1"/>
    <col min="11794" max="11794" width="2.77734375" style="56" customWidth="1"/>
    <col min="11795" max="12032" width="9" style="56"/>
    <col min="12033" max="12033" width="5.21875" style="56" customWidth="1"/>
    <col min="12034" max="12034" width="21.33203125" style="56" customWidth="1"/>
    <col min="12035" max="12046" width="8.44140625" style="56" customWidth="1"/>
    <col min="12047" max="12048" width="10" style="56" customWidth="1"/>
    <col min="12049" max="12049" width="7.77734375" style="56" customWidth="1"/>
    <col min="12050" max="12050" width="2.77734375" style="56" customWidth="1"/>
    <col min="12051" max="12288" width="9" style="56"/>
    <col min="12289" max="12289" width="5.21875" style="56" customWidth="1"/>
    <col min="12290" max="12290" width="21.33203125" style="56" customWidth="1"/>
    <col min="12291" max="12302" width="8.44140625" style="56" customWidth="1"/>
    <col min="12303" max="12304" width="10" style="56" customWidth="1"/>
    <col min="12305" max="12305" width="7.77734375" style="56" customWidth="1"/>
    <col min="12306" max="12306" width="2.77734375" style="56" customWidth="1"/>
    <col min="12307" max="12544" width="9" style="56"/>
    <col min="12545" max="12545" width="5.21875" style="56" customWidth="1"/>
    <col min="12546" max="12546" width="21.33203125" style="56" customWidth="1"/>
    <col min="12547" max="12558" width="8.44140625" style="56" customWidth="1"/>
    <col min="12559" max="12560" width="10" style="56" customWidth="1"/>
    <col min="12561" max="12561" width="7.77734375" style="56" customWidth="1"/>
    <col min="12562" max="12562" width="2.77734375" style="56" customWidth="1"/>
    <col min="12563" max="12800" width="9" style="56"/>
    <col min="12801" max="12801" width="5.21875" style="56" customWidth="1"/>
    <col min="12802" max="12802" width="21.33203125" style="56" customWidth="1"/>
    <col min="12803" max="12814" width="8.44140625" style="56" customWidth="1"/>
    <col min="12815" max="12816" width="10" style="56" customWidth="1"/>
    <col min="12817" max="12817" width="7.77734375" style="56" customWidth="1"/>
    <col min="12818" max="12818" width="2.77734375" style="56" customWidth="1"/>
    <col min="12819" max="13056" width="9" style="56"/>
    <col min="13057" max="13057" width="5.21875" style="56" customWidth="1"/>
    <col min="13058" max="13058" width="21.33203125" style="56" customWidth="1"/>
    <col min="13059" max="13070" width="8.44140625" style="56" customWidth="1"/>
    <col min="13071" max="13072" width="10" style="56" customWidth="1"/>
    <col min="13073" max="13073" width="7.77734375" style="56" customWidth="1"/>
    <col min="13074" max="13074" width="2.77734375" style="56" customWidth="1"/>
    <col min="13075" max="13312" width="9" style="56"/>
    <col min="13313" max="13313" width="5.21875" style="56" customWidth="1"/>
    <col min="13314" max="13314" width="21.33203125" style="56" customWidth="1"/>
    <col min="13315" max="13326" width="8.44140625" style="56" customWidth="1"/>
    <col min="13327" max="13328" width="10" style="56" customWidth="1"/>
    <col min="13329" max="13329" width="7.77734375" style="56" customWidth="1"/>
    <col min="13330" max="13330" width="2.77734375" style="56" customWidth="1"/>
    <col min="13331" max="13568" width="9" style="56"/>
    <col min="13569" max="13569" width="5.21875" style="56" customWidth="1"/>
    <col min="13570" max="13570" width="21.33203125" style="56" customWidth="1"/>
    <col min="13571" max="13582" width="8.44140625" style="56" customWidth="1"/>
    <col min="13583" max="13584" width="10" style="56" customWidth="1"/>
    <col min="13585" max="13585" width="7.77734375" style="56" customWidth="1"/>
    <col min="13586" max="13586" width="2.77734375" style="56" customWidth="1"/>
    <col min="13587" max="13824" width="9" style="56"/>
    <col min="13825" max="13825" width="5.21875" style="56" customWidth="1"/>
    <col min="13826" max="13826" width="21.33203125" style="56" customWidth="1"/>
    <col min="13827" max="13838" width="8.44140625" style="56" customWidth="1"/>
    <col min="13839" max="13840" width="10" style="56" customWidth="1"/>
    <col min="13841" max="13841" width="7.77734375" style="56" customWidth="1"/>
    <col min="13842" max="13842" width="2.77734375" style="56" customWidth="1"/>
    <col min="13843" max="14080" width="9" style="56"/>
    <col min="14081" max="14081" width="5.21875" style="56" customWidth="1"/>
    <col min="14082" max="14082" width="21.33203125" style="56" customWidth="1"/>
    <col min="14083" max="14094" width="8.44140625" style="56" customWidth="1"/>
    <col min="14095" max="14096" width="10" style="56" customWidth="1"/>
    <col min="14097" max="14097" width="7.77734375" style="56" customWidth="1"/>
    <col min="14098" max="14098" width="2.77734375" style="56" customWidth="1"/>
    <col min="14099" max="14336" width="9" style="56"/>
    <col min="14337" max="14337" width="5.21875" style="56" customWidth="1"/>
    <col min="14338" max="14338" width="21.33203125" style="56" customWidth="1"/>
    <col min="14339" max="14350" width="8.44140625" style="56" customWidth="1"/>
    <col min="14351" max="14352" width="10" style="56" customWidth="1"/>
    <col min="14353" max="14353" width="7.77734375" style="56" customWidth="1"/>
    <col min="14354" max="14354" width="2.77734375" style="56" customWidth="1"/>
    <col min="14355" max="14592" width="9" style="56"/>
    <col min="14593" max="14593" width="5.21875" style="56" customWidth="1"/>
    <col min="14594" max="14594" width="21.33203125" style="56" customWidth="1"/>
    <col min="14595" max="14606" width="8.44140625" style="56" customWidth="1"/>
    <col min="14607" max="14608" width="10" style="56" customWidth="1"/>
    <col min="14609" max="14609" width="7.77734375" style="56" customWidth="1"/>
    <col min="14610" max="14610" width="2.77734375" style="56" customWidth="1"/>
    <col min="14611" max="14848" width="9" style="56"/>
    <col min="14849" max="14849" width="5.21875" style="56" customWidth="1"/>
    <col min="14850" max="14850" width="21.33203125" style="56" customWidth="1"/>
    <col min="14851" max="14862" width="8.44140625" style="56" customWidth="1"/>
    <col min="14863" max="14864" width="10" style="56" customWidth="1"/>
    <col min="14865" max="14865" width="7.77734375" style="56" customWidth="1"/>
    <col min="14866" max="14866" width="2.77734375" style="56" customWidth="1"/>
    <col min="14867" max="15104" width="9" style="56"/>
    <col min="15105" max="15105" width="5.21875" style="56" customWidth="1"/>
    <col min="15106" max="15106" width="21.33203125" style="56" customWidth="1"/>
    <col min="15107" max="15118" width="8.44140625" style="56" customWidth="1"/>
    <col min="15119" max="15120" width="10" style="56" customWidth="1"/>
    <col min="15121" max="15121" width="7.77734375" style="56" customWidth="1"/>
    <col min="15122" max="15122" width="2.77734375" style="56" customWidth="1"/>
    <col min="15123" max="15360" width="9" style="56"/>
    <col min="15361" max="15361" width="5.21875" style="56" customWidth="1"/>
    <col min="15362" max="15362" width="21.33203125" style="56" customWidth="1"/>
    <col min="15363" max="15374" width="8.44140625" style="56" customWidth="1"/>
    <col min="15375" max="15376" width="10" style="56" customWidth="1"/>
    <col min="15377" max="15377" width="7.77734375" style="56" customWidth="1"/>
    <col min="15378" max="15378" width="2.77734375" style="56" customWidth="1"/>
    <col min="15379" max="15616" width="9" style="56"/>
    <col min="15617" max="15617" width="5.21875" style="56" customWidth="1"/>
    <col min="15618" max="15618" width="21.33203125" style="56" customWidth="1"/>
    <col min="15619" max="15630" width="8.44140625" style="56" customWidth="1"/>
    <col min="15631" max="15632" width="10" style="56" customWidth="1"/>
    <col min="15633" max="15633" width="7.77734375" style="56" customWidth="1"/>
    <col min="15634" max="15634" width="2.77734375" style="56" customWidth="1"/>
    <col min="15635" max="15872" width="9" style="56"/>
    <col min="15873" max="15873" width="5.21875" style="56" customWidth="1"/>
    <col min="15874" max="15874" width="21.33203125" style="56" customWidth="1"/>
    <col min="15875" max="15886" width="8.44140625" style="56" customWidth="1"/>
    <col min="15887" max="15888" width="10" style="56" customWidth="1"/>
    <col min="15889" max="15889" width="7.77734375" style="56" customWidth="1"/>
    <col min="15890" max="15890" width="2.77734375" style="56" customWidth="1"/>
    <col min="15891" max="16128" width="9" style="56"/>
    <col min="16129" max="16129" width="5.21875" style="56" customWidth="1"/>
    <col min="16130" max="16130" width="21.33203125" style="56" customWidth="1"/>
    <col min="16131" max="16142" width="8.44140625" style="56" customWidth="1"/>
    <col min="16143" max="16144" width="10" style="56" customWidth="1"/>
    <col min="16145" max="16145" width="7.77734375" style="56" customWidth="1"/>
    <col min="16146" max="16146" width="2.77734375" style="56" customWidth="1"/>
    <col min="16147" max="16384" width="9" style="56"/>
  </cols>
  <sheetData>
    <row r="1" spans="1:17" s="52" customFormat="1" ht="31.75" customHeight="1">
      <c r="A1" s="52" t="s">
        <v>596</v>
      </c>
    </row>
    <row r="2" spans="1:17" ht="31.75" customHeight="1">
      <c r="A2" s="52" t="s">
        <v>597</v>
      </c>
      <c r="B2" s="52"/>
      <c r="C2" s="52"/>
      <c r="D2" s="52"/>
      <c r="E2" s="52"/>
      <c r="F2" s="52"/>
      <c r="G2" s="52"/>
      <c r="H2" s="52"/>
      <c r="I2" s="52"/>
      <c r="J2" s="52"/>
      <c r="K2" s="52"/>
      <c r="L2" s="52"/>
      <c r="M2" s="52"/>
      <c r="N2" s="52"/>
      <c r="O2" s="52"/>
      <c r="P2" s="52"/>
      <c r="Q2" s="52"/>
    </row>
    <row r="3" spans="1:17" s="52" customFormat="1" ht="31.75" customHeight="1">
      <c r="A3" s="52" t="s">
        <v>598</v>
      </c>
    </row>
    <row r="4" spans="1:17" ht="31.75" customHeight="1">
      <c r="A4" s="52"/>
      <c r="B4" s="52"/>
      <c r="C4" s="52"/>
      <c r="D4" s="52"/>
      <c r="E4" s="52"/>
      <c r="F4" s="52"/>
      <c r="G4" s="52"/>
      <c r="H4" s="52"/>
      <c r="I4" s="52"/>
      <c r="J4" s="52"/>
      <c r="K4" s="52"/>
      <c r="L4" s="52"/>
      <c r="M4" s="52"/>
      <c r="N4" s="52"/>
      <c r="O4" s="473" t="s">
        <v>599</v>
      </c>
      <c r="P4" s="473"/>
      <c r="Q4" s="473"/>
    </row>
    <row r="5" spans="1:17" ht="31.75" customHeight="1">
      <c r="A5" s="460" t="s">
        <v>559</v>
      </c>
      <c r="B5" s="460"/>
      <c r="C5" s="55" t="s">
        <v>560</v>
      </c>
      <c r="D5" s="55" t="s">
        <v>561</v>
      </c>
      <c r="E5" s="55" t="s">
        <v>562</v>
      </c>
      <c r="F5" s="55" t="s">
        <v>563</v>
      </c>
      <c r="G5" s="55" t="s">
        <v>564</v>
      </c>
      <c r="H5" s="55" t="s">
        <v>565</v>
      </c>
      <c r="I5" s="55" t="s">
        <v>566</v>
      </c>
      <c r="J5" s="55" t="s">
        <v>567</v>
      </c>
      <c r="K5" s="55" t="s">
        <v>568</v>
      </c>
      <c r="L5" s="55" t="s">
        <v>569</v>
      </c>
      <c r="M5" s="55" t="s">
        <v>570</v>
      </c>
      <c r="N5" s="55" t="s">
        <v>571</v>
      </c>
      <c r="O5" s="55" t="s">
        <v>572</v>
      </c>
      <c r="P5" s="55" t="s">
        <v>1519</v>
      </c>
      <c r="Q5" s="55" t="s">
        <v>573</v>
      </c>
    </row>
    <row r="6" spans="1:17" ht="31.75" customHeight="1">
      <c r="A6" s="70" t="s">
        <v>574</v>
      </c>
      <c r="B6" s="78" t="s">
        <v>575</v>
      </c>
      <c r="C6" s="71">
        <v>80018</v>
      </c>
      <c r="D6" s="71">
        <v>83498</v>
      </c>
      <c r="E6" s="71">
        <v>45558</v>
      </c>
      <c r="F6" s="71">
        <v>75812</v>
      </c>
      <c r="G6" s="71">
        <v>55408</v>
      </c>
      <c r="H6" s="71">
        <v>104754</v>
      </c>
      <c r="I6" s="71">
        <v>385</v>
      </c>
      <c r="J6" s="71">
        <v>162</v>
      </c>
      <c r="K6" s="71">
        <v>78237</v>
      </c>
      <c r="L6" s="71">
        <v>98611</v>
      </c>
      <c r="M6" s="71">
        <v>90330</v>
      </c>
      <c r="N6" s="71">
        <v>41650</v>
      </c>
      <c r="O6" s="71">
        <f t="shared" ref="O6:O18" si="0">SUM(C6:N6)</f>
        <v>754423</v>
      </c>
      <c r="P6" s="71">
        <v>841314</v>
      </c>
      <c r="Q6" s="76">
        <f t="shared" ref="Q6:Q17" si="1">IF(O6*P6&lt;&gt;0,O6/P6,"0%")</f>
        <v>0.8967198929293938</v>
      </c>
    </row>
    <row r="7" spans="1:17" s="60" customFormat="1" ht="31.75" customHeight="1">
      <c r="A7" s="70" t="s">
        <v>576</v>
      </c>
      <c r="B7" s="78" t="s">
        <v>577</v>
      </c>
      <c r="C7" s="71">
        <v>0</v>
      </c>
      <c r="D7" s="71">
        <v>0</v>
      </c>
      <c r="E7" s="71">
        <v>0</v>
      </c>
      <c r="F7" s="71">
        <v>0</v>
      </c>
      <c r="G7" s="71">
        <v>718</v>
      </c>
      <c r="H7" s="71">
        <v>2842</v>
      </c>
      <c r="I7" s="71">
        <v>10239</v>
      </c>
      <c r="J7" s="71">
        <v>19051</v>
      </c>
      <c r="K7" s="71">
        <v>8656</v>
      </c>
      <c r="L7" s="71">
        <v>8330</v>
      </c>
      <c r="M7" s="71">
        <v>4628</v>
      </c>
      <c r="N7" s="71">
        <v>6</v>
      </c>
      <c r="O7" s="71">
        <f t="shared" si="0"/>
        <v>54470</v>
      </c>
      <c r="P7" s="71">
        <v>64359</v>
      </c>
      <c r="Q7" s="72">
        <f t="shared" si="1"/>
        <v>0.84634627635606519</v>
      </c>
    </row>
    <row r="8" spans="1:17" ht="31.75" customHeight="1">
      <c r="A8" s="70" t="s">
        <v>578</v>
      </c>
      <c r="B8" s="78" t="s">
        <v>579</v>
      </c>
      <c r="C8" s="71">
        <v>139</v>
      </c>
      <c r="D8" s="71">
        <v>4555</v>
      </c>
      <c r="E8" s="71">
        <v>7091</v>
      </c>
      <c r="F8" s="71">
        <v>14739</v>
      </c>
      <c r="G8" s="71">
        <v>7567</v>
      </c>
      <c r="H8" s="71">
        <v>4174</v>
      </c>
      <c r="I8" s="71">
        <v>3782</v>
      </c>
      <c r="J8" s="71">
        <v>9782</v>
      </c>
      <c r="K8" s="71">
        <v>11101</v>
      </c>
      <c r="L8" s="71">
        <v>9911</v>
      </c>
      <c r="M8" s="71">
        <v>14548</v>
      </c>
      <c r="N8" s="71">
        <v>1234</v>
      </c>
      <c r="O8" s="71">
        <f t="shared" si="0"/>
        <v>88623</v>
      </c>
      <c r="P8" s="71">
        <v>84156</v>
      </c>
      <c r="Q8" s="72">
        <f t="shared" si="1"/>
        <v>1.0530799942963069</v>
      </c>
    </row>
    <row r="9" spans="1:17" ht="31.75" customHeight="1">
      <c r="A9" s="70" t="s">
        <v>580</v>
      </c>
      <c r="B9" s="78" t="s">
        <v>581</v>
      </c>
      <c r="C9" s="71">
        <v>5653</v>
      </c>
      <c r="D9" s="71">
        <v>3016</v>
      </c>
      <c r="E9" s="71">
        <v>2535</v>
      </c>
      <c r="F9" s="71">
        <v>4475</v>
      </c>
      <c r="G9" s="71">
        <v>11881</v>
      </c>
      <c r="H9" s="71">
        <v>64541</v>
      </c>
      <c r="I9" s="71">
        <v>3155</v>
      </c>
      <c r="J9" s="71">
        <v>15086</v>
      </c>
      <c r="K9" s="71">
        <v>16522</v>
      </c>
      <c r="L9" s="71">
        <v>35902</v>
      </c>
      <c r="M9" s="71">
        <v>23383</v>
      </c>
      <c r="N9" s="71">
        <v>5563</v>
      </c>
      <c r="O9" s="71">
        <f t="shared" si="0"/>
        <v>191712</v>
      </c>
      <c r="P9" s="71">
        <v>151436</v>
      </c>
      <c r="Q9" s="72">
        <f t="shared" si="1"/>
        <v>1.2659605377849388</v>
      </c>
    </row>
    <row r="10" spans="1:17" ht="31.75" customHeight="1">
      <c r="A10" s="70" t="s">
        <v>582</v>
      </c>
      <c r="B10" s="78" t="s">
        <v>583</v>
      </c>
      <c r="C10" s="71">
        <v>41546</v>
      </c>
      <c r="D10" s="71">
        <v>9262</v>
      </c>
      <c r="E10" s="71">
        <v>35</v>
      </c>
      <c r="F10" s="71">
        <v>0</v>
      </c>
      <c r="G10" s="71">
        <v>5713</v>
      </c>
      <c r="H10" s="71">
        <v>34518</v>
      </c>
      <c r="I10" s="71">
        <v>14271</v>
      </c>
      <c r="J10" s="71">
        <v>11005</v>
      </c>
      <c r="K10" s="71">
        <v>14136</v>
      </c>
      <c r="L10" s="71">
        <v>107327</v>
      </c>
      <c r="M10" s="71">
        <v>5163</v>
      </c>
      <c r="N10" s="71">
        <v>74995</v>
      </c>
      <c r="O10" s="71">
        <f t="shared" si="0"/>
        <v>317971</v>
      </c>
      <c r="P10" s="71">
        <v>466320</v>
      </c>
      <c r="Q10" s="72">
        <f t="shared" si="1"/>
        <v>0.68187296277234521</v>
      </c>
    </row>
    <row r="11" spans="1:17" ht="31.75" customHeight="1">
      <c r="A11" s="70" t="s">
        <v>584</v>
      </c>
      <c r="B11" s="78" t="s">
        <v>585</v>
      </c>
      <c r="C11" s="71">
        <v>115</v>
      </c>
      <c r="D11" s="71">
        <v>708</v>
      </c>
      <c r="E11" s="71">
        <v>709</v>
      </c>
      <c r="F11" s="71">
        <v>2294</v>
      </c>
      <c r="G11" s="71">
        <v>1425</v>
      </c>
      <c r="H11" s="71">
        <v>2682</v>
      </c>
      <c r="I11" s="71">
        <v>2249</v>
      </c>
      <c r="J11" s="71">
        <v>4610</v>
      </c>
      <c r="K11" s="71">
        <v>6128</v>
      </c>
      <c r="L11" s="71">
        <v>8038</v>
      </c>
      <c r="M11" s="71">
        <v>3355</v>
      </c>
      <c r="N11" s="71">
        <v>137</v>
      </c>
      <c r="O11" s="71">
        <f t="shared" si="0"/>
        <v>32450</v>
      </c>
      <c r="P11" s="71">
        <v>48099</v>
      </c>
      <c r="Q11" s="72">
        <f t="shared" si="1"/>
        <v>0.67465020062787173</v>
      </c>
    </row>
    <row r="12" spans="1:17" ht="31.75" customHeight="1">
      <c r="A12" s="70" t="s">
        <v>586</v>
      </c>
      <c r="B12" s="78" t="s">
        <v>587</v>
      </c>
      <c r="C12" s="71">
        <v>3940</v>
      </c>
      <c r="D12" s="71">
        <v>1920</v>
      </c>
      <c r="E12" s="71">
        <v>1018</v>
      </c>
      <c r="F12" s="71">
        <v>8723</v>
      </c>
      <c r="G12" s="71">
        <v>8321</v>
      </c>
      <c r="H12" s="71">
        <v>10600</v>
      </c>
      <c r="I12" s="71">
        <v>12916</v>
      </c>
      <c r="J12" s="71">
        <v>20436</v>
      </c>
      <c r="K12" s="71">
        <v>9563</v>
      </c>
      <c r="L12" s="71">
        <v>8511</v>
      </c>
      <c r="M12" s="71">
        <v>3826</v>
      </c>
      <c r="N12" s="71">
        <v>1147</v>
      </c>
      <c r="O12" s="71">
        <f t="shared" si="0"/>
        <v>90921</v>
      </c>
      <c r="P12" s="71">
        <v>90981</v>
      </c>
      <c r="Q12" s="72">
        <f t="shared" si="1"/>
        <v>0.99934052164737697</v>
      </c>
    </row>
    <row r="13" spans="1:17" ht="31.75" customHeight="1">
      <c r="A13" s="70" t="s">
        <v>588</v>
      </c>
      <c r="B13" s="78" t="s">
        <v>589</v>
      </c>
      <c r="C13" s="71">
        <v>901</v>
      </c>
      <c r="D13" s="71">
        <v>756</v>
      </c>
      <c r="E13" s="71">
        <v>4098</v>
      </c>
      <c r="F13" s="71">
        <v>20942</v>
      </c>
      <c r="G13" s="71">
        <v>43863</v>
      </c>
      <c r="H13" s="71">
        <v>19159</v>
      </c>
      <c r="I13" s="71">
        <v>2673</v>
      </c>
      <c r="J13" s="71">
        <v>2337</v>
      </c>
      <c r="K13" s="71">
        <v>1490</v>
      </c>
      <c r="L13" s="71">
        <v>7355</v>
      </c>
      <c r="M13" s="71">
        <v>28467</v>
      </c>
      <c r="N13" s="71">
        <v>13628</v>
      </c>
      <c r="O13" s="71">
        <f t="shared" si="0"/>
        <v>145669</v>
      </c>
      <c r="P13" s="71">
        <v>132691</v>
      </c>
      <c r="Q13" s="72">
        <f t="shared" si="1"/>
        <v>1.0978061812783082</v>
      </c>
    </row>
    <row r="14" spans="1:17" ht="31.75" customHeight="1">
      <c r="A14" s="70" t="s">
        <v>590</v>
      </c>
      <c r="B14" s="78" t="s">
        <v>591</v>
      </c>
      <c r="C14" s="71">
        <v>1307</v>
      </c>
      <c r="D14" s="71">
        <v>946</v>
      </c>
      <c r="E14" s="71">
        <v>1183</v>
      </c>
      <c r="F14" s="71">
        <v>578</v>
      </c>
      <c r="G14" s="71">
        <v>189</v>
      </c>
      <c r="H14" s="71">
        <v>0</v>
      </c>
      <c r="I14" s="71">
        <v>0</v>
      </c>
      <c r="J14" s="71">
        <v>0</v>
      </c>
      <c r="K14" s="71">
        <v>0</v>
      </c>
      <c r="L14" s="71">
        <v>0</v>
      </c>
      <c r="M14" s="71">
        <v>0</v>
      </c>
      <c r="N14" s="71">
        <v>0</v>
      </c>
      <c r="O14" s="71">
        <f t="shared" si="0"/>
        <v>4203</v>
      </c>
      <c r="P14" s="71">
        <v>7370</v>
      </c>
      <c r="Q14" s="72">
        <f t="shared" si="1"/>
        <v>0.57028493894165533</v>
      </c>
    </row>
    <row r="15" spans="1:17" ht="31.75" customHeight="1">
      <c r="A15" s="70" t="s">
        <v>592</v>
      </c>
      <c r="B15" s="78" t="s">
        <v>593</v>
      </c>
      <c r="C15" s="71">
        <v>3248</v>
      </c>
      <c r="D15" s="71">
        <v>5984</v>
      </c>
      <c r="E15" s="71">
        <v>7288</v>
      </c>
      <c r="F15" s="71">
        <v>26199</v>
      </c>
      <c r="G15" s="71">
        <v>17439</v>
      </c>
      <c r="H15" s="71">
        <v>32960</v>
      </c>
      <c r="I15" s="71">
        <v>30070</v>
      </c>
      <c r="J15" s="71">
        <v>42392</v>
      </c>
      <c r="K15" s="71">
        <v>9094</v>
      </c>
      <c r="L15" s="71">
        <v>10657</v>
      </c>
      <c r="M15" s="71">
        <v>7919</v>
      </c>
      <c r="N15" s="71">
        <v>1257</v>
      </c>
      <c r="O15" s="71">
        <f t="shared" si="0"/>
        <v>194507</v>
      </c>
      <c r="P15" s="71">
        <v>152581</v>
      </c>
      <c r="Q15" s="72">
        <f t="shared" si="1"/>
        <v>1.2747786421638343</v>
      </c>
    </row>
    <row r="16" spans="1:17" ht="31.75" customHeight="1">
      <c r="A16" s="70" t="s">
        <v>594</v>
      </c>
      <c r="B16" s="78" t="s">
        <v>595</v>
      </c>
      <c r="C16" s="71">
        <v>0</v>
      </c>
      <c r="D16" s="71">
        <v>0</v>
      </c>
      <c r="E16" s="71">
        <v>0</v>
      </c>
      <c r="F16" s="71">
        <v>0</v>
      </c>
      <c r="G16" s="71">
        <v>0</v>
      </c>
      <c r="H16" s="71">
        <v>0</v>
      </c>
      <c r="I16" s="71">
        <v>0</v>
      </c>
      <c r="J16" s="71">
        <v>0</v>
      </c>
      <c r="K16" s="71">
        <v>0</v>
      </c>
      <c r="L16" s="71">
        <v>0</v>
      </c>
      <c r="M16" s="71">
        <v>0</v>
      </c>
      <c r="N16" s="71">
        <v>0</v>
      </c>
      <c r="O16" s="71">
        <f t="shared" si="0"/>
        <v>0</v>
      </c>
      <c r="P16" s="71">
        <v>0</v>
      </c>
      <c r="Q16" s="72" t="str">
        <f t="shared" si="1"/>
        <v>0%</v>
      </c>
    </row>
    <row r="17" spans="1:17" ht="31.75" customHeight="1">
      <c r="A17" s="464" t="s">
        <v>545</v>
      </c>
      <c r="B17" s="465"/>
      <c r="C17" s="71">
        <f t="shared" ref="C17:N17" si="2">SUM(C6:C16)</f>
        <v>136867</v>
      </c>
      <c r="D17" s="71">
        <f t="shared" si="2"/>
        <v>110645</v>
      </c>
      <c r="E17" s="71">
        <f t="shared" si="2"/>
        <v>69515</v>
      </c>
      <c r="F17" s="71">
        <f t="shared" si="2"/>
        <v>153762</v>
      </c>
      <c r="G17" s="71">
        <f t="shared" si="2"/>
        <v>152524</v>
      </c>
      <c r="H17" s="71">
        <f t="shared" si="2"/>
        <v>276230</v>
      </c>
      <c r="I17" s="71">
        <f t="shared" si="2"/>
        <v>79740</v>
      </c>
      <c r="J17" s="71">
        <f t="shared" si="2"/>
        <v>124861</v>
      </c>
      <c r="K17" s="71">
        <f t="shared" si="2"/>
        <v>154927</v>
      </c>
      <c r="L17" s="71">
        <f t="shared" si="2"/>
        <v>294642</v>
      </c>
      <c r="M17" s="71">
        <f t="shared" si="2"/>
        <v>181619</v>
      </c>
      <c r="N17" s="71">
        <f t="shared" si="2"/>
        <v>139617</v>
      </c>
      <c r="O17" s="71">
        <f t="shared" si="0"/>
        <v>1874949</v>
      </c>
      <c r="P17" s="71">
        <f>SUM(P6:P16)</f>
        <v>2039307</v>
      </c>
      <c r="Q17" s="72">
        <f t="shared" si="1"/>
        <v>0.9194049743368703</v>
      </c>
    </row>
    <row r="18" spans="1:17" ht="31.75" customHeight="1">
      <c r="A18" s="467" t="s">
        <v>1520</v>
      </c>
      <c r="B18" s="468"/>
      <c r="C18" s="71">
        <v>122171</v>
      </c>
      <c r="D18" s="71">
        <v>126867</v>
      </c>
      <c r="E18" s="71">
        <v>142402</v>
      </c>
      <c r="F18" s="71">
        <v>85675</v>
      </c>
      <c r="G18" s="71">
        <v>169480</v>
      </c>
      <c r="H18" s="71">
        <v>191522</v>
      </c>
      <c r="I18" s="71">
        <v>110703</v>
      </c>
      <c r="J18" s="71">
        <v>112529</v>
      </c>
      <c r="K18" s="71">
        <v>253281</v>
      </c>
      <c r="L18" s="71">
        <v>284799</v>
      </c>
      <c r="M18" s="71">
        <v>192365</v>
      </c>
      <c r="N18" s="71">
        <v>247513</v>
      </c>
      <c r="O18" s="71">
        <f t="shared" si="0"/>
        <v>2039307</v>
      </c>
      <c r="P18" s="469"/>
      <c r="Q18" s="470"/>
    </row>
    <row r="19" spans="1:17" ht="31.75" customHeight="1">
      <c r="A19" s="467" t="s">
        <v>547</v>
      </c>
      <c r="B19" s="468"/>
      <c r="C19" s="76">
        <f t="shared" ref="C19:O19" si="3">C17/C18</f>
        <v>1.1202904126183792</v>
      </c>
      <c r="D19" s="76">
        <f t="shared" si="3"/>
        <v>0.8721338094224661</v>
      </c>
      <c r="E19" s="76">
        <f t="shared" si="3"/>
        <v>0.48816027864777178</v>
      </c>
      <c r="F19" s="76">
        <f t="shared" si="3"/>
        <v>1.7947125765976073</v>
      </c>
      <c r="G19" s="76">
        <f t="shared" si="3"/>
        <v>0.8999527967901817</v>
      </c>
      <c r="H19" s="76">
        <f t="shared" si="3"/>
        <v>1.4422886143628408</v>
      </c>
      <c r="I19" s="76">
        <f t="shared" si="3"/>
        <v>0.72030568277282458</v>
      </c>
      <c r="J19" s="76">
        <f t="shared" si="3"/>
        <v>1.1095895280327737</v>
      </c>
      <c r="K19" s="76">
        <f t="shared" si="3"/>
        <v>0.61168030764249981</v>
      </c>
      <c r="L19" s="76">
        <f t="shared" si="3"/>
        <v>1.0345612168582052</v>
      </c>
      <c r="M19" s="76">
        <f t="shared" si="3"/>
        <v>0.94413744704078184</v>
      </c>
      <c r="N19" s="76">
        <f t="shared" si="3"/>
        <v>0.56407946249287921</v>
      </c>
      <c r="O19" s="76">
        <f t="shared" si="3"/>
        <v>0.9194049743368703</v>
      </c>
      <c r="P19" s="471"/>
      <c r="Q19" s="472"/>
    </row>
    <row r="20" spans="1:17" ht="19" customHeight="1">
      <c r="Q20" s="62" t="s">
        <v>548</v>
      </c>
    </row>
  </sheetData>
  <mergeCells count="6">
    <mergeCell ref="O4:Q4"/>
    <mergeCell ref="A5:B5"/>
    <mergeCell ref="A17:B17"/>
    <mergeCell ref="A18:B18"/>
    <mergeCell ref="P18:Q19"/>
    <mergeCell ref="A19:B19"/>
  </mergeCells>
  <phoneticPr fontId="3"/>
  <pageMargins left="0.78740157480314965" right="0.39370078740157483" top="0.39370078740157483" bottom="0.39370078740157483" header="0" footer="0"/>
  <pageSetup paperSize="9" scale="79" orientation="landscape" r:id="rId1"/>
  <headerFooter scaleWithDoc="0" alignWithMargins="0">
    <oddFooter>&amp;C&amp;"ＭＳ 明朝,標準"&amp;10－１２－</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C365-ED8D-477B-A22A-A1D5C350F962}">
  <sheetPr>
    <pageSetUpPr fitToPage="1"/>
  </sheetPr>
  <dimension ref="A1:L20"/>
  <sheetViews>
    <sheetView view="pageLayout" zoomScaleNormal="100" workbookViewId="0">
      <selection activeCell="L19" sqref="L19"/>
    </sheetView>
  </sheetViews>
  <sheetFormatPr defaultColWidth="9" defaultRowHeight="14.4"/>
  <cols>
    <col min="1" max="1" width="11.21875" style="69" customWidth="1"/>
    <col min="2" max="12" width="11.21875" style="56" customWidth="1"/>
    <col min="13" max="256" width="9" style="56"/>
    <col min="257" max="268" width="11.21875" style="56" customWidth="1"/>
    <col min="269" max="512" width="9" style="56"/>
    <col min="513" max="524" width="11.21875" style="56" customWidth="1"/>
    <col min="525" max="768" width="9" style="56"/>
    <col min="769" max="780" width="11.21875" style="56" customWidth="1"/>
    <col min="781" max="1024" width="9" style="56"/>
    <col min="1025" max="1036" width="11.21875" style="56" customWidth="1"/>
    <col min="1037" max="1280" width="9" style="56"/>
    <col min="1281" max="1292" width="11.21875" style="56" customWidth="1"/>
    <col min="1293" max="1536" width="9" style="56"/>
    <col min="1537" max="1548" width="11.21875" style="56" customWidth="1"/>
    <col min="1549" max="1792" width="9" style="56"/>
    <col min="1793" max="1804" width="11.21875" style="56" customWidth="1"/>
    <col min="1805" max="2048" width="9" style="56"/>
    <col min="2049" max="2060" width="11.21875" style="56" customWidth="1"/>
    <col min="2061" max="2304" width="9" style="56"/>
    <col min="2305" max="2316" width="11.21875" style="56" customWidth="1"/>
    <col min="2317" max="2560" width="9" style="56"/>
    <col min="2561" max="2572" width="11.21875" style="56" customWidth="1"/>
    <col min="2573" max="2816" width="9" style="56"/>
    <col min="2817" max="2828" width="11.21875" style="56" customWidth="1"/>
    <col min="2829" max="3072" width="9" style="56"/>
    <col min="3073" max="3084" width="11.21875" style="56" customWidth="1"/>
    <col min="3085" max="3328" width="9" style="56"/>
    <col min="3329" max="3340" width="11.21875" style="56" customWidth="1"/>
    <col min="3341" max="3584" width="9" style="56"/>
    <col min="3585" max="3596" width="11.21875" style="56" customWidth="1"/>
    <col min="3597" max="3840" width="9" style="56"/>
    <col min="3841" max="3852" width="11.21875" style="56" customWidth="1"/>
    <col min="3853" max="4096" width="9" style="56"/>
    <col min="4097" max="4108" width="11.21875" style="56" customWidth="1"/>
    <col min="4109" max="4352" width="9" style="56"/>
    <col min="4353" max="4364" width="11.21875" style="56" customWidth="1"/>
    <col min="4365" max="4608" width="9" style="56"/>
    <col min="4609" max="4620" width="11.21875" style="56" customWidth="1"/>
    <col min="4621" max="4864" width="9" style="56"/>
    <col min="4865" max="4876" width="11.21875" style="56" customWidth="1"/>
    <col min="4877" max="5120" width="9" style="56"/>
    <col min="5121" max="5132" width="11.21875" style="56" customWidth="1"/>
    <col min="5133" max="5376" width="9" style="56"/>
    <col min="5377" max="5388" width="11.21875" style="56" customWidth="1"/>
    <col min="5389" max="5632" width="9" style="56"/>
    <col min="5633" max="5644" width="11.21875" style="56" customWidth="1"/>
    <col min="5645" max="5888" width="9" style="56"/>
    <col min="5889" max="5900" width="11.21875" style="56" customWidth="1"/>
    <col min="5901" max="6144" width="9" style="56"/>
    <col min="6145" max="6156" width="11.21875" style="56" customWidth="1"/>
    <col min="6157" max="6400" width="9" style="56"/>
    <col min="6401" max="6412" width="11.21875" style="56" customWidth="1"/>
    <col min="6413" max="6656" width="9" style="56"/>
    <col min="6657" max="6668" width="11.21875" style="56" customWidth="1"/>
    <col min="6669" max="6912" width="9" style="56"/>
    <col min="6913" max="6924" width="11.21875" style="56" customWidth="1"/>
    <col min="6925" max="7168" width="9" style="56"/>
    <col min="7169" max="7180" width="11.21875" style="56" customWidth="1"/>
    <col min="7181" max="7424" width="9" style="56"/>
    <col min="7425" max="7436" width="11.21875" style="56" customWidth="1"/>
    <col min="7437" max="7680" width="9" style="56"/>
    <col min="7681" max="7692" width="11.21875" style="56" customWidth="1"/>
    <col min="7693" max="7936" width="9" style="56"/>
    <col min="7937" max="7948" width="11.21875" style="56" customWidth="1"/>
    <col min="7949" max="8192" width="9" style="56"/>
    <col min="8193" max="8204" width="11.21875" style="56" customWidth="1"/>
    <col min="8205" max="8448" width="9" style="56"/>
    <col min="8449" max="8460" width="11.21875" style="56" customWidth="1"/>
    <col min="8461" max="8704" width="9" style="56"/>
    <col min="8705" max="8716" width="11.21875" style="56" customWidth="1"/>
    <col min="8717" max="8960" width="9" style="56"/>
    <col min="8961" max="8972" width="11.21875" style="56" customWidth="1"/>
    <col min="8973" max="9216" width="9" style="56"/>
    <col min="9217" max="9228" width="11.21875" style="56" customWidth="1"/>
    <col min="9229" max="9472" width="9" style="56"/>
    <col min="9473" max="9484" width="11.21875" style="56" customWidth="1"/>
    <col min="9485" max="9728" width="9" style="56"/>
    <col min="9729" max="9740" width="11.21875" style="56" customWidth="1"/>
    <col min="9741" max="9984" width="9" style="56"/>
    <col min="9985" max="9996" width="11.21875" style="56" customWidth="1"/>
    <col min="9997" max="10240" width="9" style="56"/>
    <col min="10241" max="10252" width="11.21875" style="56" customWidth="1"/>
    <col min="10253" max="10496" width="9" style="56"/>
    <col min="10497" max="10508" width="11.21875" style="56" customWidth="1"/>
    <col min="10509" max="10752" width="9" style="56"/>
    <col min="10753" max="10764" width="11.21875" style="56" customWidth="1"/>
    <col min="10765" max="11008" width="9" style="56"/>
    <col min="11009" max="11020" width="11.21875" style="56" customWidth="1"/>
    <col min="11021" max="11264" width="9" style="56"/>
    <col min="11265" max="11276" width="11.21875" style="56" customWidth="1"/>
    <col min="11277" max="11520" width="9" style="56"/>
    <col min="11521" max="11532" width="11.21875" style="56" customWidth="1"/>
    <col min="11533" max="11776" width="9" style="56"/>
    <col min="11777" max="11788" width="11.21875" style="56" customWidth="1"/>
    <col min="11789" max="12032" width="9" style="56"/>
    <col min="12033" max="12044" width="11.21875" style="56" customWidth="1"/>
    <col min="12045" max="12288" width="9" style="56"/>
    <col min="12289" max="12300" width="11.21875" style="56" customWidth="1"/>
    <col min="12301" max="12544" width="9" style="56"/>
    <col min="12545" max="12556" width="11.21875" style="56" customWidth="1"/>
    <col min="12557" max="12800" width="9" style="56"/>
    <col min="12801" max="12812" width="11.21875" style="56" customWidth="1"/>
    <col min="12813" max="13056" width="9" style="56"/>
    <col min="13057" max="13068" width="11.21875" style="56" customWidth="1"/>
    <col min="13069" max="13312" width="9" style="56"/>
    <col min="13313" max="13324" width="11.21875" style="56" customWidth="1"/>
    <col min="13325" max="13568" width="9" style="56"/>
    <col min="13569" max="13580" width="11.21875" style="56" customWidth="1"/>
    <col min="13581" max="13824" width="9" style="56"/>
    <col min="13825" max="13836" width="11.21875" style="56" customWidth="1"/>
    <col min="13837" max="14080" width="9" style="56"/>
    <col min="14081" max="14092" width="11.21875" style="56" customWidth="1"/>
    <col min="14093" max="14336" width="9" style="56"/>
    <col min="14337" max="14348" width="11.21875" style="56" customWidth="1"/>
    <col min="14349" max="14592" width="9" style="56"/>
    <col min="14593" max="14604" width="11.21875" style="56" customWidth="1"/>
    <col min="14605" max="14848" width="9" style="56"/>
    <col min="14849" max="14860" width="11.21875" style="56" customWidth="1"/>
    <col min="14861" max="15104" width="9" style="56"/>
    <col min="15105" max="15116" width="11.21875" style="56" customWidth="1"/>
    <col min="15117" max="15360" width="9" style="56"/>
    <col min="15361" max="15372" width="11.21875" style="56" customWidth="1"/>
    <col min="15373" max="15616" width="9" style="56"/>
    <col min="15617" max="15628" width="11.21875" style="56" customWidth="1"/>
    <col min="15629" max="15872" width="9" style="56"/>
    <col min="15873" max="15884" width="11.21875" style="56" customWidth="1"/>
    <col min="15885" max="16128" width="9" style="56"/>
    <col min="16129" max="16140" width="11.21875" style="56" customWidth="1"/>
    <col min="16141" max="16384" width="9" style="56"/>
  </cols>
  <sheetData>
    <row r="1" spans="1:12" ht="29.45" customHeight="1">
      <c r="A1" s="56" t="s">
        <v>600</v>
      </c>
    </row>
    <row r="2" spans="1:12" ht="29.45" customHeight="1">
      <c r="A2" s="56"/>
      <c r="K2" s="466" t="s">
        <v>506</v>
      </c>
      <c r="L2" s="466"/>
    </row>
    <row r="3" spans="1:12" ht="29.45" customHeight="1">
      <c r="A3" s="55" t="s">
        <v>601</v>
      </c>
      <c r="B3" s="55" t="s">
        <v>602</v>
      </c>
      <c r="C3" s="55" t="s">
        <v>603</v>
      </c>
      <c r="D3" s="55" t="s">
        <v>604</v>
      </c>
      <c r="E3" s="55" t="s">
        <v>605</v>
      </c>
      <c r="F3" s="55" t="s">
        <v>606</v>
      </c>
      <c r="G3" s="55" t="s">
        <v>607</v>
      </c>
      <c r="H3" s="55" t="s">
        <v>608</v>
      </c>
      <c r="I3" s="55" t="s">
        <v>609</v>
      </c>
      <c r="J3" s="55" t="s">
        <v>572</v>
      </c>
      <c r="K3" s="55" t="s">
        <v>1519</v>
      </c>
      <c r="L3" s="55" t="s">
        <v>573</v>
      </c>
    </row>
    <row r="4" spans="1:12" ht="29.45" customHeight="1">
      <c r="A4" s="70" t="s">
        <v>574</v>
      </c>
      <c r="B4" s="71">
        <v>50903</v>
      </c>
      <c r="C4" s="71">
        <v>3688</v>
      </c>
      <c r="D4" s="71">
        <v>6408</v>
      </c>
      <c r="E4" s="71">
        <v>25077</v>
      </c>
      <c r="F4" s="71">
        <v>30141</v>
      </c>
      <c r="G4" s="71">
        <v>9056</v>
      </c>
      <c r="H4" s="71">
        <v>59</v>
      </c>
      <c r="I4" s="71">
        <v>47579</v>
      </c>
      <c r="J4" s="71">
        <f t="shared" ref="J4:J15" si="0">SUM(B4:I4)</f>
        <v>172911</v>
      </c>
      <c r="K4" s="71">
        <v>148531</v>
      </c>
      <c r="L4" s="72">
        <f t="shared" ref="L4:L16" si="1">IF(J4*K4&lt;&gt;0,J4/K4,"0%")</f>
        <v>1.1641408190882712</v>
      </c>
    </row>
    <row r="5" spans="1:12" ht="29.45" customHeight="1">
      <c r="A5" s="70" t="s">
        <v>610</v>
      </c>
      <c r="B5" s="71">
        <v>61459</v>
      </c>
      <c r="C5" s="71">
        <v>6212</v>
      </c>
      <c r="D5" s="71">
        <v>25460</v>
      </c>
      <c r="E5" s="71">
        <v>514</v>
      </c>
      <c r="F5" s="71">
        <v>44932</v>
      </c>
      <c r="G5" s="71">
        <v>12422</v>
      </c>
      <c r="H5" s="71">
        <v>585</v>
      </c>
      <c r="I5" s="71">
        <v>94205</v>
      </c>
      <c r="J5" s="71">
        <f t="shared" si="0"/>
        <v>245789</v>
      </c>
      <c r="K5" s="71">
        <v>300694.59999999998</v>
      </c>
      <c r="L5" s="72">
        <f t="shared" si="1"/>
        <v>0.81740410369856997</v>
      </c>
    </row>
    <row r="6" spans="1:12" ht="29.45" customHeight="1">
      <c r="A6" s="70" t="s">
        <v>611</v>
      </c>
      <c r="B6" s="71">
        <v>19060</v>
      </c>
      <c r="C6" s="71">
        <v>3831</v>
      </c>
      <c r="D6" s="71">
        <v>7800</v>
      </c>
      <c r="E6" s="71">
        <v>814</v>
      </c>
      <c r="F6" s="71">
        <v>18709</v>
      </c>
      <c r="G6" s="71">
        <v>9778</v>
      </c>
      <c r="H6" s="71">
        <v>1112</v>
      </c>
      <c r="I6" s="71">
        <v>42011</v>
      </c>
      <c r="J6" s="71">
        <f t="shared" si="0"/>
        <v>103115</v>
      </c>
      <c r="K6" s="71">
        <v>243093</v>
      </c>
      <c r="L6" s="72">
        <f t="shared" si="1"/>
        <v>0.42417922358932592</v>
      </c>
    </row>
    <row r="7" spans="1:12" ht="29.45" customHeight="1">
      <c r="A7" s="70" t="s">
        <v>612</v>
      </c>
      <c r="B7" s="71">
        <v>33814</v>
      </c>
      <c r="C7" s="71">
        <v>3897</v>
      </c>
      <c r="D7" s="71">
        <v>11791</v>
      </c>
      <c r="E7" s="71">
        <v>66882</v>
      </c>
      <c r="F7" s="71">
        <v>48731</v>
      </c>
      <c r="G7" s="71">
        <v>30190</v>
      </c>
      <c r="H7" s="71">
        <v>3454</v>
      </c>
      <c r="I7" s="71">
        <v>58435</v>
      </c>
      <c r="J7" s="71">
        <f t="shared" si="0"/>
        <v>257194</v>
      </c>
      <c r="K7" s="71">
        <v>146344.59999999998</v>
      </c>
      <c r="L7" s="72">
        <f t="shared" si="1"/>
        <v>1.7574546652216756</v>
      </c>
    </row>
    <row r="8" spans="1:12" ht="29.45" customHeight="1">
      <c r="A8" s="70" t="s">
        <v>613</v>
      </c>
      <c r="B8" s="71">
        <v>34166</v>
      </c>
      <c r="C8" s="71">
        <v>1761</v>
      </c>
      <c r="D8" s="71">
        <v>7437</v>
      </c>
      <c r="E8" s="71">
        <v>74821</v>
      </c>
      <c r="F8" s="71">
        <v>77031</v>
      </c>
      <c r="G8" s="71">
        <v>82807</v>
      </c>
      <c r="H8" s="71">
        <v>2882</v>
      </c>
      <c r="I8" s="71">
        <v>50424</v>
      </c>
      <c r="J8" s="71">
        <f t="shared" si="0"/>
        <v>331329</v>
      </c>
      <c r="K8" s="71">
        <v>329967</v>
      </c>
      <c r="L8" s="72">
        <f t="shared" si="1"/>
        <v>1.0041276854958223</v>
      </c>
    </row>
    <row r="9" spans="1:12" ht="29.45" customHeight="1">
      <c r="A9" s="70" t="s">
        <v>614</v>
      </c>
      <c r="B9" s="71">
        <v>65089</v>
      </c>
      <c r="C9" s="71">
        <v>10196</v>
      </c>
      <c r="D9" s="71">
        <v>13097</v>
      </c>
      <c r="E9" s="71">
        <v>69677</v>
      </c>
      <c r="F9" s="71">
        <v>70400</v>
      </c>
      <c r="G9" s="71">
        <v>49882</v>
      </c>
      <c r="H9" s="71">
        <v>7085</v>
      </c>
      <c r="I9" s="71">
        <v>97544</v>
      </c>
      <c r="J9" s="71">
        <f t="shared" si="0"/>
        <v>382970</v>
      </c>
      <c r="K9" s="71">
        <v>329972</v>
      </c>
      <c r="L9" s="72">
        <f t="shared" si="1"/>
        <v>1.1606136278229668</v>
      </c>
    </row>
    <row r="10" spans="1:12" ht="29.45" customHeight="1">
      <c r="A10" s="70" t="s">
        <v>615</v>
      </c>
      <c r="B10" s="71">
        <v>30798</v>
      </c>
      <c r="C10" s="71">
        <v>4292</v>
      </c>
      <c r="D10" s="71">
        <v>6852</v>
      </c>
      <c r="E10" s="71">
        <v>41819</v>
      </c>
      <c r="F10" s="71">
        <v>11195</v>
      </c>
      <c r="G10" s="71">
        <v>4836</v>
      </c>
      <c r="H10" s="71">
        <v>1275</v>
      </c>
      <c r="I10" s="71">
        <v>10930</v>
      </c>
      <c r="J10" s="71">
        <f t="shared" si="0"/>
        <v>111997</v>
      </c>
      <c r="K10" s="71">
        <v>166299</v>
      </c>
      <c r="L10" s="72">
        <f t="shared" si="1"/>
        <v>0.6734676696793126</v>
      </c>
    </row>
    <row r="11" spans="1:12" ht="29.45" customHeight="1">
      <c r="A11" s="70" t="s">
        <v>616</v>
      </c>
      <c r="B11" s="71">
        <v>36602</v>
      </c>
      <c r="C11" s="71">
        <v>10173</v>
      </c>
      <c r="D11" s="71">
        <v>9947</v>
      </c>
      <c r="E11" s="71">
        <v>67456</v>
      </c>
      <c r="F11" s="71">
        <v>17898</v>
      </c>
      <c r="G11" s="71">
        <v>12920</v>
      </c>
      <c r="H11" s="71">
        <v>4023</v>
      </c>
      <c r="I11" s="71">
        <v>21558</v>
      </c>
      <c r="J11" s="71">
        <f t="shared" si="0"/>
        <v>180577</v>
      </c>
      <c r="K11" s="71">
        <v>155565</v>
      </c>
      <c r="L11" s="72">
        <f t="shared" si="1"/>
        <v>1.1607816668273712</v>
      </c>
    </row>
    <row r="12" spans="1:12" ht="29.45" customHeight="1">
      <c r="A12" s="70" t="s">
        <v>617</v>
      </c>
      <c r="B12" s="71">
        <v>63470</v>
      </c>
      <c r="C12" s="71">
        <v>11547</v>
      </c>
      <c r="D12" s="71">
        <v>4414</v>
      </c>
      <c r="E12" s="71">
        <v>61907</v>
      </c>
      <c r="F12" s="71">
        <v>20761</v>
      </c>
      <c r="G12" s="71">
        <v>10645</v>
      </c>
      <c r="H12" s="71">
        <v>5000</v>
      </c>
      <c r="I12" s="71">
        <v>50795</v>
      </c>
      <c r="J12" s="71">
        <f t="shared" si="0"/>
        <v>228539</v>
      </c>
      <c r="K12" s="71">
        <v>319326</v>
      </c>
      <c r="L12" s="72">
        <f t="shared" si="1"/>
        <v>0.71569180085555195</v>
      </c>
    </row>
    <row r="13" spans="1:12" ht="29.45" customHeight="1">
      <c r="A13" s="70" t="s">
        <v>618</v>
      </c>
      <c r="B13" s="71">
        <v>107054</v>
      </c>
      <c r="C13" s="71">
        <v>8110</v>
      </c>
      <c r="D13" s="71">
        <v>5370</v>
      </c>
      <c r="E13" s="71">
        <v>67905</v>
      </c>
      <c r="F13" s="71">
        <v>22821</v>
      </c>
      <c r="G13" s="71">
        <v>17847</v>
      </c>
      <c r="H13" s="71">
        <v>11395</v>
      </c>
      <c r="I13" s="71">
        <v>45959</v>
      </c>
      <c r="J13" s="71">
        <f t="shared" si="0"/>
        <v>286461</v>
      </c>
      <c r="K13" s="71">
        <v>312383</v>
      </c>
      <c r="L13" s="72">
        <f t="shared" si="1"/>
        <v>0.91701853173828285</v>
      </c>
    </row>
    <row r="14" spans="1:12" ht="29.45" customHeight="1">
      <c r="A14" s="70" t="s">
        <v>619</v>
      </c>
      <c r="B14" s="71">
        <v>38364</v>
      </c>
      <c r="C14" s="71">
        <v>4418</v>
      </c>
      <c r="D14" s="71">
        <v>11352</v>
      </c>
      <c r="E14" s="71">
        <v>34083</v>
      </c>
      <c r="F14" s="71">
        <v>32038</v>
      </c>
      <c r="G14" s="71">
        <v>22668</v>
      </c>
      <c r="H14" s="71">
        <v>6042</v>
      </c>
      <c r="I14" s="71">
        <v>37854</v>
      </c>
      <c r="J14" s="71">
        <f t="shared" si="0"/>
        <v>186819</v>
      </c>
      <c r="K14" s="71">
        <v>192248</v>
      </c>
      <c r="L14" s="72">
        <f t="shared" si="1"/>
        <v>0.97176043443884985</v>
      </c>
    </row>
    <row r="15" spans="1:12" ht="29.45" customHeight="1">
      <c r="A15" s="70" t="s">
        <v>620</v>
      </c>
      <c r="B15" s="71">
        <v>56972</v>
      </c>
      <c r="C15" s="71">
        <v>432</v>
      </c>
      <c r="D15" s="71">
        <v>1664</v>
      </c>
      <c r="E15" s="71">
        <v>8946</v>
      </c>
      <c r="F15" s="71">
        <v>18616</v>
      </c>
      <c r="G15" s="71">
        <v>7138</v>
      </c>
      <c r="H15" s="71">
        <v>160</v>
      </c>
      <c r="I15" s="71">
        <v>13853</v>
      </c>
      <c r="J15" s="71">
        <f t="shared" si="0"/>
        <v>107781</v>
      </c>
      <c r="K15" s="71">
        <v>197782</v>
      </c>
      <c r="L15" s="72">
        <f t="shared" si="1"/>
        <v>0.54494847862798435</v>
      </c>
    </row>
    <row r="16" spans="1:12" ht="29.45" customHeight="1">
      <c r="A16" s="55" t="s">
        <v>621</v>
      </c>
      <c r="B16" s="71">
        <f t="shared" ref="B16:K16" si="2">SUM(B4:B15)</f>
        <v>597751</v>
      </c>
      <c r="C16" s="71">
        <f t="shared" si="2"/>
        <v>68557</v>
      </c>
      <c r="D16" s="71">
        <f t="shared" si="2"/>
        <v>111592</v>
      </c>
      <c r="E16" s="71">
        <f t="shared" si="2"/>
        <v>519901</v>
      </c>
      <c r="F16" s="71">
        <f t="shared" si="2"/>
        <v>413273</v>
      </c>
      <c r="G16" s="71">
        <f t="shared" si="2"/>
        <v>270189</v>
      </c>
      <c r="H16" s="71">
        <f t="shared" si="2"/>
        <v>43072</v>
      </c>
      <c r="I16" s="71">
        <f t="shared" si="2"/>
        <v>571147</v>
      </c>
      <c r="J16" s="71">
        <f t="shared" si="2"/>
        <v>2595482</v>
      </c>
      <c r="K16" s="71">
        <f t="shared" si="2"/>
        <v>2842205.2</v>
      </c>
      <c r="L16" s="72">
        <f t="shared" si="1"/>
        <v>0.91319303757518977</v>
      </c>
    </row>
    <row r="17" spans="1:12" ht="29.45" customHeight="1">
      <c r="A17" s="55" t="s">
        <v>1520</v>
      </c>
      <c r="B17" s="71">
        <v>845798</v>
      </c>
      <c r="C17" s="71">
        <v>70214.600000000006</v>
      </c>
      <c r="D17" s="71">
        <v>109778</v>
      </c>
      <c r="E17" s="71">
        <v>499164.4</v>
      </c>
      <c r="F17" s="71">
        <v>406260</v>
      </c>
      <c r="G17" s="71">
        <v>271215.2</v>
      </c>
      <c r="H17" s="71">
        <v>19970</v>
      </c>
      <c r="I17" s="71">
        <v>619805</v>
      </c>
      <c r="J17" s="71">
        <f>SUM(B17:I17)</f>
        <v>2842205.2</v>
      </c>
      <c r="K17" s="469"/>
      <c r="L17" s="470"/>
    </row>
    <row r="18" spans="1:12" ht="29.45" customHeight="1">
      <c r="A18" s="55" t="s">
        <v>622</v>
      </c>
      <c r="B18" s="76">
        <f t="shared" ref="B18:J18" si="3">B16/B17</f>
        <v>0.70673021217832155</v>
      </c>
      <c r="C18" s="76">
        <f t="shared" si="3"/>
        <v>0.9763923742355578</v>
      </c>
      <c r="D18" s="76">
        <f t="shared" si="3"/>
        <v>1.0165242580480607</v>
      </c>
      <c r="E18" s="76">
        <f t="shared" si="3"/>
        <v>1.0415426260366323</v>
      </c>
      <c r="F18" s="76">
        <f t="shared" si="3"/>
        <v>1.0172623443115247</v>
      </c>
      <c r="G18" s="76">
        <f t="shared" si="3"/>
        <v>0.99621628876257673</v>
      </c>
      <c r="H18" s="76">
        <f t="shared" si="3"/>
        <v>2.1568352528793189</v>
      </c>
      <c r="I18" s="76">
        <f t="shared" si="3"/>
        <v>0.92149466364421073</v>
      </c>
      <c r="J18" s="76">
        <f t="shared" si="3"/>
        <v>0.91319303757518977</v>
      </c>
      <c r="K18" s="471"/>
      <c r="L18" s="472"/>
    </row>
    <row r="19" spans="1:12" ht="30.45" customHeight="1">
      <c r="A19" s="56"/>
      <c r="L19" s="62" t="s">
        <v>548</v>
      </c>
    </row>
    <row r="20" spans="1:12" ht="30.45" customHeight="1"/>
  </sheetData>
  <mergeCells count="2">
    <mergeCell ref="K2:L2"/>
    <mergeCell ref="K17:L18"/>
  </mergeCells>
  <phoneticPr fontId="3"/>
  <pageMargins left="0.78740157480314965" right="0.39370078740157483" top="0.39370078740157483" bottom="0.39370078740157483" header="0" footer="0"/>
  <pageSetup paperSize="9" scale="91" orientation="landscape" r:id="rId1"/>
  <headerFooter scaleWithDoc="0" alignWithMargins="0">
    <oddFooter>&amp;C&amp;"ＭＳ 明朝,標準"&amp;10－１３－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A2A40-657A-4B66-93DD-EDB070A4DEDD}">
  <sheetPr>
    <pageSetUpPr fitToPage="1"/>
  </sheetPr>
  <dimension ref="A1:L20"/>
  <sheetViews>
    <sheetView view="pageLayout" zoomScaleNormal="100" workbookViewId="0"/>
  </sheetViews>
  <sheetFormatPr defaultColWidth="9" defaultRowHeight="14.4"/>
  <cols>
    <col min="1" max="1" width="11.21875" style="69" customWidth="1"/>
    <col min="2" max="12" width="11.21875" style="56" customWidth="1"/>
    <col min="13" max="256" width="9" style="56"/>
    <col min="257" max="268" width="11.21875" style="56" customWidth="1"/>
    <col min="269" max="512" width="9" style="56"/>
    <col min="513" max="524" width="11.21875" style="56" customWidth="1"/>
    <col min="525" max="768" width="9" style="56"/>
    <col min="769" max="780" width="11.21875" style="56" customWidth="1"/>
    <col min="781" max="1024" width="9" style="56"/>
    <col min="1025" max="1036" width="11.21875" style="56" customWidth="1"/>
    <col min="1037" max="1280" width="9" style="56"/>
    <col min="1281" max="1292" width="11.21875" style="56" customWidth="1"/>
    <col min="1293" max="1536" width="9" style="56"/>
    <col min="1537" max="1548" width="11.21875" style="56" customWidth="1"/>
    <col min="1549" max="1792" width="9" style="56"/>
    <col min="1793" max="1804" width="11.21875" style="56" customWidth="1"/>
    <col min="1805" max="2048" width="9" style="56"/>
    <col min="2049" max="2060" width="11.21875" style="56" customWidth="1"/>
    <col min="2061" max="2304" width="9" style="56"/>
    <col min="2305" max="2316" width="11.21875" style="56" customWidth="1"/>
    <col min="2317" max="2560" width="9" style="56"/>
    <col min="2561" max="2572" width="11.21875" style="56" customWidth="1"/>
    <col min="2573" max="2816" width="9" style="56"/>
    <col min="2817" max="2828" width="11.21875" style="56" customWidth="1"/>
    <col min="2829" max="3072" width="9" style="56"/>
    <col min="3073" max="3084" width="11.21875" style="56" customWidth="1"/>
    <col min="3085" max="3328" width="9" style="56"/>
    <col min="3329" max="3340" width="11.21875" style="56" customWidth="1"/>
    <col min="3341" max="3584" width="9" style="56"/>
    <col min="3585" max="3596" width="11.21875" style="56" customWidth="1"/>
    <col min="3597" max="3840" width="9" style="56"/>
    <col min="3841" max="3852" width="11.21875" style="56" customWidth="1"/>
    <col min="3853" max="4096" width="9" style="56"/>
    <col min="4097" max="4108" width="11.21875" style="56" customWidth="1"/>
    <col min="4109" max="4352" width="9" style="56"/>
    <col min="4353" max="4364" width="11.21875" style="56" customWidth="1"/>
    <col min="4365" max="4608" width="9" style="56"/>
    <col min="4609" max="4620" width="11.21875" style="56" customWidth="1"/>
    <col min="4621" max="4864" width="9" style="56"/>
    <col min="4865" max="4876" width="11.21875" style="56" customWidth="1"/>
    <col min="4877" max="5120" width="9" style="56"/>
    <col min="5121" max="5132" width="11.21875" style="56" customWidth="1"/>
    <col min="5133" max="5376" width="9" style="56"/>
    <col min="5377" max="5388" width="11.21875" style="56" customWidth="1"/>
    <col min="5389" max="5632" width="9" style="56"/>
    <col min="5633" max="5644" width="11.21875" style="56" customWidth="1"/>
    <col min="5645" max="5888" width="9" style="56"/>
    <col min="5889" max="5900" width="11.21875" style="56" customWidth="1"/>
    <col min="5901" max="6144" width="9" style="56"/>
    <col min="6145" max="6156" width="11.21875" style="56" customWidth="1"/>
    <col min="6157" max="6400" width="9" style="56"/>
    <col min="6401" max="6412" width="11.21875" style="56" customWidth="1"/>
    <col min="6413" max="6656" width="9" style="56"/>
    <col min="6657" max="6668" width="11.21875" style="56" customWidth="1"/>
    <col min="6669" max="6912" width="9" style="56"/>
    <col min="6913" max="6924" width="11.21875" style="56" customWidth="1"/>
    <col min="6925" max="7168" width="9" style="56"/>
    <col min="7169" max="7180" width="11.21875" style="56" customWidth="1"/>
    <col min="7181" max="7424" width="9" style="56"/>
    <col min="7425" max="7436" width="11.21875" style="56" customWidth="1"/>
    <col min="7437" max="7680" width="9" style="56"/>
    <col min="7681" max="7692" width="11.21875" style="56" customWidth="1"/>
    <col min="7693" max="7936" width="9" style="56"/>
    <col min="7937" max="7948" width="11.21875" style="56" customWidth="1"/>
    <col min="7949" max="8192" width="9" style="56"/>
    <col min="8193" max="8204" width="11.21875" style="56" customWidth="1"/>
    <col min="8205" max="8448" width="9" style="56"/>
    <col min="8449" max="8460" width="11.21875" style="56" customWidth="1"/>
    <col min="8461" max="8704" width="9" style="56"/>
    <col min="8705" max="8716" width="11.21875" style="56" customWidth="1"/>
    <col min="8717" max="8960" width="9" style="56"/>
    <col min="8961" max="8972" width="11.21875" style="56" customWidth="1"/>
    <col min="8973" max="9216" width="9" style="56"/>
    <col min="9217" max="9228" width="11.21875" style="56" customWidth="1"/>
    <col min="9229" max="9472" width="9" style="56"/>
    <col min="9473" max="9484" width="11.21875" style="56" customWidth="1"/>
    <col min="9485" max="9728" width="9" style="56"/>
    <col min="9729" max="9740" width="11.21875" style="56" customWidth="1"/>
    <col min="9741" max="9984" width="9" style="56"/>
    <col min="9985" max="9996" width="11.21875" style="56" customWidth="1"/>
    <col min="9997" max="10240" width="9" style="56"/>
    <col min="10241" max="10252" width="11.21875" style="56" customWidth="1"/>
    <col min="10253" max="10496" width="9" style="56"/>
    <col min="10497" max="10508" width="11.21875" style="56" customWidth="1"/>
    <col min="10509" max="10752" width="9" style="56"/>
    <col min="10753" max="10764" width="11.21875" style="56" customWidth="1"/>
    <col min="10765" max="11008" width="9" style="56"/>
    <col min="11009" max="11020" width="11.21875" style="56" customWidth="1"/>
    <col min="11021" max="11264" width="9" style="56"/>
    <col min="11265" max="11276" width="11.21875" style="56" customWidth="1"/>
    <col min="11277" max="11520" width="9" style="56"/>
    <col min="11521" max="11532" width="11.21875" style="56" customWidth="1"/>
    <col min="11533" max="11776" width="9" style="56"/>
    <col min="11777" max="11788" width="11.21875" style="56" customWidth="1"/>
    <col min="11789" max="12032" width="9" style="56"/>
    <col min="12033" max="12044" width="11.21875" style="56" customWidth="1"/>
    <col min="12045" max="12288" width="9" style="56"/>
    <col min="12289" max="12300" width="11.21875" style="56" customWidth="1"/>
    <col min="12301" max="12544" width="9" style="56"/>
    <col min="12545" max="12556" width="11.21875" style="56" customWidth="1"/>
    <col min="12557" max="12800" width="9" style="56"/>
    <col min="12801" max="12812" width="11.21875" style="56" customWidth="1"/>
    <col min="12813" max="13056" width="9" style="56"/>
    <col min="13057" max="13068" width="11.21875" style="56" customWidth="1"/>
    <col min="13069" max="13312" width="9" style="56"/>
    <col min="13313" max="13324" width="11.21875" style="56" customWidth="1"/>
    <col min="13325" max="13568" width="9" style="56"/>
    <col min="13569" max="13580" width="11.21875" style="56" customWidth="1"/>
    <col min="13581" max="13824" width="9" style="56"/>
    <col min="13825" max="13836" width="11.21875" style="56" customWidth="1"/>
    <col min="13837" max="14080" width="9" style="56"/>
    <col min="14081" max="14092" width="11.21875" style="56" customWidth="1"/>
    <col min="14093" max="14336" width="9" style="56"/>
    <col min="14337" max="14348" width="11.21875" style="56" customWidth="1"/>
    <col min="14349" max="14592" width="9" style="56"/>
    <col min="14593" max="14604" width="11.21875" style="56" customWidth="1"/>
    <col min="14605" max="14848" width="9" style="56"/>
    <col min="14849" max="14860" width="11.21875" style="56" customWidth="1"/>
    <col min="14861" max="15104" width="9" style="56"/>
    <col min="15105" max="15116" width="11.21875" style="56" customWidth="1"/>
    <col min="15117" max="15360" width="9" style="56"/>
    <col min="15361" max="15372" width="11.21875" style="56" customWidth="1"/>
    <col min="15373" max="15616" width="9" style="56"/>
    <col min="15617" max="15628" width="11.21875" style="56" customWidth="1"/>
    <col min="15629" max="15872" width="9" style="56"/>
    <col min="15873" max="15884" width="11.21875" style="56" customWidth="1"/>
    <col min="15885" max="16128" width="9" style="56"/>
    <col min="16129" max="16140" width="11.21875" style="56" customWidth="1"/>
    <col min="16141" max="16384" width="9" style="56"/>
  </cols>
  <sheetData>
    <row r="1" spans="1:12" ht="30.45" customHeight="1">
      <c r="A1" s="56" t="s">
        <v>623</v>
      </c>
    </row>
    <row r="2" spans="1:12" ht="30.45" customHeight="1">
      <c r="A2" s="56"/>
      <c r="L2" s="62" t="s">
        <v>553</v>
      </c>
    </row>
    <row r="3" spans="1:12" ht="30.45" customHeight="1">
      <c r="A3" s="55" t="s">
        <v>601</v>
      </c>
      <c r="B3" s="55" t="s">
        <v>602</v>
      </c>
      <c r="C3" s="55" t="s">
        <v>603</v>
      </c>
      <c r="D3" s="55" t="s">
        <v>604</v>
      </c>
      <c r="E3" s="55" t="s">
        <v>605</v>
      </c>
      <c r="F3" s="55" t="s">
        <v>606</v>
      </c>
      <c r="G3" s="55" t="s">
        <v>607</v>
      </c>
      <c r="H3" s="55" t="s">
        <v>608</v>
      </c>
      <c r="I3" s="55" t="s">
        <v>609</v>
      </c>
      <c r="J3" s="55" t="s">
        <v>572</v>
      </c>
      <c r="K3" s="55" t="s">
        <v>1519</v>
      </c>
      <c r="L3" s="55" t="s">
        <v>573</v>
      </c>
    </row>
    <row r="4" spans="1:12" ht="30.45" customHeight="1">
      <c r="A4" s="70" t="s">
        <v>574</v>
      </c>
      <c r="B4" s="71">
        <v>49815</v>
      </c>
      <c r="C4" s="71">
        <v>4677</v>
      </c>
      <c r="D4" s="71">
        <v>4988</v>
      </c>
      <c r="E4" s="71">
        <v>3954</v>
      </c>
      <c r="F4" s="71">
        <v>22208</v>
      </c>
      <c r="G4" s="71">
        <v>8031</v>
      </c>
      <c r="H4" s="71">
        <v>59</v>
      </c>
      <c r="I4" s="71">
        <v>43135</v>
      </c>
      <c r="J4" s="71">
        <f t="shared" ref="J4:J15" si="0">SUM(B4:I4)</f>
        <v>136867</v>
      </c>
      <c r="K4" s="71">
        <v>122171</v>
      </c>
      <c r="L4" s="72">
        <f t="shared" ref="L4:L15" si="1">IF(J4*K4&lt;&gt;0,J4/K4,"0%")</f>
        <v>1.1202904126183792</v>
      </c>
    </row>
    <row r="5" spans="1:12" ht="30.45" customHeight="1">
      <c r="A5" s="70" t="s">
        <v>610</v>
      </c>
      <c r="B5" s="71">
        <v>28910</v>
      </c>
      <c r="C5" s="71">
        <v>7217</v>
      </c>
      <c r="D5" s="71">
        <v>7059</v>
      </c>
      <c r="E5" s="71">
        <v>706</v>
      </c>
      <c r="F5" s="71">
        <v>15736</v>
      </c>
      <c r="G5" s="71">
        <v>6424</v>
      </c>
      <c r="H5" s="71">
        <v>838</v>
      </c>
      <c r="I5" s="71">
        <v>43755</v>
      </c>
      <c r="J5" s="71">
        <f t="shared" si="0"/>
        <v>110645</v>
      </c>
      <c r="K5" s="71">
        <v>126867</v>
      </c>
      <c r="L5" s="72">
        <f t="shared" si="1"/>
        <v>0.8721338094224661</v>
      </c>
    </row>
    <row r="6" spans="1:12" ht="30.45" customHeight="1">
      <c r="A6" s="70" t="s">
        <v>611</v>
      </c>
      <c r="B6" s="71">
        <v>14492</v>
      </c>
      <c r="C6" s="71">
        <v>5049</v>
      </c>
      <c r="D6" s="71">
        <v>4286</v>
      </c>
      <c r="E6" s="71">
        <v>1297</v>
      </c>
      <c r="F6" s="71">
        <v>12189</v>
      </c>
      <c r="G6" s="71">
        <v>7180</v>
      </c>
      <c r="H6" s="71">
        <v>1320</v>
      </c>
      <c r="I6" s="71">
        <v>23702</v>
      </c>
      <c r="J6" s="71">
        <f t="shared" si="0"/>
        <v>69515</v>
      </c>
      <c r="K6" s="71">
        <v>142402</v>
      </c>
      <c r="L6" s="72">
        <f t="shared" si="1"/>
        <v>0.48816027864777178</v>
      </c>
    </row>
    <row r="7" spans="1:12" ht="30.45" customHeight="1">
      <c r="A7" s="70" t="s">
        <v>612</v>
      </c>
      <c r="B7" s="71">
        <v>28455</v>
      </c>
      <c r="C7" s="71">
        <v>4777</v>
      </c>
      <c r="D7" s="71">
        <v>7859</v>
      </c>
      <c r="E7" s="71">
        <v>18449</v>
      </c>
      <c r="F7" s="71">
        <v>30478</v>
      </c>
      <c r="G7" s="71">
        <v>17381</v>
      </c>
      <c r="H7" s="71">
        <v>3813</v>
      </c>
      <c r="I7" s="71">
        <v>42550</v>
      </c>
      <c r="J7" s="71">
        <f t="shared" si="0"/>
        <v>153762</v>
      </c>
      <c r="K7" s="71">
        <v>85675</v>
      </c>
      <c r="L7" s="72">
        <f t="shared" si="1"/>
        <v>1.7947125765976073</v>
      </c>
    </row>
    <row r="8" spans="1:12" ht="30.45" customHeight="1">
      <c r="A8" s="70" t="s">
        <v>613</v>
      </c>
      <c r="B8" s="71">
        <v>25647</v>
      </c>
      <c r="C8" s="71">
        <v>1327</v>
      </c>
      <c r="D8" s="71">
        <v>6020</v>
      </c>
      <c r="E8" s="71">
        <v>16346</v>
      </c>
      <c r="F8" s="71">
        <v>30964</v>
      </c>
      <c r="G8" s="71">
        <v>26185</v>
      </c>
      <c r="H8" s="71">
        <v>2513</v>
      </c>
      <c r="I8" s="71">
        <v>43522</v>
      </c>
      <c r="J8" s="71">
        <f t="shared" si="0"/>
        <v>152524</v>
      </c>
      <c r="K8" s="71">
        <v>169480</v>
      </c>
      <c r="L8" s="72">
        <f t="shared" si="1"/>
        <v>0.8999527967901817</v>
      </c>
    </row>
    <row r="9" spans="1:12" ht="30.45" customHeight="1">
      <c r="A9" s="70" t="s">
        <v>614</v>
      </c>
      <c r="B9" s="71">
        <v>59172</v>
      </c>
      <c r="C9" s="71">
        <v>9500</v>
      </c>
      <c r="D9" s="71">
        <v>13032</v>
      </c>
      <c r="E9" s="71">
        <v>14357</v>
      </c>
      <c r="F9" s="71">
        <v>45096</v>
      </c>
      <c r="G9" s="71">
        <v>27036</v>
      </c>
      <c r="H9" s="71">
        <v>11786</v>
      </c>
      <c r="I9" s="71">
        <v>96251</v>
      </c>
      <c r="J9" s="71">
        <f t="shared" si="0"/>
        <v>276230</v>
      </c>
      <c r="K9" s="71">
        <v>191522</v>
      </c>
      <c r="L9" s="72">
        <f t="shared" si="1"/>
        <v>1.4422886143628408</v>
      </c>
    </row>
    <row r="10" spans="1:12" ht="30.45" customHeight="1">
      <c r="A10" s="70" t="s">
        <v>615</v>
      </c>
      <c r="B10" s="71">
        <v>29918</v>
      </c>
      <c r="C10" s="71">
        <v>3793</v>
      </c>
      <c r="D10" s="71">
        <v>11605</v>
      </c>
      <c r="E10" s="71">
        <v>7539</v>
      </c>
      <c r="F10" s="71">
        <v>9451</v>
      </c>
      <c r="G10" s="71">
        <v>4043</v>
      </c>
      <c r="H10" s="71">
        <v>1075</v>
      </c>
      <c r="I10" s="71">
        <v>12316</v>
      </c>
      <c r="J10" s="71">
        <f t="shared" si="0"/>
        <v>79740</v>
      </c>
      <c r="K10" s="71">
        <v>110703</v>
      </c>
      <c r="L10" s="72">
        <f t="shared" si="1"/>
        <v>0.72030568277282458</v>
      </c>
    </row>
    <row r="11" spans="1:12" ht="30.45" customHeight="1">
      <c r="A11" s="70" t="s">
        <v>616</v>
      </c>
      <c r="B11" s="71">
        <v>36447</v>
      </c>
      <c r="C11" s="71">
        <v>7667</v>
      </c>
      <c r="D11" s="71">
        <v>12182</v>
      </c>
      <c r="E11" s="71">
        <v>12219</v>
      </c>
      <c r="F11" s="71">
        <v>15058</v>
      </c>
      <c r="G11" s="71">
        <v>10362</v>
      </c>
      <c r="H11" s="71">
        <v>3317</v>
      </c>
      <c r="I11" s="71">
        <v>27609</v>
      </c>
      <c r="J11" s="71">
        <f t="shared" si="0"/>
        <v>124861</v>
      </c>
      <c r="K11" s="71">
        <v>112529</v>
      </c>
      <c r="L11" s="72">
        <f t="shared" si="1"/>
        <v>1.1095895280327737</v>
      </c>
    </row>
    <row r="12" spans="1:12" ht="30.45" customHeight="1">
      <c r="A12" s="70" t="s">
        <v>617</v>
      </c>
      <c r="B12" s="71">
        <v>46596</v>
      </c>
      <c r="C12" s="71">
        <v>10813</v>
      </c>
      <c r="D12" s="71">
        <v>4285</v>
      </c>
      <c r="E12" s="71">
        <v>12426</v>
      </c>
      <c r="F12" s="71">
        <v>14235</v>
      </c>
      <c r="G12" s="71">
        <v>9482</v>
      </c>
      <c r="H12" s="71">
        <v>4266</v>
      </c>
      <c r="I12" s="71">
        <v>52824</v>
      </c>
      <c r="J12" s="71">
        <f t="shared" si="0"/>
        <v>154927</v>
      </c>
      <c r="K12" s="71">
        <v>253281</v>
      </c>
      <c r="L12" s="72">
        <f t="shared" si="1"/>
        <v>0.61168030764249981</v>
      </c>
    </row>
    <row r="13" spans="1:12" ht="30.45" customHeight="1">
      <c r="A13" s="70" t="s">
        <v>618</v>
      </c>
      <c r="B13" s="71">
        <v>135844</v>
      </c>
      <c r="C13" s="71">
        <v>8066</v>
      </c>
      <c r="D13" s="71">
        <v>6848</v>
      </c>
      <c r="E13" s="71">
        <v>14699</v>
      </c>
      <c r="F13" s="71">
        <v>28423</v>
      </c>
      <c r="G13" s="71">
        <v>20471</v>
      </c>
      <c r="H13" s="71">
        <v>12955</v>
      </c>
      <c r="I13" s="71">
        <v>67336</v>
      </c>
      <c r="J13" s="71">
        <f t="shared" si="0"/>
        <v>294642</v>
      </c>
      <c r="K13" s="71">
        <v>284799</v>
      </c>
      <c r="L13" s="72">
        <f t="shared" si="1"/>
        <v>1.0345612168582052</v>
      </c>
    </row>
    <row r="14" spans="1:12" ht="30.45" customHeight="1">
      <c r="A14" s="70" t="s">
        <v>619</v>
      </c>
      <c r="B14" s="71">
        <v>31524</v>
      </c>
      <c r="C14" s="71">
        <v>4976</v>
      </c>
      <c r="D14" s="71">
        <v>14546</v>
      </c>
      <c r="E14" s="71">
        <v>10282</v>
      </c>
      <c r="F14" s="71">
        <v>37057</v>
      </c>
      <c r="G14" s="71">
        <v>25453</v>
      </c>
      <c r="H14" s="71">
        <v>7080</v>
      </c>
      <c r="I14" s="71">
        <v>50701</v>
      </c>
      <c r="J14" s="71">
        <f t="shared" si="0"/>
        <v>181619</v>
      </c>
      <c r="K14" s="71">
        <v>192365</v>
      </c>
      <c r="L14" s="72">
        <f t="shared" si="1"/>
        <v>0.94413744704078184</v>
      </c>
    </row>
    <row r="15" spans="1:12" ht="30.45" customHeight="1">
      <c r="A15" s="70" t="s">
        <v>620</v>
      </c>
      <c r="B15" s="71">
        <v>85246</v>
      </c>
      <c r="C15" s="71">
        <v>750</v>
      </c>
      <c r="D15" s="71">
        <v>2842</v>
      </c>
      <c r="E15" s="71">
        <v>1854</v>
      </c>
      <c r="F15" s="71">
        <v>16940</v>
      </c>
      <c r="G15" s="71">
        <v>9689</v>
      </c>
      <c r="H15" s="71">
        <v>283</v>
      </c>
      <c r="I15" s="71">
        <v>22013</v>
      </c>
      <c r="J15" s="71">
        <f t="shared" si="0"/>
        <v>139617</v>
      </c>
      <c r="K15" s="71">
        <v>247513</v>
      </c>
      <c r="L15" s="72">
        <f t="shared" si="1"/>
        <v>0.56407946249287921</v>
      </c>
    </row>
    <row r="16" spans="1:12" ht="30.45" customHeight="1">
      <c r="A16" s="55" t="s">
        <v>621</v>
      </c>
      <c r="B16" s="71">
        <f t="shared" ref="B16:K16" si="2">SUM(B4:B15)</f>
        <v>572066</v>
      </c>
      <c r="C16" s="71">
        <f t="shared" si="2"/>
        <v>68612</v>
      </c>
      <c r="D16" s="71">
        <f t="shared" si="2"/>
        <v>95552</v>
      </c>
      <c r="E16" s="71">
        <f t="shared" si="2"/>
        <v>114128</v>
      </c>
      <c r="F16" s="71">
        <f t="shared" si="2"/>
        <v>277835</v>
      </c>
      <c r="G16" s="71">
        <f t="shared" si="2"/>
        <v>171737</v>
      </c>
      <c r="H16" s="71">
        <f t="shared" si="2"/>
        <v>49305</v>
      </c>
      <c r="I16" s="71">
        <f t="shared" si="2"/>
        <v>525714</v>
      </c>
      <c r="J16" s="71">
        <f t="shared" si="2"/>
        <v>1874949</v>
      </c>
      <c r="K16" s="71">
        <f t="shared" si="2"/>
        <v>2039307</v>
      </c>
      <c r="L16" s="76">
        <f>J16/K16</f>
        <v>0.9194049743368703</v>
      </c>
    </row>
    <row r="17" spans="1:12" ht="30.45" customHeight="1">
      <c r="A17" s="55" t="s">
        <v>1520</v>
      </c>
      <c r="B17" s="71">
        <v>764123</v>
      </c>
      <c r="C17" s="71">
        <v>66944</v>
      </c>
      <c r="D17" s="71">
        <v>91132</v>
      </c>
      <c r="E17" s="71">
        <v>115784</v>
      </c>
      <c r="F17" s="71">
        <v>280686</v>
      </c>
      <c r="G17" s="71">
        <v>168539</v>
      </c>
      <c r="H17" s="71">
        <v>26364</v>
      </c>
      <c r="I17" s="71">
        <v>525735</v>
      </c>
      <c r="J17" s="71">
        <f>SUM(B17:I17)</f>
        <v>2039307</v>
      </c>
      <c r="K17" s="469"/>
      <c r="L17" s="470"/>
    </row>
    <row r="18" spans="1:12" ht="30.45" customHeight="1">
      <c r="A18" s="55" t="s">
        <v>622</v>
      </c>
      <c r="B18" s="76">
        <f t="shared" ref="B18:J18" si="3">B16/B17</f>
        <v>0.748656957060578</v>
      </c>
      <c r="C18" s="76">
        <f t="shared" si="3"/>
        <v>1.0249163479923518</v>
      </c>
      <c r="D18" s="76">
        <f t="shared" si="3"/>
        <v>1.0485010753632094</v>
      </c>
      <c r="E18" s="76">
        <f t="shared" si="3"/>
        <v>0.98569750570026948</v>
      </c>
      <c r="F18" s="76">
        <f t="shared" si="3"/>
        <v>0.98984274242391856</v>
      </c>
      <c r="G18" s="76">
        <f t="shared" si="3"/>
        <v>1.0189748366846842</v>
      </c>
      <c r="H18" s="76">
        <f t="shared" si="3"/>
        <v>1.8701638598088302</v>
      </c>
      <c r="I18" s="76">
        <f t="shared" si="3"/>
        <v>0.99996005592170956</v>
      </c>
      <c r="J18" s="76">
        <f t="shared" si="3"/>
        <v>0.9194049743368703</v>
      </c>
      <c r="K18" s="471"/>
      <c r="L18" s="472"/>
    </row>
    <row r="19" spans="1:12" ht="23.25" customHeight="1">
      <c r="A19" s="56"/>
      <c r="L19" s="62" t="s">
        <v>548</v>
      </c>
    </row>
    <row r="20" spans="1:12" ht="13.75" customHeight="1"/>
  </sheetData>
  <mergeCells count="1">
    <mergeCell ref="K17:L18"/>
  </mergeCells>
  <phoneticPr fontId="3"/>
  <pageMargins left="0.78740157480314965" right="0.39370078740157483" top="0.39370078740157483" bottom="0.39370078740157483" header="0" footer="0"/>
  <pageSetup paperSize="9" scale="89" orientation="landscape" r:id="rId1"/>
  <headerFooter scaleWithDoc="0" alignWithMargins="0">
    <oddFooter>&amp;C&amp;"ＭＳ 明朝,標準"&amp;10－１４－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6BB86-8AFB-45FF-B52E-A2CDB22F204C}">
  <sheetPr>
    <pageSetUpPr fitToPage="1"/>
  </sheetPr>
  <dimension ref="A1:V42"/>
  <sheetViews>
    <sheetView view="pageLayout" zoomScale="80" zoomScaleNormal="90" zoomScalePageLayoutView="80" workbookViewId="0">
      <selection sqref="A1:D1"/>
    </sheetView>
  </sheetViews>
  <sheetFormatPr defaultColWidth="9" defaultRowHeight="14.4"/>
  <cols>
    <col min="1" max="1" width="12.21875" style="353" customWidth="1"/>
    <col min="2" max="2" width="22.21875" style="353" customWidth="1"/>
    <col min="3" max="22" width="7.77734375" style="353" customWidth="1"/>
    <col min="23" max="23" width="11.6640625" style="353" customWidth="1"/>
    <col min="24" max="49" width="10.6640625" style="353" customWidth="1"/>
    <col min="50" max="16384" width="9" style="353"/>
  </cols>
  <sheetData>
    <row r="1" spans="1:22" ht="21.45" customHeight="1">
      <c r="A1" s="387" t="s">
        <v>624</v>
      </c>
      <c r="B1" s="387"/>
      <c r="C1" s="387"/>
      <c r="D1" s="387"/>
    </row>
    <row r="2" spans="1:22" ht="21.45" customHeight="1">
      <c r="A2" s="353" t="s">
        <v>625</v>
      </c>
      <c r="V2" s="354" t="s">
        <v>1983</v>
      </c>
    </row>
    <row r="3" spans="1:22" s="51" customFormat="1" ht="33.75" customHeight="1">
      <c r="A3" s="355" t="s">
        <v>626</v>
      </c>
      <c r="B3" s="365" t="s">
        <v>627</v>
      </c>
      <c r="C3" s="357" t="s">
        <v>628</v>
      </c>
      <c r="D3" s="358" t="s">
        <v>629</v>
      </c>
      <c r="E3" s="359" t="s">
        <v>630</v>
      </c>
      <c r="F3" s="359" t="s">
        <v>631</v>
      </c>
      <c r="G3" s="359" t="s">
        <v>632</v>
      </c>
      <c r="H3" s="359" t="s">
        <v>633</v>
      </c>
      <c r="I3" s="359" t="s">
        <v>634</v>
      </c>
      <c r="J3" s="359" t="s">
        <v>635</v>
      </c>
      <c r="K3" s="359" t="s">
        <v>636</v>
      </c>
      <c r="L3" s="359" t="s">
        <v>637</v>
      </c>
      <c r="M3" s="359" t="s">
        <v>638</v>
      </c>
      <c r="N3" s="359" t="s">
        <v>639</v>
      </c>
      <c r="O3" s="358" t="s">
        <v>640</v>
      </c>
      <c r="P3" s="358" t="s">
        <v>641</v>
      </c>
      <c r="Q3" s="359" t="s">
        <v>642</v>
      </c>
      <c r="R3" s="359" t="s">
        <v>643</v>
      </c>
      <c r="S3" s="359" t="s">
        <v>644</v>
      </c>
      <c r="T3" s="359" t="s">
        <v>645</v>
      </c>
      <c r="U3" s="359" t="s">
        <v>643</v>
      </c>
      <c r="V3" s="359" t="s">
        <v>646</v>
      </c>
    </row>
    <row r="4" spans="1:22" ht="19" customHeight="1">
      <c r="A4" s="476" t="s">
        <v>647</v>
      </c>
      <c r="B4" s="355" t="s">
        <v>648</v>
      </c>
      <c r="C4" s="360"/>
      <c r="D4" s="360"/>
      <c r="E4" s="360">
        <v>35</v>
      </c>
      <c r="F4" s="360">
        <v>30</v>
      </c>
      <c r="G4" s="360"/>
      <c r="H4" s="360">
        <v>40</v>
      </c>
      <c r="I4" s="360"/>
      <c r="J4" s="360"/>
      <c r="K4" s="360"/>
      <c r="L4" s="360"/>
      <c r="M4" s="360"/>
      <c r="N4" s="360"/>
      <c r="O4" s="360"/>
      <c r="P4" s="360"/>
      <c r="Q4" s="360"/>
      <c r="R4" s="360"/>
      <c r="S4" s="361">
        <f t="shared" ref="S4" si="0">SUM(C4:R4)</f>
        <v>105</v>
      </c>
      <c r="T4" s="360"/>
      <c r="U4" s="360"/>
      <c r="V4" s="361">
        <f t="shared" ref="V4:V41" si="1">SUM(S4:U4)</f>
        <v>105</v>
      </c>
    </row>
    <row r="5" spans="1:22" ht="19" customHeight="1">
      <c r="A5" s="476"/>
      <c r="B5" s="355" t="s">
        <v>649</v>
      </c>
      <c r="C5" s="360"/>
      <c r="D5" s="360"/>
      <c r="E5" s="360">
        <v>15</v>
      </c>
      <c r="F5" s="360">
        <v>10</v>
      </c>
      <c r="G5" s="360"/>
      <c r="H5" s="360"/>
      <c r="I5" s="360"/>
      <c r="J5" s="360">
        <v>10</v>
      </c>
      <c r="K5" s="360"/>
      <c r="L5" s="360"/>
      <c r="M5" s="360"/>
      <c r="N5" s="360"/>
      <c r="O5" s="360"/>
      <c r="P5" s="360"/>
      <c r="Q5" s="360"/>
      <c r="R5" s="360"/>
      <c r="S5" s="361">
        <f t="shared" ref="S5:S40" si="2">SUM(C5:R5)</f>
        <v>35</v>
      </c>
      <c r="T5" s="360"/>
      <c r="U5" s="360"/>
      <c r="V5" s="361">
        <f t="shared" si="1"/>
        <v>35</v>
      </c>
    </row>
    <row r="6" spans="1:22" ht="19" customHeight="1">
      <c r="A6" s="476"/>
      <c r="B6" s="355" t="s">
        <v>650</v>
      </c>
      <c r="C6" s="360"/>
      <c r="D6" s="360">
        <v>130</v>
      </c>
      <c r="E6" s="360">
        <v>10</v>
      </c>
      <c r="F6" s="360">
        <v>15</v>
      </c>
      <c r="G6" s="360"/>
      <c r="H6" s="360"/>
      <c r="I6" s="360">
        <v>20</v>
      </c>
      <c r="J6" s="360">
        <v>20</v>
      </c>
      <c r="K6" s="360"/>
      <c r="L6" s="360"/>
      <c r="M6" s="360"/>
      <c r="N6" s="360"/>
      <c r="O6" s="360"/>
      <c r="P6" s="360"/>
      <c r="Q6" s="360"/>
      <c r="R6" s="360"/>
      <c r="S6" s="361">
        <f t="shared" si="2"/>
        <v>195</v>
      </c>
      <c r="T6" s="360"/>
      <c r="U6" s="360"/>
      <c r="V6" s="361">
        <f t="shared" si="1"/>
        <v>195</v>
      </c>
    </row>
    <row r="7" spans="1:22" ht="19" customHeight="1">
      <c r="A7" s="476" t="s">
        <v>651</v>
      </c>
      <c r="B7" s="355" t="s">
        <v>650</v>
      </c>
      <c r="C7" s="360"/>
      <c r="D7" s="360">
        <v>4</v>
      </c>
      <c r="E7" s="360">
        <v>26</v>
      </c>
      <c r="F7" s="360">
        <v>27</v>
      </c>
      <c r="G7" s="360"/>
      <c r="H7" s="360">
        <v>154</v>
      </c>
      <c r="I7" s="360"/>
      <c r="J7" s="360">
        <v>7</v>
      </c>
      <c r="K7" s="360">
        <v>9</v>
      </c>
      <c r="L7" s="360"/>
      <c r="M7" s="360"/>
      <c r="N7" s="360"/>
      <c r="O7" s="360"/>
      <c r="P7" s="360"/>
      <c r="Q7" s="360">
        <v>22</v>
      </c>
      <c r="R7" s="360">
        <v>46</v>
      </c>
      <c r="S7" s="361">
        <f t="shared" si="2"/>
        <v>295</v>
      </c>
      <c r="T7" s="360"/>
      <c r="U7" s="360"/>
      <c r="V7" s="361">
        <f>SUM(S7:U7)</f>
        <v>295</v>
      </c>
    </row>
    <row r="8" spans="1:22" ht="19" customHeight="1">
      <c r="A8" s="476"/>
      <c r="B8" s="355" t="s">
        <v>652</v>
      </c>
      <c r="C8" s="360"/>
      <c r="D8" s="360"/>
      <c r="E8" s="360">
        <v>102</v>
      </c>
      <c r="F8" s="360">
        <v>97</v>
      </c>
      <c r="G8" s="360"/>
      <c r="H8" s="360">
        <v>3</v>
      </c>
      <c r="I8" s="360">
        <v>21</v>
      </c>
      <c r="J8" s="360">
        <v>31</v>
      </c>
      <c r="K8" s="360">
        <v>48</v>
      </c>
      <c r="L8" s="360"/>
      <c r="M8" s="360"/>
      <c r="N8" s="360"/>
      <c r="O8" s="360">
        <v>1</v>
      </c>
      <c r="P8" s="360"/>
      <c r="Q8" s="360">
        <v>16</v>
      </c>
      <c r="R8" s="360">
        <v>8</v>
      </c>
      <c r="S8" s="361">
        <f t="shared" si="2"/>
        <v>327</v>
      </c>
      <c r="T8" s="360"/>
      <c r="U8" s="360"/>
      <c r="V8" s="361">
        <f t="shared" si="1"/>
        <v>327</v>
      </c>
    </row>
    <row r="9" spans="1:22" ht="19" customHeight="1">
      <c r="A9" s="476" t="s">
        <v>653</v>
      </c>
      <c r="B9" s="355" t="s">
        <v>654</v>
      </c>
      <c r="C9" s="360">
        <v>2</v>
      </c>
      <c r="D9" s="360"/>
      <c r="E9" s="360">
        <v>8</v>
      </c>
      <c r="F9" s="360">
        <v>12</v>
      </c>
      <c r="G9" s="360"/>
      <c r="H9" s="360">
        <v>80</v>
      </c>
      <c r="I9" s="360">
        <v>40</v>
      </c>
      <c r="J9" s="360"/>
      <c r="K9" s="360">
        <v>30</v>
      </c>
      <c r="L9" s="360"/>
      <c r="M9" s="360"/>
      <c r="N9" s="360"/>
      <c r="O9" s="360"/>
      <c r="P9" s="360"/>
      <c r="Q9" s="360">
        <v>20</v>
      </c>
      <c r="R9" s="360">
        <v>40</v>
      </c>
      <c r="S9" s="361">
        <f t="shared" si="2"/>
        <v>232</v>
      </c>
      <c r="T9" s="360"/>
      <c r="U9" s="360"/>
      <c r="V9" s="361">
        <f t="shared" si="1"/>
        <v>232</v>
      </c>
    </row>
    <row r="10" spans="1:22" ht="19" customHeight="1">
      <c r="A10" s="476"/>
      <c r="B10" s="355" t="s">
        <v>655</v>
      </c>
      <c r="C10" s="360"/>
      <c r="D10" s="360"/>
      <c r="E10" s="360">
        <v>40</v>
      </c>
      <c r="F10" s="360">
        <v>70</v>
      </c>
      <c r="G10" s="360"/>
      <c r="H10" s="360">
        <v>150</v>
      </c>
      <c r="I10" s="360"/>
      <c r="J10" s="360"/>
      <c r="K10" s="360">
        <v>8</v>
      </c>
      <c r="L10" s="360"/>
      <c r="M10" s="360"/>
      <c r="N10" s="360"/>
      <c r="O10" s="360"/>
      <c r="P10" s="360"/>
      <c r="Q10" s="360"/>
      <c r="R10" s="360"/>
      <c r="S10" s="361">
        <f t="shared" si="2"/>
        <v>268</v>
      </c>
      <c r="T10" s="360"/>
      <c r="U10" s="360"/>
      <c r="V10" s="361">
        <f t="shared" si="1"/>
        <v>268</v>
      </c>
    </row>
    <row r="11" spans="1:22" ht="19" customHeight="1">
      <c r="A11" s="476"/>
      <c r="B11" s="355" t="s">
        <v>656</v>
      </c>
      <c r="C11" s="360"/>
      <c r="D11" s="360"/>
      <c r="E11" s="360">
        <v>100</v>
      </c>
      <c r="F11" s="360">
        <v>150</v>
      </c>
      <c r="G11" s="360"/>
      <c r="H11" s="360">
        <v>40</v>
      </c>
      <c r="I11" s="360"/>
      <c r="J11" s="360"/>
      <c r="K11" s="360"/>
      <c r="L11" s="360"/>
      <c r="M11" s="360"/>
      <c r="N11" s="360"/>
      <c r="O11" s="360"/>
      <c r="P11" s="360"/>
      <c r="Q11" s="360"/>
      <c r="R11" s="360"/>
      <c r="S11" s="361">
        <f t="shared" si="2"/>
        <v>290</v>
      </c>
      <c r="T11" s="360"/>
      <c r="U11" s="360"/>
      <c r="V11" s="361">
        <f t="shared" si="1"/>
        <v>290</v>
      </c>
    </row>
    <row r="12" spans="1:22" ht="19" customHeight="1">
      <c r="A12" s="476" t="s">
        <v>657</v>
      </c>
      <c r="B12" s="355" t="s">
        <v>658</v>
      </c>
      <c r="C12" s="360">
        <v>6</v>
      </c>
      <c r="D12" s="360">
        <v>68</v>
      </c>
      <c r="E12" s="360">
        <v>34</v>
      </c>
      <c r="F12" s="360">
        <v>34</v>
      </c>
      <c r="G12" s="360"/>
      <c r="H12" s="360">
        <v>45</v>
      </c>
      <c r="I12" s="360"/>
      <c r="J12" s="360"/>
      <c r="K12" s="360">
        <v>8</v>
      </c>
      <c r="L12" s="360"/>
      <c r="M12" s="360"/>
      <c r="N12" s="360">
        <v>3</v>
      </c>
      <c r="O12" s="360">
        <v>1</v>
      </c>
      <c r="P12" s="360"/>
      <c r="Q12" s="360"/>
      <c r="R12" s="360">
        <v>1</v>
      </c>
      <c r="S12" s="361">
        <f t="shared" si="2"/>
        <v>200</v>
      </c>
      <c r="T12" s="360"/>
      <c r="U12" s="360"/>
      <c r="V12" s="361">
        <f t="shared" si="1"/>
        <v>200</v>
      </c>
    </row>
    <row r="13" spans="1:22" ht="19" customHeight="1">
      <c r="A13" s="476"/>
      <c r="B13" s="355" t="s">
        <v>654</v>
      </c>
      <c r="C13" s="360"/>
      <c r="D13" s="360">
        <v>5</v>
      </c>
      <c r="E13" s="360"/>
      <c r="F13" s="360">
        <v>5</v>
      </c>
      <c r="G13" s="360"/>
      <c r="H13" s="360">
        <v>9</v>
      </c>
      <c r="I13" s="360">
        <v>22</v>
      </c>
      <c r="J13" s="360">
        <v>57</v>
      </c>
      <c r="K13" s="360">
        <v>22</v>
      </c>
      <c r="L13" s="360"/>
      <c r="M13" s="360"/>
      <c r="N13" s="360"/>
      <c r="O13" s="360">
        <v>4</v>
      </c>
      <c r="P13" s="360"/>
      <c r="Q13" s="360"/>
      <c r="R13" s="360">
        <v>5</v>
      </c>
      <c r="S13" s="361">
        <f t="shared" si="2"/>
        <v>129</v>
      </c>
      <c r="T13" s="360"/>
      <c r="U13" s="360"/>
      <c r="V13" s="361">
        <f t="shared" si="1"/>
        <v>129</v>
      </c>
    </row>
    <row r="14" spans="1:22" ht="19" customHeight="1">
      <c r="A14" s="475" t="s">
        <v>659</v>
      </c>
      <c r="B14" s="355" t="s">
        <v>659</v>
      </c>
      <c r="C14" s="360">
        <v>15</v>
      </c>
      <c r="D14" s="360">
        <v>20</v>
      </c>
      <c r="E14" s="360">
        <v>100</v>
      </c>
      <c r="F14" s="360">
        <v>100</v>
      </c>
      <c r="G14" s="360"/>
      <c r="H14" s="360">
        <v>1000</v>
      </c>
      <c r="I14" s="360">
        <v>50</v>
      </c>
      <c r="J14" s="360">
        <v>30</v>
      </c>
      <c r="K14" s="360">
        <v>120</v>
      </c>
      <c r="L14" s="360"/>
      <c r="M14" s="360"/>
      <c r="N14" s="360">
        <v>20</v>
      </c>
      <c r="O14" s="360"/>
      <c r="P14" s="360"/>
      <c r="Q14" s="360"/>
      <c r="R14" s="360"/>
      <c r="S14" s="361">
        <f t="shared" si="2"/>
        <v>1455</v>
      </c>
      <c r="T14" s="360">
        <v>10</v>
      </c>
      <c r="U14" s="360"/>
      <c r="V14" s="361">
        <f t="shared" si="1"/>
        <v>1465</v>
      </c>
    </row>
    <row r="15" spans="1:22" ht="19" customHeight="1">
      <c r="A15" s="429"/>
      <c r="B15" s="355" t="s">
        <v>654</v>
      </c>
      <c r="C15" s="360"/>
      <c r="D15" s="360"/>
      <c r="E15" s="360"/>
      <c r="F15" s="360"/>
      <c r="G15" s="360"/>
      <c r="H15" s="360"/>
      <c r="I15" s="360">
        <v>30</v>
      </c>
      <c r="J15" s="360"/>
      <c r="K15" s="360">
        <v>12</v>
      </c>
      <c r="L15" s="360"/>
      <c r="M15" s="360"/>
      <c r="N15" s="360"/>
      <c r="O15" s="360"/>
      <c r="P15" s="360"/>
      <c r="Q15" s="360"/>
      <c r="R15" s="360"/>
      <c r="S15" s="361">
        <f t="shared" si="2"/>
        <v>42</v>
      </c>
      <c r="T15" s="360">
        <v>60</v>
      </c>
      <c r="U15" s="360"/>
      <c r="V15" s="361">
        <f t="shared" si="1"/>
        <v>102</v>
      </c>
    </row>
    <row r="16" spans="1:22" ht="19" customHeight="1">
      <c r="A16" s="429"/>
      <c r="B16" s="355" t="s">
        <v>660</v>
      </c>
      <c r="C16" s="360"/>
      <c r="D16" s="360"/>
      <c r="E16" s="360">
        <v>100</v>
      </c>
      <c r="F16" s="360">
        <v>80</v>
      </c>
      <c r="G16" s="360"/>
      <c r="H16" s="360">
        <v>78</v>
      </c>
      <c r="I16" s="360">
        <v>20</v>
      </c>
      <c r="J16" s="360">
        <v>20</v>
      </c>
      <c r="K16" s="360">
        <v>40</v>
      </c>
      <c r="L16" s="360"/>
      <c r="M16" s="360"/>
      <c r="N16" s="360">
        <v>10</v>
      </c>
      <c r="O16" s="360"/>
      <c r="P16" s="360"/>
      <c r="Q16" s="360"/>
      <c r="R16" s="360"/>
      <c r="S16" s="361">
        <f t="shared" si="2"/>
        <v>348</v>
      </c>
      <c r="T16" s="360">
        <v>20</v>
      </c>
      <c r="U16" s="360"/>
      <c r="V16" s="361">
        <f t="shared" si="1"/>
        <v>368</v>
      </c>
    </row>
    <row r="17" spans="1:22" ht="19" customHeight="1">
      <c r="A17" s="475" t="s">
        <v>661</v>
      </c>
      <c r="B17" s="355" t="s">
        <v>661</v>
      </c>
      <c r="C17" s="360">
        <v>45</v>
      </c>
      <c r="D17" s="360">
        <v>1127</v>
      </c>
      <c r="E17" s="360">
        <v>1041.5</v>
      </c>
      <c r="F17" s="360">
        <v>1047.9000000000001</v>
      </c>
      <c r="G17" s="360"/>
      <c r="H17" s="360">
        <v>15804.3</v>
      </c>
      <c r="I17" s="360">
        <v>14</v>
      </c>
      <c r="J17" s="360">
        <v>0.8</v>
      </c>
      <c r="K17" s="360">
        <v>1845.7</v>
      </c>
      <c r="L17" s="360"/>
      <c r="M17" s="360"/>
      <c r="N17" s="360">
        <v>109</v>
      </c>
      <c r="O17" s="360">
        <v>102.5</v>
      </c>
      <c r="P17" s="360"/>
      <c r="Q17" s="360">
        <v>12</v>
      </c>
      <c r="R17" s="360"/>
      <c r="S17" s="361">
        <f t="shared" si="2"/>
        <v>21149.7</v>
      </c>
      <c r="T17" s="360">
        <v>502</v>
      </c>
      <c r="U17" s="360"/>
      <c r="V17" s="361">
        <f t="shared" si="1"/>
        <v>21651.7</v>
      </c>
    </row>
    <row r="18" spans="1:22" ht="19" customHeight="1">
      <c r="A18" s="429"/>
      <c r="B18" s="355" t="s">
        <v>654</v>
      </c>
      <c r="C18" s="360"/>
      <c r="D18" s="360"/>
      <c r="E18" s="360"/>
      <c r="F18" s="360"/>
      <c r="G18" s="360"/>
      <c r="H18" s="360">
        <v>45.5</v>
      </c>
      <c r="I18" s="360"/>
      <c r="J18" s="360"/>
      <c r="K18" s="360"/>
      <c r="L18" s="360"/>
      <c r="M18" s="360"/>
      <c r="N18" s="360"/>
      <c r="O18" s="360"/>
      <c r="P18" s="360"/>
      <c r="Q18" s="360"/>
      <c r="R18" s="360"/>
      <c r="S18" s="361">
        <f t="shared" si="2"/>
        <v>45.5</v>
      </c>
      <c r="T18" s="360">
        <v>312.5</v>
      </c>
      <c r="U18" s="360"/>
      <c r="V18" s="361">
        <f t="shared" si="1"/>
        <v>358</v>
      </c>
    </row>
    <row r="19" spans="1:22" ht="19" customHeight="1">
      <c r="A19" s="476" t="s">
        <v>662</v>
      </c>
      <c r="B19" s="355" t="s">
        <v>654</v>
      </c>
      <c r="C19" s="360"/>
      <c r="D19" s="360"/>
      <c r="E19" s="360"/>
      <c r="F19" s="360"/>
      <c r="G19" s="360"/>
      <c r="H19" s="360">
        <v>10</v>
      </c>
      <c r="I19" s="360"/>
      <c r="J19" s="360"/>
      <c r="K19" s="360">
        <v>10</v>
      </c>
      <c r="L19" s="360"/>
      <c r="M19" s="360"/>
      <c r="N19" s="360"/>
      <c r="O19" s="360"/>
      <c r="P19" s="360"/>
      <c r="Q19" s="360"/>
      <c r="R19" s="360"/>
      <c r="S19" s="361">
        <f t="shared" si="2"/>
        <v>20</v>
      </c>
      <c r="T19" s="360">
        <v>300</v>
      </c>
      <c r="U19" s="360"/>
      <c r="V19" s="361">
        <f t="shared" si="1"/>
        <v>320</v>
      </c>
    </row>
    <row r="20" spans="1:22" ht="19" customHeight="1">
      <c r="A20" s="476"/>
      <c r="B20" s="355" t="s">
        <v>663</v>
      </c>
      <c r="C20" s="360"/>
      <c r="D20" s="360"/>
      <c r="E20" s="360">
        <v>50</v>
      </c>
      <c r="F20" s="360">
        <v>30</v>
      </c>
      <c r="G20" s="360"/>
      <c r="H20" s="360">
        <v>20</v>
      </c>
      <c r="I20" s="360"/>
      <c r="J20" s="360"/>
      <c r="K20" s="360">
        <v>3</v>
      </c>
      <c r="L20" s="360"/>
      <c r="M20" s="360"/>
      <c r="N20" s="360">
        <v>3</v>
      </c>
      <c r="O20" s="360"/>
      <c r="P20" s="360"/>
      <c r="Q20" s="360"/>
      <c r="R20" s="360"/>
      <c r="S20" s="361">
        <f t="shared" si="2"/>
        <v>106</v>
      </c>
      <c r="T20" s="360">
        <v>30</v>
      </c>
      <c r="U20" s="360"/>
      <c r="V20" s="361">
        <f t="shared" si="1"/>
        <v>136</v>
      </c>
    </row>
    <row r="21" spans="1:22" ht="19" customHeight="1">
      <c r="A21" s="476"/>
      <c r="B21" s="355" t="s">
        <v>664</v>
      </c>
      <c r="C21" s="360"/>
      <c r="D21" s="360">
        <v>20</v>
      </c>
      <c r="E21" s="360">
        <v>20</v>
      </c>
      <c r="F21" s="360"/>
      <c r="G21" s="360"/>
      <c r="H21" s="360">
        <v>10</v>
      </c>
      <c r="I21" s="360"/>
      <c r="J21" s="360"/>
      <c r="K21" s="360">
        <v>10</v>
      </c>
      <c r="L21" s="360"/>
      <c r="M21" s="360"/>
      <c r="N21" s="360">
        <v>10</v>
      </c>
      <c r="O21" s="360"/>
      <c r="P21" s="360"/>
      <c r="Q21" s="360"/>
      <c r="R21" s="360"/>
      <c r="S21" s="361">
        <f t="shared" si="2"/>
        <v>70</v>
      </c>
      <c r="T21" s="360">
        <v>30</v>
      </c>
      <c r="U21" s="360"/>
      <c r="V21" s="361">
        <f t="shared" si="1"/>
        <v>100</v>
      </c>
    </row>
    <row r="22" spans="1:22" ht="19" customHeight="1">
      <c r="A22" s="476"/>
      <c r="B22" s="355" t="s">
        <v>665</v>
      </c>
      <c r="C22" s="360"/>
      <c r="D22" s="360"/>
      <c r="E22" s="360">
        <v>30</v>
      </c>
      <c r="F22" s="360">
        <v>10</v>
      </c>
      <c r="G22" s="360"/>
      <c r="H22" s="360">
        <v>30</v>
      </c>
      <c r="I22" s="360"/>
      <c r="J22" s="360"/>
      <c r="K22" s="360">
        <v>10</v>
      </c>
      <c r="L22" s="360"/>
      <c r="M22" s="360"/>
      <c r="N22" s="360">
        <v>10</v>
      </c>
      <c r="O22" s="360"/>
      <c r="P22" s="360"/>
      <c r="Q22" s="360"/>
      <c r="R22" s="360"/>
      <c r="S22" s="361">
        <f t="shared" si="2"/>
        <v>90</v>
      </c>
      <c r="T22" s="360">
        <v>40</v>
      </c>
      <c r="U22" s="360"/>
      <c r="V22" s="361">
        <f t="shared" si="1"/>
        <v>130</v>
      </c>
    </row>
    <row r="23" spans="1:22" ht="19" customHeight="1">
      <c r="A23" s="476" t="s">
        <v>666</v>
      </c>
      <c r="B23" s="355" t="s">
        <v>667</v>
      </c>
      <c r="C23" s="360"/>
      <c r="D23" s="360"/>
      <c r="E23" s="360">
        <v>10</v>
      </c>
      <c r="F23" s="360">
        <v>10</v>
      </c>
      <c r="G23" s="360"/>
      <c r="H23" s="360">
        <v>23</v>
      </c>
      <c r="I23" s="360"/>
      <c r="J23" s="360"/>
      <c r="K23" s="360"/>
      <c r="L23" s="360"/>
      <c r="M23" s="360"/>
      <c r="N23" s="360"/>
      <c r="O23" s="360"/>
      <c r="P23" s="360"/>
      <c r="Q23" s="360"/>
      <c r="R23" s="360"/>
      <c r="S23" s="361">
        <f t="shared" si="2"/>
        <v>43</v>
      </c>
      <c r="T23" s="360">
        <v>586</v>
      </c>
      <c r="U23" s="360"/>
      <c r="V23" s="361">
        <f t="shared" si="1"/>
        <v>629</v>
      </c>
    </row>
    <row r="24" spans="1:22" ht="19" customHeight="1">
      <c r="A24" s="476"/>
      <c r="B24" s="355" t="s">
        <v>668</v>
      </c>
      <c r="C24" s="360"/>
      <c r="D24" s="360"/>
      <c r="E24" s="360">
        <v>20</v>
      </c>
      <c r="F24" s="360">
        <v>15</v>
      </c>
      <c r="G24" s="360"/>
      <c r="H24" s="360">
        <v>182</v>
      </c>
      <c r="I24" s="360"/>
      <c r="J24" s="360"/>
      <c r="K24" s="360"/>
      <c r="L24" s="360"/>
      <c r="M24" s="360"/>
      <c r="N24" s="360"/>
      <c r="O24" s="360"/>
      <c r="P24" s="360"/>
      <c r="Q24" s="360"/>
      <c r="R24" s="360"/>
      <c r="S24" s="361">
        <f t="shared" si="2"/>
        <v>217</v>
      </c>
      <c r="T24" s="360">
        <v>35</v>
      </c>
      <c r="U24" s="360"/>
      <c r="V24" s="361">
        <f t="shared" si="1"/>
        <v>252</v>
      </c>
    </row>
    <row r="25" spans="1:22" ht="19" customHeight="1">
      <c r="A25" s="476"/>
      <c r="B25" s="355" t="s">
        <v>669</v>
      </c>
      <c r="C25" s="360">
        <v>3</v>
      </c>
      <c r="D25" s="360"/>
      <c r="E25" s="360"/>
      <c r="F25" s="360"/>
      <c r="G25" s="360"/>
      <c r="H25" s="360">
        <v>384</v>
      </c>
      <c r="I25" s="360">
        <v>35</v>
      </c>
      <c r="J25" s="360"/>
      <c r="K25" s="360">
        <v>10</v>
      </c>
      <c r="L25" s="360"/>
      <c r="M25" s="360"/>
      <c r="N25" s="360"/>
      <c r="O25" s="360"/>
      <c r="P25" s="360"/>
      <c r="Q25" s="360"/>
      <c r="R25" s="360"/>
      <c r="S25" s="361">
        <f t="shared" si="2"/>
        <v>432</v>
      </c>
      <c r="T25" s="360">
        <v>590</v>
      </c>
      <c r="U25" s="360"/>
      <c r="V25" s="361">
        <f t="shared" si="1"/>
        <v>1022</v>
      </c>
    </row>
    <row r="26" spans="1:22" ht="19" customHeight="1">
      <c r="A26" s="476" t="s">
        <v>670</v>
      </c>
      <c r="B26" s="355" t="s">
        <v>654</v>
      </c>
      <c r="C26" s="360">
        <v>20</v>
      </c>
      <c r="D26" s="360"/>
      <c r="E26" s="360"/>
      <c r="F26" s="360"/>
      <c r="G26" s="360"/>
      <c r="H26" s="360">
        <v>30</v>
      </c>
      <c r="I26" s="360">
        <v>10</v>
      </c>
      <c r="J26" s="360">
        <v>30</v>
      </c>
      <c r="K26" s="360">
        <v>30</v>
      </c>
      <c r="L26" s="360"/>
      <c r="M26" s="360"/>
      <c r="N26" s="360"/>
      <c r="O26" s="360"/>
      <c r="P26" s="360"/>
      <c r="Q26" s="360"/>
      <c r="R26" s="360">
        <v>30</v>
      </c>
      <c r="S26" s="361">
        <f t="shared" si="2"/>
        <v>150</v>
      </c>
      <c r="T26" s="360">
        <v>600</v>
      </c>
      <c r="U26" s="360"/>
      <c r="V26" s="361">
        <f>SUM(S26:U26)</f>
        <v>750</v>
      </c>
    </row>
    <row r="27" spans="1:22" ht="19" customHeight="1">
      <c r="A27" s="476"/>
      <c r="B27" s="355" t="s">
        <v>671</v>
      </c>
      <c r="C27" s="360">
        <v>10</v>
      </c>
      <c r="D27" s="360"/>
      <c r="E27" s="360">
        <v>30</v>
      </c>
      <c r="F27" s="360">
        <v>30</v>
      </c>
      <c r="G27" s="360"/>
      <c r="H27" s="360">
        <v>20</v>
      </c>
      <c r="I27" s="360">
        <v>10</v>
      </c>
      <c r="J27" s="360">
        <v>10</v>
      </c>
      <c r="K27" s="360">
        <v>10</v>
      </c>
      <c r="L27" s="360"/>
      <c r="M27" s="360"/>
      <c r="N27" s="360"/>
      <c r="O27" s="360"/>
      <c r="P27" s="360"/>
      <c r="Q27" s="360"/>
      <c r="R27" s="360"/>
      <c r="S27" s="361">
        <f t="shared" si="2"/>
        <v>120</v>
      </c>
      <c r="T27" s="360">
        <v>250</v>
      </c>
      <c r="U27" s="360"/>
      <c r="V27" s="361">
        <f t="shared" si="1"/>
        <v>370</v>
      </c>
    </row>
    <row r="28" spans="1:22" ht="19" customHeight="1">
      <c r="A28" s="476"/>
      <c r="B28" s="355" t="s">
        <v>672</v>
      </c>
      <c r="C28" s="360">
        <v>3</v>
      </c>
      <c r="D28" s="360"/>
      <c r="E28" s="360">
        <v>15</v>
      </c>
      <c r="F28" s="360">
        <v>15</v>
      </c>
      <c r="G28" s="360"/>
      <c r="H28" s="360">
        <v>20</v>
      </c>
      <c r="I28" s="360"/>
      <c r="J28" s="360"/>
      <c r="K28" s="360">
        <v>10</v>
      </c>
      <c r="L28" s="360"/>
      <c r="M28" s="360"/>
      <c r="N28" s="360"/>
      <c r="O28" s="360"/>
      <c r="P28" s="360"/>
      <c r="Q28" s="360"/>
      <c r="R28" s="360">
        <v>10</v>
      </c>
      <c r="S28" s="361">
        <f t="shared" si="2"/>
        <v>73</v>
      </c>
      <c r="T28" s="360">
        <v>70</v>
      </c>
      <c r="U28" s="360"/>
      <c r="V28" s="361">
        <f t="shared" si="1"/>
        <v>143</v>
      </c>
    </row>
    <row r="29" spans="1:22" ht="19" customHeight="1">
      <c r="A29" s="355" t="s">
        <v>673</v>
      </c>
      <c r="B29" s="355" t="s">
        <v>654</v>
      </c>
      <c r="C29" s="360">
        <v>10</v>
      </c>
      <c r="D29" s="360"/>
      <c r="E29" s="360"/>
      <c r="F29" s="360"/>
      <c r="G29" s="360"/>
      <c r="H29" s="360"/>
      <c r="I29" s="360"/>
      <c r="J29" s="360"/>
      <c r="K29" s="360"/>
      <c r="L29" s="360"/>
      <c r="M29" s="360">
        <v>2</v>
      </c>
      <c r="N29" s="360"/>
      <c r="O29" s="360"/>
      <c r="P29" s="360"/>
      <c r="Q29" s="360"/>
      <c r="R29" s="360"/>
      <c r="S29" s="361">
        <f t="shared" si="2"/>
        <v>12</v>
      </c>
      <c r="T29" s="360">
        <v>230</v>
      </c>
      <c r="U29" s="360"/>
      <c r="V29" s="361">
        <f t="shared" si="1"/>
        <v>242</v>
      </c>
    </row>
    <row r="30" spans="1:22" ht="19" customHeight="1">
      <c r="A30" s="476" t="s">
        <v>674</v>
      </c>
      <c r="B30" s="476"/>
      <c r="C30" s="360">
        <f t="shared" ref="C30:R30" si="3">SUM(C4:C29)</f>
        <v>114</v>
      </c>
      <c r="D30" s="360">
        <f t="shared" si="3"/>
        <v>1374</v>
      </c>
      <c r="E30" s="360">
        <f t="shared" si="3"/>
        <v>1786.5</v>
      </c>
      <c r="F30" s="360">
        <f t="shared" si="3"/>
        <v>1787.9</v>
      </c>
      <c r="G30" s="360">
        <f t="shared" si="3"/>
        <v>0</v>
      </c>
      <c r="H30" s="360">
        <f t="shared" si="3"/>
        <v>18177.8</v>
      </c>
      <c r="I30" s="360">
        <f t="shared" si="3"/>
        <v>272</v>
      </c>
      <c r="J30" s="360">
        <f t="shared" si="3"/>
        <v>215.8</v>
      </c>
      <c r="K30" s="360">
        <f t="shared" si="3"/>
        <v>2235.6999999999998</v>
      </c>
      <c r="L30" s="360">
        <f t="shared" si="3"/>
        <v>0</v>
      </c>
      <c r="M30" s="360">
        <f t="shared" si="3"/>
        <v>2</v>
      </c>
      <c r="N30" s="360">
        <f t="shared" si="3"/>
        <v>165</v>
      </c>
      <c r="O30" s="360">
        <f t="shared" si="3"/>
        <v>108.5</v>
      </c>
      <c r="P30" s="360">
        <f t="shared" si="3"/>
        <v>0</v>
      </c>
      <c r="Q30" s="360">
        <f t="shared" si="3"/>
        <v>70</v>
      </c>
      <c r="R30" s="360">
        <f t="shared" si="3"/>
        <v>140</v>
      </c>
      <c r="S30" s="361">
        <f>SUM(C30:R30)</f>
        <v>26449.199999999997</v>
      </c>
      <c r="T30" s="360">
        <f>SUM(T4:T29)</f>
        <v>3665.5</v>
      </c>
      <c r="U30" s="360">
        <f>SUM(U4:U29)</f>
        <v>0</v>
      </c>
      <c r="V30" s="361">
        <f t="shared" si="1"/>
        <v>30114.699999999997</v>
      </c>
    </row>
    <row r="31" spans="1:22" ht="19" customHeight="1">
      <c r="A31" s="355" t="s">
        <v>675</v>
      </c>
      <c r="B31" s="363" t="s">
        <v>676</v>
      </c>
      <c r="C31" s="360">
        <v>1500</v>
      </c>
      <c r="D31" s="360">
        <v>400</v>
      </c>
      <c r="E31" s="360">
        <v>800</v>
      </c>
      <c r="F31" s="360">
        <v>3000</v>
      </c>
      <c r="G31" s="360">
        <v>60</v>
      </c>
      <c r="H31" s="360">
        <v>1600</v>
      </c>
      <c r="I31" s="360"/>
      <c r="J31" s="360">
        <v>700</v>
      </c>
      <c r="K31" s="360">
        <v>1000</v>
      </c>
      <c r="L31" s="360"/>
      <c r="M31" s="360">
        <v>500</v>
      </c>
      <c r="N31" s="360">
        <v>500</v>
      </c>
      <c r="O31" s="360"/>
      <c r="P31" s="360"/>
      <c r="Q31" s="360">
        <v>600</v>
      </c>
      <c r="R31" s="360">
        <v>5000</v>
      </c>
      <c r="S31" s="361">
        <f>SUM(C31:R31)</f>
        <v>15660</v>
      </c>
      <c r="T31" s="360">
        <v>10100</v>
      </c>
      <c r="U31" s="360">
        <v>0</v>
      </c>
      <c r="V31" s="361">
        <f>SUM(S31:U31)</f>
        <v>25760</v>
      </c>
    </row>
    <row r="32" spans="1:22" ht="19" customHeight="1">
      <c r="A32" s="355" t="s">
        <v>677</v>
      </c>
      <c r="B32" s="355" t="s">
        <v>678</v>
      </c>
      <c r="C32" s="360">
        <v>181</v>
      </c>
      <c r="D32" s="360"/>
      <c r="E32" s="360">
        <v>211</v>
      </c>
      <c r="F32" s="360">
        <v>211</v>
      </c>
      <c r="G32" s="360"/>
      <c r="H32" s="360">
        <v>738</v>
      </c>
      <c r="I32" s="360">
        <v>14</v>
      </c>
      <c r="J32" s="360">
        <v>14</v>
      </c>
      <c r="K32" s="360">
        <v>169</v>
      </c>
      <c r="L32" s="360"/>
      <c r="M32" s="360">
        <v>2</v>
      </c>
      <c r="N32" s="360">
        <v>63</v>
      </c>
      <c r="O32" s="360"/>
      <c r="P32" s="360"/>
      <c r="Q32" s="360"/>
      <c r="R32" s="360"/>
      <c r="S32" s="361">
        <f t="shared" si="2"/>
        <v>1603</v>
      </c>
      <c r="T32" s="360">
        <v>824</v>
      </c>
      <c r="U32" s="360"/>
      <c r="V32" s="361">
        <f t="shared" si="1"/>
        <v>2427</v>
      </c>
    </row>
    <row r="33" spans="1:22" ht="19" customHeight="1">
      <c r="A33" s="355" t="s">
        <v>679</v>
      </c>
      <c r="B33" s="355" t="s">
        <v>680</v>
      </c>
      <c r="C33" s="360"/>
      <c r="D33" s="360"/>
      <c r="E33" s="360">
        <v>4</v>
      </c>
      <c r="F33" s="360">
        <v>15</v>
      </c>
      <c r="G33" s="360"/>
      <c r="H33" s="360">
        <v>800</v>
      </c>
      <c r="I33" s="360"/>
      <c r="J33" s="360"/>
      <c r="K33" s="360"/>
      <c r="L33" s="360"/>
      <c r="M33" s="360"/>
      <c r="N33" s="360"/>
      <c r="O33" s="360"/>
      <c r="P33" s="360"/>
      <c r="Q33" s="360"/>
      <c r="R33" s="360"/>
      <c r="S33" s="361">
        <f t="shared" si="2"/>
        <v>819</v>
      </c>
      <c r="T33" s="360">
        <v>10</v>
      </c>
      <c r="U33" s="360">
        <v>0</v>
      </c>
      <c r="V33" s="361">
        <f t="shared" si="1"/>
        <v>829</v>
      </c>
    </row>
    <row r="34" spans="1:22" ht="19" customHeight="1">
      <c r="A34" s="476" t="s">
        <v>681</v>
      </c>
      <c r="B34" s="355" t="s">
        <v>682</v>
      </c>
      <c r="C34" s="360">
        <v>20</v>
      </c>
      <c r="D34" s="360"/>
      <c r="E34" s="360">
        <v>200</v>
      </c>
      <c r="F34" s="360">
        <v>250</v>
      </c>
      <c r="G34" s="360"/>
      <c r="H34" s="360">
        <v>400</v>
      </c>
      <c r="I34" s="360"/>
      <c r="J34" s="360"/>
      <c r="K34" s="360"/>
      <c r="L34" s="360"/>
      <c r="M34" s="360"/>
      <c r="N34" s="360"/>
      <c r="O34" s="360"/>
      <c r="P34" s="360"/>
      <c r="Q34" s="360"/>
      <c r="R34" s="360"/>
      <c r="S34" s="361">
        <f t="shared" si="2"/>
        <v>870</v>
      </c>
      <c r="T34" s="360">
        <v>20</v>
      </c>
      <c r="U34" s="360">
        <v>0</v>
      </c>
      <c r="V34" s="361">
        <f t="shared" si="1"/>
        <v>890</v>
      </c>
    </row>
    <row r="35" spans="1:22" ht="19" customHeight="1">
      <c r="A35" s="476"/>
      <c r="B35" s="355" t="s">
        <v>683</v>
      </c>
      <c r="C35" s="360">
        <v>6</v>
      </c>
      <c r="D35" s="360"/>
      <c r="E35" s="360">
        <v>200</v>
      </c>
      <c r="F35" s="360">
        <v>150</v>
      </c>
      <c r="G35" s="360"/>
      <c r="H35" s="360">
        <v>180</v>
      </c>
      <c r="I35" s="360"/>
      <c r="J35" s="360"/>
      <c r="K35" s="360">
        <v>0.1</v>
      </c>
      <c r="L35" s="360"/>
      <c r="M35" s="360"/>
      <c r="N35" s="360"/>
      <c r="O35" s="360"/>
      <c r="P35" s="360"/>
      <c r="Q35" s="360"/>
      <c r="R35" s="360"/>
      <c r="S35" s="361">
        <f t="shared" si="2"/>
        <v>536.1</v>
      </c>
      <c r="T35" s="360">
        <v>10</v>
      </c>
      <c r="U35" s="360">
        <v>0</v>
      </c>
      <c r="V35" s="361">
        <f t="shared" si="1"/>
        <v>546.1</v>
      </c>
    </row>
    <row r="36" spans="1:22" ht="19" customHeight="1">
      <c r="A36" s="476"/>
      <c r="B36" s="355" t="s">
        <v>684</v>
      </c>
      <c r="C36" s="360">
        <v>8</v>
      </c>
      <c r="D36" s="360"/>
      <c r="E36" s="360">
        <v>180</v>
      </c>
      <c r="F36" s="360">
        <v>160</v>
      </c>
      <c r="G36" s="360"/>
      <c r="H36" s="360">
        <v>450</v>
      </c>
      <c r="I36" s="360"/>
      <c r="J36" s="360"/>
      <c r="K36" s="360"/>
      <c r="L36" s="360"/>
      <c r="M36" s="360"/>
      <c r="N36" s="360"/>
      <c r="O36" s="360"/>
      <c r="P36" s="360"/>
      <c r="Q36" s="360"/>
      <c r="R36" s="360"/>
      <c r="S36" s="361">
        <f t="shared" si="2"/>
        <v>798</v>
      </c>
      <c r="T36" s="360">
        <v>10</v>
      </c>
      <c r="U36" s="360">
        <v>0</v>
      </c>
      <c r="V36" s="361">
        <f t="shared" si="1"/>
        <v>808</v>
      </c>
    </row>
    <row r="37" spans="1:22" ht="19" customHeight="1">
      <c r="A37" s="355" t="s">
        <v>685</v>
      </c>
      <c r="B37" s="355" t="s">
        <v>686</v>
      </c>
      <c r="C37" s="360">
        <v>13</v>
      </c>
      <c r="D37" s="360"/>
      <c r="E37" s="360">
        <v>130</v>
      </c>
      <c r="F37" s="360">
        <v>150</v>
      </c>
      <c r="G37" s="360"/>
      <c r="H37" s="360">
        <v>65</v>
      </c>
      <c r="I37" s="360"/>
      <c r="J37" s="360"/>
      <c r="K37" s="360"/>
      <c r="L37" s="360"/>
      <c r="M37" s="360"/>
      <c r="N37" s="360">
        <v>10</v>
      </c>
      <c r="O37" s="360"/>
      <c r="P37" s="360"/>
      <c r="Q37" s="360"/>
      <c r="R37" s="360"/>
      <c r="S37" s="361">
        <f t="shared" si="2"/>
        <v>368</v>
      </c>
      <c r="T37" s="360">
        <v>110</v>
      </c>
      <c r="U37" s="360">
        <v>0</v>
      </c>
      <c r="V37" s="361">
        <f t="shared" si="1"/>
        <v>478</v>
      </c>
    </row>
    <row r="38" spans="1:22" ht="19" customHeight="1">
      <c r="A38" s="476" t="s">
        <v>687</v>
      </c>
      <c r="B38" s="355" t="s">
        <v>688</v>
      </c>
      <c r="C38" s="360"/>
      <c r="D38" s="360"/>
      <c r="E38" s="360">
        <v>50</v>
      </c>
      <c r="F38" s="360">
        <v>20</v>
      </c>
      <c r="G38" s="360"/>
      <c r="H38" s="360">
        <v>200</v>
      </c>
      <c r="I38" s="360"/>
      <c r="J38" s="360"/>
      <c r="K38" s="360">
        <v>50</v>
      </c>
      <c r="L38" s="360"/>
      <c r="M38" s="360"/>
      <c r="N38" s="360">
        <v>10</v>
      </c>
      <c r="O38" s="360"/>
      <c r="P38" s="360"/>
      <c r="Q38" s="360"/>
      <c r="R38" s="360"/>
      <c r="S38" s="361">
        <f t="shared" si="2"/>
        <v>330</v>
      </c>
      <c r="T38" s="360"/>
      <c r="U38" s="360">
        <v>0</v>
      </c>
      <c r="V38" s="361">
        <f t="shared" si="1"/>
        <v>330</v>
      </c>
    </row>
    <row r="39" spans="1:22" ht="19" customHeight="1">
      <c r="A39" s="476"/>
      <c r="B39" s="355" t="s">
        <v>689</v>
      </c>
      <c r="C39" s="360"/>
      <c r="D39" s="360"/>
      <c r="E39" s="360">
        <v>50</v>
      </c>
      <c r="F39" s="360">
        <v>40</v>
      </c>
      <c r="G39" s="360"/>
      <c r="H39" s="360"/>
      <c r="I39" s="360"/>
      <c r="J39" s="360"/>
      <c r="K39" s="360">
        <v>50</v>
      </c>
      <c r="L39" s="360"/>
      <c r="M39" s="360"/>
      <c r="N39" s="360">
        <v>5</v>
      </c>
      <c r="O39" s="360"/>
      <c r="P39" s="360">
        <v>1</v>
      </c>
      <c r="Q39" s="360"/>
      <c r="R39" s="360"/>
      <c r="S39" s="361">
        <f t="shared" si="2"/>
        <v>146</v>
      </c>
      <c r="T39" s="360"/>
      <c r="U39" s="360">
        <v>0</v>
      </c>
      <c r="V39" s="361">
        <f t="shared" si="1"/>
        <v>146</v>
      </c>
    </row>
    <row r="40" spans="1:22" ht="19" customHeight="1">
      <c r="A40" s="476"/>
      <c r="B40" s="355" t="s">
        <v>690</v>
      </c>
      <c r="C40" s="360"/>
      <c r="D40" s="360"/>
      <c r="E40" s="360">
        <v>100</v>
      </c>
      <c r="F40" s="360">
        <v>20</v>
      </c>
      <c r="G40" s="360"/>
      <c r="H40" s="360"/>
      <c r="I40" s="360"/>
      <c r="J40" s="360"/>
      <c r="K40" s="360"/>
      <c r="L40" s="360"/>
      <c r="M40" s="360"/>
      <c r="N40" s="360"/>
      <c r="O40" s="360"/>
      <c r="P40" s="360"/>
      <c r="Q40" s="360"/>
      <c r="R40" s="360"/>
      <c r="S40" s="361">
        <f t="shared" si="2"/>
        <v>120</v>
      </c>
      <c r="T40" s="360"/>
      <c r="U40" s="360">
        <v>0</v>
      </c>
      <c r="V40" s="361">
        <f t="shared" si="1"/>
        <v>120</v>
      </c>
    </row>
    <row r="41" spans="1:22" ht="19" customHeight="1">
      <c r="A41" s="355" t="s">
        <v>691</v>
      </c>
      <c r="B41" s="355" t="s">
        <v>692</v>
      </c>
      <c r="C41" s="360"/>
      <c r="D41" s="360"/>
      <c r="E41" s="360"/>
      <c r="F41" s="360"/>
      <c r="G41" s="360"/>
      <c r="H41" s="360"/>
      <c r="I41" s="360">
        <v>150</v>
      </c>
      <c r="J41" s="360">
        <v>140</v>
      </c>
      <c r="K41" s="360"/>
      <c r="L41" s="360">
        <v>5</v>
      </c>
      <c r="M41" s="360"/>
      <c r="N41" s="360"/>
      <c r="O41" s="360"/>
      <c r="P41" s="360">
        <v>138</v>
      </c>
      <c r="Q41" s="360"/>
      <c r="R41" s="360"/>
      <c r="S41" s="361">
        <f>SUM(C41:R41)</f>
        <v>433</v>
      </c>
      <c r="T41" s="360"/>
      <c r="U41" s="360">
        <v>0</v>
      </c>
      <c r="V41" s="361">
        <f t="shared" si="1"/>
        <v>433</v>
      </c>
    </row>
    <row r="42" spans="1:22" ht="19" customHeight="1">
      <c r="A42" s="476" t="s">
        <v>693</v>
      </c>
      <c r="B42" s="476"/>
      <c r="C42" s="361">
        <f t="shared" ref="C42:V42" si="4">SUM(C30:C41)</f>
        <v>1842</v>
      </c>
      <c r="D42" s="361">
        <f>SUM(D30:D41)</f>
        <v>1774</v>
      </c>
      <c r="E42" s="361">
        <f t="shared" si="4"/>
        <v>3711.5</v>
      </c>
      <c r="F42" s="361">
        <f t="shared" si="4"/>
        <v>5803.9</v>
      </c>
      <c r="G42" s="361">
        <f t="shared" si="4"/>
        <v>60</v>
      </c>
      <c r="H42" s="361">
        <f t="shared" si="4"/>
        <v>22610.799999999999</v>
      </c>
      <c r="I42" s="361">
        <f t="shared" si="4"/>
        <v>436</v>
      </c>
      <c r="J42" s="361">
        <f t="shared" si="4"/>
        <v>1069.8</v>
      </c>
      <c r="K42" s="361">
        <f t="shared" si="4"/>
        <v>3504.7999999999997</v>
      </c>
      <c r="L42" s="361">
        <f t="shared" si="4"/>
        <v>5</v>
      </c>
      <c r="M42" s="361">
        <f t="shared" si="4"/>
        <v>504</v>
      </c>
      <c r="N42" s="361">
        <f t="shared" si="4"/>
        <v>753</v>
      </c>
      <c r="O42" s="361">
        <f t="shared" si="4"/>
        <v>108.5</v>
      </c>
      <c r="P42" s="361">
        <f t="shared" si="4"/>
        <v>139</v>
      </c>
      <c r="Q42" s="361">
        <f t="shared" si="4"/>
        <v>670</v>
      </c>
      <c r="R42" s="361">
        <f t="shared" si="4"/>
        <v>5140</v>
      </c>
      <c r="S42" s="361">
        <f>SUM(C42:R42)</f>
        <v>48132.3</v>
      </c>
      <c r="T42" s="361">
        <f>SUM(T30:T41)</f>
        <v>14749.5</v>
      </c>
      <c r="U42" s="361">
        <f t="shared" si="4"/>
        <v>0</v>
      </c>
      <c r="V42" s="361">
        <f t="shared" si="4"/>
        <v>62881.799999999996</v>
      </c>
    </row>
  </sheetData>
  <sheetProtection selectLockedCells="1" selectUnlockedCells="1"/>
  <mergeCells count="14">
    <mergeCell ref="A38:A40"/>
    <mergeCell ref="A42:B42"/>
    <mergeCell ref="A17:A18"/>
    <mergeCell ref="A19:A22"/>
    <mergeCell ref="A23:A25"/>
    <mergeCell ref="A26:A28"/>
    <mergeCell ref="A30:B30"/>
    <mergeCell ref="A34:A36"/>
    <mergeCell ref="A14:A16"/>
    <mergeCell ref="A1:D1"/>
    <mergeCell ref="A4:A6"/>
    <mergeCell ref="A7:A8"/>
    <mergeCell ref="A9:A11"/>
    <mergeCell ref="A12:A13"/>
  </mergeCells>
  <phoneticPr fontId="3"/>
  <pageMargins left="0.78740157480314965" right="0.39370078740157483" top="0.39370078740157483" bottom="0.39370078740157483" header="0" footer="0"/>
  <pageSetup paperSize="9" scale="63"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4BF18-0530-4480-B7DB-03F4CE74670A}">
  <sheetPr>
    <pageSetUpPr fitToPage="1"/>
  </sheetPr>
  <dimension ref="A2:V42"/>
  <sheetViews>
    <sheetView view="pageLayout" zoomScale="80" zoomScaleNormal="80" zoomScalePageLayoutView="80" workbookViewId="0"/>
  </sheetViews>
  <sheetFormatPr defaultColWidth="9" defaultRowHeight="14.4"/>
  <cols>
    <col min="1" max="1" width="13.6640625" style="353" customWidth="1"/>
    <col min="2" max="2" width="23.44140625" style="353" customWidth="1"/>
    <col min="3" max="7" width="8.109375" style="353" customWidth="1"/>
    <col min="8" max="8" width="9.109375" style="353" customWidth="1"/>
    <col min="9" max="18" width="8.109375" style="353" customWidth="1"/>
    <col min="19" max="19" width="8.88671875" style="353" customWidth="1"/>
    <col min="20" max="21" width="8.109375" style="353" customWidth="1"/>
    <col min="22" max="22" width="8.88671875" style="353" customWidth="1"/>
    <col min="23" max="16384" width="9" style="353"/>
  </cols>
  <sheetData>
    <row r="2" spans="1:22" ht="20" customHeight="1">
      <c r="A2" s="478" t="s">
        <v>694</v>
      </c>
      <c r="B2" s="478"/>
      <c r="C2" s="478"/>
      <c r="D2" s="478"/>
      <c r="E2" s="478"/>
      <c r="F2" s="478"/>
      <c r="G2" s="478"/>
      <c r="V2" s="364" t="s">
        <v>1984</v>
      </c>
    </row>
    <row r="3" spans="1:22" ht="30.3" customHeight="1">
      <c r="A3" s="355" t="s">
        <v>695</v>
      </c>
      <c r="B3" s="356" t="s">
        <v>696</v>
      </c>
      <c r="C3" s="357" t="s">
        <v>628</v>
      </c>
      <c r="D3" s="358" t="s">
        <v>629</v>
      </c>
      <c r="E3" s="359" t="s">
        <v>630</v>
      </c>
      <c r="F3" s="359" t="s">
        <v>631</v>
      </c>
      <c r="G3" s="358" t="s">
        <v>697</v>
      </c>
      <c r="H3" s="359" t="s">
        <v>633</v>
      </c>
      <c r="I3" s="359" t="s">
        <v>634</v>
      </c>
      <c r="J3" s="359" t="s">
        <v>635</v>
      </c>
      <c r="K3" s="359" t="s">
        <v>636</v>
      </c>
      <c r="L3" s="359" t="s">
        <v>637</v>
      </c>
      <c r="M3" s="359" t="s">
        <v>638</v>
      </c>
      <c r="N3" s="359" t="s">
        <v>639</v>
      </c>
      <c r="O3" s="358" t="s">
        <v>640</v>
      </c>
      <c r="P3" s="358" t="s">
        <v>641</v>
      </c>
      <c r="Q3" s="359" t="s">
        <v>642</v>
      </c>
      <c r="R3" s="359" t="s">
        <v>643</v>
      </c>
      <c r="S3" s="359" t="s">
        <v>644</v>
      </c>
      <c r="T3" s="359" t="s">
        <v>645</v>
      </c>
      <c r="U3" s="359" t="s">
        <v>643</v>
      </c>
      <c r="V3" s="359" t="s">
        <v>646</v>
      </c>
    </row>
    <row r="4" spans="1:22" ht="20.3" customHeight="1">
      <c r="A4" s="479" t="s">
        <v>698</v>
      </c>
      <c r="B4" s="355" t="s">
        <v>648</v>
      </c>
      <c r="C4" s="360">
        <v>0</v>
      </c>
      <c r="D4" s="360"/>
      <c r="E4" s="360">
        <v>87.5</v>
      </c>
      <c r="F4" s="360">
        <v>75</v>
      </c>
      <c r="G4" s="360">
        <v>0</v>
      </c>
      <c r="H4" s="360">
        <v>100</v>
      </c>
      <c r="I4" s="360"/>
      <c r="J4" s="360"/>
      <c r="K4" s="360"/>
      <c r="L4" s="360">
        <v>0</v>
      </c>
      <c r="M4" s="360">
        <v>0</v>
      </c>
      <c r="N4" s="360">
        <v>0</v>
      </c>
      <c r="O4" s="360">
        <v>0</v>
      </c>
      <c r="P4" s="360"/>
      <c r="Q4" s="360">
        <v>0</v>
      </c>
      <c r="R4" s="360">
        <v>0</v>
      </c>
      <c r="S4" s="360">
        <f t="shared" ref="S4:S29" si="0">SUM(C4:R4)</f>
        <v>262.5</v>
      </c>
      <c r="T4" s="360">
        <v>0</v>
      </c>
      <c r="U4" s="360">
        <v>0</v>
      </c>
      <c r="V4" s="361">
        <f t="shared" ref="V4:V28" si="1">SUM(S4:U4)</f>
        <v>262.5</v>
      </c>
    </row>
    <row r="5" spans="1:22" ht="20.3" customHeight="1">
      <c r="A5" s="476"/>
      <c r="B5" s="355" t="s">
        <v>649</v>
      </c>
      <c r="C5" s="360">
        <v>0</v>
      </c>
      <c r="D5" s="360">
        <v>0</v>
      </c>
      <c r="E5" s="360">
        <v>37.5</v>
      </c>
      <c r="F5" s="360">
        <v>25</v>
      </c>
      <c r="G5" s="360"/>
      <c r="H5" s="360"/>
      <c r="I5" s="360"/>
      <c r="J5" s="360">
        <v>6.5</v>
      </c>
      <c r="K5" s="360"/>
      <c r="L5" s="360">
        <v>0</v>
      </c>
      <c r="M5" s="360">
        <v>0</v>
      </c>
      <c r="N5" s="360">
        <v>0</v>
      </c>
      <c r="O5" s="360">
        <v>0</v>
      </c>
      <c r="P5" s="360"/>
      <c r="Q5" s="360">
        <v>0</v>
      </c>
      <c r="R5" s="360">
        <v>0</v>
      </c>
      <c r="S5" s="360">
        <f t="shared" si="0"/>
        <v>69</v>
      </c>
      <c r="T5" s="360">
        <v>0</v>
      </c>
      <c r="U5" s="360">
        <v>0</v>
      </c>
      <c r="V5" s="361">
        <f t="shared" si="1"/>
        <v>69</v>
      </c>
    </row>
    <row r="6" spans="1:22" ht="20.3" customHeight="1">
      <c r="A6" s="476"/>
      <c r="B6" s="362" t="s">
        <v>699</v>
      </c>
      <c r="C6" s="360">
        <v>0</v>
      </c>
      <c r="D6" s="360">
        <v>195</v>
      </c>
      <c r="E6" s="360">
        <v>25</v>
      </c>
      <c r="F6" s="360">
        <v>37.5</v>
      </c>
      <c r="G6" s="360">
        <v>0</v>
      </c>
      <c r="H6" s="360"/>
      <c r="I6" s="360">
        <v>22</v>
      </c>
      <c r="J6" s="360">
        <v>13</v>
      </c>
      <c r="K6" s="360"/>
      <c r="L6" s="360">
        <v>0</v>
      </c>
      <c r="M6" s="360">
        <v>0</v>
      </c>
      <c r="N6" s="360">
        <v>0</v>
      </c>
      <c r="O6" s="360">
        <v>0</v>
      </c>
      <c r="P6" s="360">
        <v>0</v>
      </c>
      <c r="Q6" s="360">
        <v>0</v>
      </c>
      <c r="R6" s="360">
        <v>0</v>
      </c>
      <c r="S6" s="360">
        <f t="shared" si="0"/>
        <v>292.5</v>
      </c>
      <c r="T6" s="360">
        <v>0</v>
      </c>
      <c r="U6" s="360">
        <v>0</v>
      </c>
      <c r="V6" s="361">
        <f t="shared" si="1"/>
        <v>292.5</v>
      </c>
    </row>
    <row r="7" spans="1:22" ht="20.3" customHeight="1">
      <c r="A7" s="476" t="s">
        <v>651</v>
      </c>
      <c r="B7" s="355" t="s">
        <v>654</v>
      </c>
      <c r="C7" s="360">
        <v>0</v>
      </c>
      <c r="D7" s="360">
        <v>6</v>
      </c>
      <c r="E7" s="360">
        <v>57.2</v>
      </c>
      <c r="F7" s="360">
        <v>54</v>
      </c>
      <c r="G7" s="360">
        <v>0</v>
      </c>
      <c r="H7" s="360">
        <v>616</v>
      </c>
      <c r="I7" s="360">
        <v>0</v>
      </c>
      <c r="J7" s="360">
        <v>4.2</v>
      </c>
      <c r="K7" s="360">
        <v>13.5</v>
      </c>
      <c r="L7" s="360">
        <v>0</v>
      </c>
      <c r="M7" s="360">
        <v>0</v>
      </c>
      <c r="N7" s="360">
        <v>0</v>
      </c>
      <c r="O7" s="360">
        <v>0</v>
      </c>
      <c r="P7" s="360">
        <v>0</v>
      </c>
      <c r="Q7" s="360">
        <v>11</v>
      </c>
      <c r="R7" s="360">
        <v>23</v>
      </c>
      <c r="S7" s="360">
        <f t="shared" si="0"/>
        <v>784.90000000000009</v>
      </c>
      <c r="T7" s="360">
        <v>0</v>
      </c>
      <c r="U7" s="360">
        <v>0</v>
      </c>
      <c r="V7" s="361">
        <f t="shared" si="1"/>
        <v>784.90000000000009</v>
      </c>
    </row>
    <row r="8" spans="1:22" ht="20.3" customHeight="1">
      <c r="A8" s="476"/>
      <c r="B8" s="355" t="s">
        <v>652</v>
      </c>
      <c r="C8" s="360">
        <v>0</v>
      </c>
      <c r="D8" s="360">
        <v>0</v>
      </c>
      <c r="E8" s="360">
        <v>224.4</v>
      </c>
      <c r="F8" s="360">
        <v>194</v>
      </c>
      <c r="G8" s="360">
        <v>0</v>
      </c>
      <c r="H8" s="360">
        <v>12</v>
      </c>
      <c r="I8" s="360">
        <v>21</v>
      </c>
      <c r="J8" s="360">
        <v>18.600000000000001</v>
      </c>
      <c r="K8" s="360">
        <v>72</v>
      </c>
      <c r="L8" s="360">
        <v>0</v>
      </c>
      <c r="M8" s="360">
        <v>0</v>
      </c>
      <c r="N8" s="360">
        <v>0</v>
      </c>
      <c r="O8" s="360">
        <v>1.2</v>
      </c>
      <c r="P8" s="360">
        <v>0</v>
      </c>
      <c r="Q8" s="360">
        <v>8</v>
      </c>
      <c r="R8" s="360">
        <v>3.5</v>
      </c>
      <c r="S8" s="360">
        <f t="shared" si="0"/>
        <v>554.70000000000005</v>
      </c>
      <c r="T8" s="360">
        <v>0</v>
      </c>
      <c r="U8" s="360">
        <v>0</v>
      </c>
      <c r="V8" s="361">
        <f t="shared" si="1"/>
        <v>554.70000000000005</v>
      </c>
    </row>
    <row r="9" spans="1:22" ht="20.3" customHeight="1">
      <c r="A9" s="476" t="s">
        <v>653</v>
      </c>
      <c r="B9" s="355" t="s">
        <v>654</v>
      </c>
      <c r="C9" s="360">
        <v>8</v>
      </c>
      <c r="D9" s="360">
        <v>0</v>
      </c>
      <c r="E9" s="360">
        <v>12</v>
      </c>
      <c r="F9" s="360">
        <v>18</v>
      </c>
      <c r="G9" s="360">
        <v>0</v>
      </c>
      <c r="H9" s="360">
        <v>320</v>
      </c>
      <c r="I9" s="360">
        <v>0</v>
      </c>
      <c r="J9" s="360">
        <v>0</v>
      </c>
      <c r="K9" s="360">
        <v>54</v>
      </c>
      <c r="L9" s="360">
        <v>0</v>
      </c>
      <c r="M9" s="360">
        <v>0</v>
      </c>
      <c r="N9" s="360">
        <v>0</v>
      </c>
      <c r="O9" s="360">
        <v>0</v>
      </c>
      <c r="P9" s="360">
        <v>0</v>
      </c>
      <c r="Q9" s="360">
        <v>0</v>
      </c>
      <c r="R9" s="360">
        <v>0</v>
      </c>
      <c r="S9" s="360">
        <f t="shared" si="0"/>
        <v>412</v>
      </c>
      <c r="T9" s="360">
        <v>0</v>
      </c>
      <c r="U9" s="360">
        <v>0</v>
      </c>
      <c r="V9" s="361">
        <f t="shared" si="1"/>
        <v>412</v>
      </c>
    </row>
    <row r="10" spans="1:22" ht="20.3" customHeight="1">
      <c r="A10" s="476"/>
      <c r="B10" s="355" t="s">
        <v>655</v>
      </c>
      <c r="C10" s="360">
        <v>0</v>
      </c>
      <c r="D10" s="360">
        <v>0</v>
      </c>
      <c r="E10" s="360">
        <v>60</v>
      </c>
      <c r="F10" s="360">
        <v>105</v>
      </c>
      <c r="G10" s="360">
        <v>0</v>
      </c>
      <c r="H10" s="360">
        <v>600</v>
      </c>
      <c r="I10" s="360">
        <v>0</v>
      </c>
      <c r="J10" s="360">
        <v>0</v>
      </c>
      <c r="K10" s="360">
        <v>14.4</v>
      </c>
      <c r="L10" s="360">
        <v>0</v>
      </c>
      <c r="M10" s="360">
        <v>0</v>
      </c>
      <c r="N10" s="360">
        <v>0</v>
      </c>
      <c r="O10" s="360">
        <v>0</v>
      </c>
      <c r="P10" s="360">
        <v>0</v>
      </c>
      <c r="Q10" s="360">
        <v>0</v>
      </c>
      <c r="R10" s="360">
        <v>0</v>
      </c>
      <c r="S10" s="360">
        <f t="shared" si="0"/>
        <v>779.4</v>
      </c>
      <c r="T10" s="360">
        <v>0</v>
      </c>
      <c r="U10" s="360">
        <v>0</v>
      </c>
      <c r="V10" s="361">
        <f t="shared" si="1"/>
        <v>779.4</v>
      </c>
    </row>
    <row r="11" spans="1:22" ht="20.3" customHeight="1">
      <c r="A11" s="476"/>
      <c r="B11" s="362" t="s">
        <v>700</v>
      </c>
      <c r="C11" s="360">
        <v>0</v>
      </c>
      <c r="D11" s="360">
        <v>0</v>
      </c>
      <c r="E11" s="360">
        <v>150</v>
      </c>
      <c r="F11" s="360">
        <v>225</v>
      </c>
      <c r="G11" s="360">
        <v>0</v>
      </c>
      <c r="H11" s="360">
        <v>160</v>
      </c>
      <c r="I11" s="360">
        <v>0</v>
      </c>
      <c r="J11" s="360">
        <v>0</v>
      </c>
      <c r="K11" s="360"/>
      <c r="L11" s="360">
        <v>0</v>
      </c>
      <c r="M11" s="360">
        <v>0</v>
      </c>
      <c r="N11" s="360">
        <v>0</v>
      </c>
      <c r="O11" s="360">
        <v>0</v>
      </c>
      <c r="P11" s="360">
        <v>0</v>
      </c>
      <c r="Q11" s="360">
        <v>0</v>
      </c>
      <c r="R11" s="360">
        <v>0</v>
      </c>
      <c r="S11" s="360">
        <f t="shared" si="0"/>
        <v>535</v>
      </c>
      <c r="T11" s="360">
        <v>0</v>
      </c>
      <c r="U11" s="360">
        <v>0</v>
      </c>
      <c r="V11" s="361">
        <f t="shared" si="1"/>
        <v>535</v>
      </c>
    </row>
    <row r="12" spans="1:22" ht="20.3" customHeight="1">
      <c r="A12" s="476" t="s">
        <v>657</v>
      </c>
      <c r="B12" s="355" t="s">
        <v>658</v>
      </c>
      <c r="C12" s="360">
        <v>7.2</v>
      </c>
      <c r="D12" s="360">
        <v>54.4</v>
      </c>
      <c r="E12" s="360">
        <v>27.2</v>
      </c>
      <c r="F12" s="360">
        <v>27.2</v>
      </c>
      <c r="G12" s="360">
        <v>0</v>
      </c>
      <c r="H12" s="360">
        <v>180</v>
      </c>
      <c r="I12" s="360"/>
      <c r="J12" s="360"/>
      <c r="K12" s="360">
        <v>6.4</v>
      </c>
      <c r="L12" s="360">
        <v>0</v>
      </c>
      <c r="M12" s="360">
        <v>0</v>
      </c>
      <c r="N12" s="360">
        <v>6</v>
      </c>
      <c r="O12" s="360">
        <v>2</v>
      </c>
      <c r="P12" s="360">
        <v>0</v>
      </c>
      <c r="Q12" s="360">
        <v>0</v>
      </c>
      <c r="R12" s="360">
        <v>0.6</v>
      </c>
      <c r="S12" s="360">
        <f t="shared" si="0"/>
        <v>311</v>
      </c>
      <c r="T12" s="360">
        <v>0</v>
      </c>
      <c r="U12" s="360">
        <v>0</v>
      </c>
      <c r="V12" s="361">
        <f t="shared" si="1"/>
        <v>311</v>
      </c>
    </row>
    <row r="13" spans="1:22" ht="20.3" customHeight="1">
      <c r="A13" s="476"/>
      <c r="B13" s="355" t="s">
        <v>654</v>
      </c>
      <c r="C13" s="360"/>
      <c r="D13" s="360">
        <v>4</v>
      </c>
      <c r="E13" s="360"/>
      <c r="F13" s="360">
        <v>4</v>
      </c>
      <c r="G13" s="360">
        <v>0</v>
      </c>
      <c r="H13" s="360">
        <v>36</v>
      </c>
      <c r="I13" s="360">
        <v>15.4</v>
      </c>
      <c r="J13" s="360">
        <v>39.9</v>
      </c>
      <c r="K13" s="360">
        <v>17.600000000000001</v>
      </c>
      <c r="L13" s="360">
        <v>0</v>
      </c>
      <c r="M13" s="360">
        <v>0</v>
      </c>
      <c r="N13" s="360"/>
      <c r="O13" s="360">
        <v>8</v>
      </c>
      <c r="P13" s="360">
        <v>0</v>
      </c>
      <c r="Q13" s="360">
        <v>0</v>
      </c>
      <c r="R13" s="360">
        <v>3</v>
      </c>
      <c r="S13" s="360">
        <f t="shared" si="0"/>
        <v>127.9</v>
      </c>
      <c r="T13" s="360">
        <v>0</v>
      </c>
      <c r="U13" s="360">
        <v>0</v>
      </c>
      <c r="V13" s="361">
        <f t="shared" si="1"/>
        <v>127.9</v>
      </c>
    </row>
    <row r="14" spans="1:22" ht="20.3" customHeight="1">
      <c r="A14" s="475" t="s">
        <v>659</v>
      </c>
      <c r="B14" s="355" t="s">
        <v>659</v>
      </c>
      <c r="C14" s="360">
        <v>7.5</v>
      </c>
      <c r="D14" s="360">
        <v>20</v>
      </c>
      <c r="E14" s="360">
        <v>130</v>
      </c>
      <c r="F14" s="360">
        <v>150</v>
      </c>
      <c r="G14" s="360">
        <v>0</v>
      </c>
      <c r="H14" s="360">
        <v>2500</v>
      </c>
      <c r="I14" s="360">
        <v>25</v>
      </c>
      <c r="J14" s="360">
        <v>15</v>
      </c>
      <c r="K14" s="360">
        <v>240</v>
      </c>
      <c r="L14" s="360">
        <v>0</v>
      </c>
      <c r="M14" s="360">
        <v>0</v>
      </c>
      <c r="N14" s="360">
        <v>150</v>
      </c>
      <c r="O14" s="360">
        <v>0</v>
      </c>
      <c r="P14" s="360">
        <v>0</v>
      </c>
      <c r="Q14" s="360">
        <v>0</v>
      </c>
      <c r="R14" s="360">
        <v>0</v>
      </c>
      <c r="S14" s="360">
        <f t="shared" si="0"/>
        <v>3237.5</v>
      </c>
      <c r="T14" s="360">
        <v>10</v>
      </c>
      <c r="U14" s="360">
        <v>0</v>
      </c>
      <c r="V14" s="361">
        <f t="shared" si="1"/>
        <v>3247.5</v>
      </c>
    </row>
    <row r="15" spans="1:22" ht="20.3" customHeight="1">
      <c r="A15" s="477"/>
      <c r="B15" s="355" t="s">
        <v>654</v>
      </c>
      <c r="C15" s="360">
        <v>0</v>
      </c>
      <c r="D15" s="360">
        <v>0</v>
      </c>
      <c r="E15" s="360"/>
      <c r="F15" s="360"/>
      <c r="G15" s="360">
        <v>0</v>
      </c>
      <c r="H15" s="360"/>
      <c r="I15" s="360">
        <v>15</v>
      </c>
      <c r="J15" s="360"/>
      <c r="K15" s="360">
        <v>24</v>
      </c>
      <c r="L15" s="360">
        <v>0</v>
      </c>
      <c r="M15" s="360">
        <v>0</v>
      </c>
      <c r="N15" s="360"/>
      <c r="O15" s="360">
        <v>0</v>
      </c>
      <c r="P15" s="360">
        <v>0</v>
      </c>
      <c r="Q15" s="360">
        <v>0</v>
      </c>
      <c r="R15" s="360">
        <v>0</v>
      </c>
      <c r="S15" s="360">
        <f t="shared" si="0"/>
        <v>39</v>
      </c>
      <c r="T15" s="360">
        <v>60</v>
      </c>
      <c r="U15" s="360">
        <v>0</v>
      </c>
      <c r="V15" s="361">
        <f t="shared" si="1"/>
        <v>99</v>
      </c>
    </row>
    <row r="16" spans="1:22" ht="20.3" customHeight="1">
      <c r="A16" s="477"/>
      <c r="B16" s="362" t="s">
        <v>701</v>
      </c>
      <c r="C16" s="360"/>
      <c r="D16" s="360"/>
      <c r="E16" s="360">
        <f>78+52</f>
        <v>130</v>
      </c>
      <c r="F16" s="360">
        <f>60+60</f>
        <v>120</v>
      </c>
      <c r="G16" s="360">
        <v>0</v>
      </c>
      <c r="H16" s="360">
        <f>175+20</f>
        <v>195</v>
      </c>
      <c r="I16" s="360">
        <f>5+5</f>
        <v>10</v>
      </c>
      <c r="J16" s="360">
        <f>5+5</f>
        <v>10</v>
      </c>
      <c r="K16" s="360">
        <f>50+30</f>
        <v>80</v>
      </c>
      <c r="L16" s="360">
        <v>0</v>
      </c>
      <c r="M16" s="360">
        <v>0</v>
      </c>
      <c r="N16" s="360">
        <v>75</v>
      </c>
      <c r="O16" s="360">
        <v>0</v>
      </c>
      <c r="P16" s="360">
        <v>0</v>
      </c>
      <c r="Q16" s="360">
        <v>0</v>
      </c>
      <c r="R16" s="360">
        <v>0</v>
      </c>
      <c r="S16" s="360">
        <f>SUM(C16:R16)</f>
        <v>620</v>
      </c>
      <c r="T16" s="360">
        <v>10</v>
      </c>
      <c r="U16" s="360">
        <v>0</v>
      </c>
      <c r="V16" s="361">
        <f t="shared" si="1"/>
        <v>630</v>
      </c>
    </row>
    <row r="17" spans="1:22" ht="20.3" customHeight="1">
      <c r="A17" s="475" t="s">
        <v>661</v>
      </c>
      <c r="B17" s="355" t="s">
        <v>661</v>
      </c>
      <c r="C17" s="360">
        <v>180</v>
      </c>
      <c r="D17" s="360">
        <v>788.9</v>
      </c>
      <c r="E17" s="360">
        <v>1874.7</v>
      </c>
      <c r="F17" s="360">
        <v>2095.8000000000002</v>
      </c>
      <c r="G17" s="360">
        <v>0</v>
      </c>
      <c r="H17" s="360">
        <v>63217.2</v>
      </c>
      <c r="I17" s="360">
        <v>8.4</v>
      </c>
      <c r="J17" s="360">
        <v>0.4</v>
      </c>
      <c r="K17" s="360">
        <v>1845.7</v>
      </c>
      <c r="L17" s="360">
        <v>0</v>
      </c>
      <c r="M17" s="360">
        <v>0</v>
      </c>
      <c r="N17" s="360">
        <v>545</v>
      </c>
      <c r="O17" s="360">
        <v>102.5</v>
      </c>
      <c r="P17" s="360">
        <v>0</v>
      </c>
      <c r="Q17" s="360">
        <v>12</v>
      </c>
      <c r="R17" s="360">
        <v>0</v>
      </c>
      <c r="S17" s="360">
        <f t="shared" si="0"/>
        <v>70670.599999999977</v>
      </c>
      <c r="T17" s="360">
        <v>401.6</v>
      </c>
      <c r="U17" s="360">
        <v>0</v>
      </c>
      <c r="V17" s="361">
        <f t="shared" si="1"/>
        <v>71072.199999999983</v>
      </c>
    </row>
    <row r="18" spans="1:22" ht="20.3" customHeight="1">
      <c r="A18" s="477"/>
      <c r="B18" s="355" t="s">
        <v>654</v>
      </c>
      <c r="C18" s="360"/>
      <c r="D18" s="360"/>
      <c r="E18" s="360"/>
      <c r="F18" s="360"/>
      <c r="G18" s="360">
        <v>0</v>
      </c>
      <c r="H18" s="360">
        <v>182</v>
      </c>
      <c r="I18" s="360"/>
      <c r="J18" s="360"/>
      <c r="K18" s="360"/>
      <c r="L18" s="360">
        <v>0</v>
      </c>
      <c r="M18" s="360"/>
      <c r="N18" s="360"/>
      <c r="O18" s="360"/>
      <c r="P18" s="360">
        <v>0</v>
      </c>
      <c r="Q18" s="360"/>
      <c r="R18" s="360">
        <v>0</v>
      </c>
      <c r="S18" s="360">
        <f t="shared" si="0"/>
        <v>182</v>
      </c>
      <c r="T18" s="360">
        <v>250</v>
      </c>
      <c r="U18" s="360">
        <v>0</v>
      </c>
      <c r="V18" s="361">
        <f t="shared" si="1"/>
        <v>432</v>
      </c>
    </row>
    <row r="19" spans="1:22" ht="20.3" customHeight="1">
      <c r="A19" s="476" t="s">
        <v>662</v>
      </c>
      <c r="B19" s="355" t="s">
        <v>654</v>
      </c>
      <c r="C19" s="360">
        <v>0</v>
      </c>
      <c r="D19" s="360">
        <v>0</v>
      </c>
      <c r="E19" s="360">
        <v>0</v>
      </c>
      <c r="F19" s="360">
        <v>0</v>
      </c>
      <c r="G19" s="360">
        <v>0</v>
      </c>
      <c r="H19" s="360">
        <v>250</v>
      </c>
      <c r="I19" s="360">
        <v>0</v>
      </c>
      <c r="J19" s="360">
        <v>0</v>
      </c>
      <c r="K19" s="360">
        <v>7</v>
      </c>
      <c r="L19" s="360">
        <v>0</v>
      </c>
      <c r="M19" s="360">
        <v>0</v>
      </c>
      <c r="N19" s="360">
        <v>0</v>
      </c>
      <c r="O19" s="360">
        <v>0</v>
      </c>
      <c r="P19" s="360">
        <v>0</v>
      </c>
      <c r="Q19" s="360">
        <v>0</v>
      </c>
      <c r="R19" s="360">
        <v>0</v>
      </c>
      <c r="S19" s="360">
        <f t="shared" si="0"/>
        <v>257</v>
      </c>
      <c r="T19" s="360">
        <v>600</v>
      </c>
      <c r="U19" s="360">
        <v>0</v>
      </c>
      <c r="V19" s="361">
        <f t="shared" si="1"/>
        <v>857</v>
      </c>
    </row>
    <row r="20" spans="1:22" ht="20.3" customHeight="1">
      <c r="A20" s="476"/>
      <c r="B20" s="355" t="s">
        <v>663</v>
      </c>
      <c r="C20" s="360">
        <v>0</v>
      </c>
      <c r="D20" s="360"/>
      <c r="E20" s="360">
        <v>60</v>
      </c>
      <c r="F20" s="360">
        <v>36</v>
      </c>
      <c r="G20" s="360">
        <v>0</v>
      </c>
      <c r="H20" s="360">
        <v>50</v>
      </c>
      <c r="I20" s="360">
        <v>0</v>
      </c>
      <c r="J20" s="360">
        <v>0</v>
      </c>
      <c r="K20" s="360">
        <v>2.1</v>
      </c>
      <c r="L20" s="360">
        <v>0</v>
      </c>
      <c r="M20" s="360">
        <v>0</v>
      </c>
      <c r="N20" s="360">
        <v>4.5</v>
      </c>
      <c r="O20" s="360">
        <v>0</v>
      </c>
      <c r="P20" s="360">
        <v>0</v>
      </c>
      <c r="Q20" s="360">
        <v>0</v>
      </c>
      <c r="R20" s="360">
        <v>0</v>
      </c>
      <c r="S20" s="360">
        <f t="shared" si="0"/>
        <v>152.6</v>
      </c>
      <c r="T20" s="360">
        <v>60</v>
      </c>
      <c r="U20" s="360">
        <v>0</v>
      </c>
      <c r="V20" s="361">
        <f t="shared" si="1"/>
        <v>212.6</v>
      </c>
    </row>
    <row r="21" spans="1:22" ht="20.3" customHeight="1">
      <c r="A21" s="476"/>
      <c r="B21" s="355" t="s">
        <v>664</v>
      </c>
      <c r="C21" s="360">
        <v>0</v>
      </c>
      <c r="D21" s="360">
        <v>24</v>
      </c>
      <c r="E21" s="360">
        <v>24</v>
      </c>
      <c r="F21" s="360"/>
      <c r="G21" s="360">
        <v>0</v>
      </c>
      <c r="H21" s="360">
        <v>25</v>
      </c>
      <c r="I21" s="360">
        <v>0</v>
      </c>
      <c r="J21" s="360">
        <v>0</v>
      </c>
      <c r="K21" s="360">
        <v>7</v>
      </c>
      <c r="L21" s="360">
        <v>0</v>
      </c>
      <c r="M21" s="360">
        <v>0</v>
      </c>
      <c r="N21" s="360">
        <v>15</v>
      </c>
      <c r="O21" s="360">
        <v>0</v>
      </c>
      <c r="P21" s="360">
        <v>0</v>
      </c>
      <c r="Q21" s="360">
        <v>0</v>
      </c>
      <c r="R21" s="360">
        <v>0</v>
      </c>
      <c r="S21" s="360">
        <f t="shared" si="0"/>
        <v>95</v>
      </c>
      <c r="T21" s="360">
        <v>60</v>
      </c>
      <c r="U21" s="360">
        <v>0</v>
      </c>
      <c r="V21" s="361">
        <f t="shared" si="1"/>
        <v>155</v>
      </c>
    </row>
    <row r="22" spans="1:22" ht="20.3" customHeight="1">
      <c r="A22" s="476"/>
      <c r="B22" s="355" t="s">
        <v>665</v>
      </c>
      <c r="C22" s="360">
        <v>0</v>
      </c>
      <c r="D22" s="360">
        <v>0</v>
      </c>
      <c r="E22" s="360">
        <v>36</v>
      </c>
      <c r="F22" s="360">
        <v>12</v>
      </c>
      <c r="G22" s="360">
        <v>0</v>
      </c>
      <c r="H22" s="360">
        <v>75</v>
      </c>
      <c r="I22" s="360">
        <v>0</v>
      </c>
      <c r="J22" s="360">
        <v>0</v>
      </c>
      <c r="K22" s="360">
        <v>7</v>
      </c>
      <c r="L22" s="360">
        <v>0</v>
      </c>
      <c r="M22" s="360">
        <v>0</v>
      </c>
      <c r="N22" s="360">
        <v>15</v>
      </c>
      <c r="O22" s="360">
        <v>0</v>
      </c>
      <c r="P22" s="360">
        <v>0</v>
      </c>
      <c r="Q22" s="360">
        <v>0</v>
      </c>
      <c r="R22" s="360">
        <v>0</v>
      </c>
      <c r="S22" s="360">
        <f t="shared" si="0"/>
        <v>145</v>
      </c>
      <c r="T22" s="360">
        <v>80</v>
      </c>
      <c r="U22" s="360">
        <v>0</v>
      </c>
      <c r="V22" s="361">
        <f t="shared" si="1"/>
        <v>225</v>
      </c>
    </row>
    <row r="23" spans="1:22" ht="20.3" customHeight="1">
      <c r="A23" s="476" t="s">
        <v>666</v>
      </c>
      <c r="B23" s="355" t="s">
        <v>667</v>
      </c>
      <c r="C23" s="360"/>
      <c r="D23" s="360">
        <v>0</v>
      </c>
      <c r="E23" s="360">
        <v>13</v>
      </c>
      <c r="F23" s="360">
        <v>15</v>
      </c>
      <c r="G23" s="360">
        <v>0</v>
      </c>
      <c r="H23" s="360">
        <v>57.5</v>
      </c>
      <c r="I23" s="360"/>
      <c r="J23" s="360"/>
      <c r="K23" s="360"/>
      <c r="L23" s="360">
        <v>0</v>
      </c>
      <c r="M23" s="360">
        <v>0</v>
      </c>
      <c r="N23" s="360"/>
      <c r="O23" s="360">
        <v>0</v>
      </c>
      <c r="P23" s="360">
        <v>0</v>
      </c>
      <c r="Q23" s="360">
        <v>0</v>
      </c>
      <c r="R23" s="360">
        <v>0</v>
      </c>
      <c r="S23" s="360">
        <f>SUM(C23:R23)</f>
        <v>85.5</v>
      </c>
      <c r="T23" s="360"/>
      <c r="U23" s="360">
        <v>0</v>
      </c>
      <c r="V23" s="361">
        <f t="shared" si="1"/>
        <v>85.5</v>
      </c>
    </row>
    <row r="24" spans="1:22" ht="20.3" customHeight="1">
      <c r="A24" s="476"/>
      <c r="B24" s="355" t="s">
        <v>668</v>
      </c>
      <c r="C24" s="360">
        <v>0</v>
      </c>
      <c r="D24" s="360">
        <v>0</v>
      </c>
      <c r="E24" s="360">
        <v>26</v>
      </c>
      <c r="F24" s="360">
        <v>22.5</v>
      </c>
      <c r="G24" s="360">
        <v>0</v>
      </c>
      <c r="H24" s="360">
        <v>455</v>
      </c>
      <c r="I24" s="360">
        <v>0</v>
      </c>
      <c r="J24" s="360"/>
      <c r="K24" s="360"/>
      <c r="L24" s="360">
        <v>0</v>
      </c>
      <c r="M24" s="360">
        <v>0</v>
      </c>
      <c r="N24" s="360"/>
      <c r="O24" s="360">
        <v>0</v>
      </c>
      <c r="P24" s="360">
        <v>0</v>
      </c>
      <c r="Q24" s="360">
        <v>0</v>
      </c>
      <c r="R24" s="360">
        <v>0</v>
      </c>
      <c r="S24" s="360">
        <f t="shared" si="0"/>
        <v>503.5</v>
      </c>
      <c r="T24" s="360">
        <v>24.15</v>
      </c>
      <c r="U24" s="360">
        <v>0</v>
      </c>
      <c r="V24" s="361">
        <f t="shared" si="1"/>
        <v>527.65</v>
      </c>
    </row>
    <row r="25" spans="1:22" ht="20.3" customHeight="1">
      <c r="A25" s="476"/>
      <c r="B25" s="362" t="s">
        <v>702</v>
      </c>
      <c r="C25" s="360">
        <v>12</v>
      </c>
      <c r="D25" s="360">
        <v>0</v>
      </c>
      <c r="E25" s="360"/>
      <c r="F25" s="360"/>
      <c r="G25" s="360">
        <v>0</v>
      </c>
      <c r="H25" s="360">
        <v>960</v>
      </c>
      <c r="I25" s="360">
        <v>21</v>
      </c>
      <c r="J25" s="360"/>
      <c r="K25" s="360">
        <v>10</v>
      </c>
      <c r="L25" s="360"/>
      <c r="M25" s="360"/>
      <c r="N25" s="360"/>
      <c r="O25" s="360">
        <v>0</v>
      </c>
      <c r="P25" s="360">
        <v>0</v>
      </c>
      <c r="Q25" s="360">
        <v>0</v>
      </c>
      <c r="R25" s="360">
        <v>0</v>
      </c>
      <c r="S25" s="360">
        <f t="shared" si="0"/>
        <v>1003</v>
      </c>
      <c r="T25" s="360">
        <v>413</v>
      </c>
      <c r="U25" s="360">
        <v>0</v>
      </c>
      <c r="V25" s="361">
        <f t="shared" si="1"/>
        <v>1416</v>
      </c>
    </row>
    <row r="26" spans="1:22" ht="20.3" customHeight="1">
      <c r="A26" s="476" t="s">
        <v>670</v>
      </c>
      <c r="B26" s="355" t="s">
        <v>654</v>
      </c>
      <c r="C26" s="360">
        <v>82.4</v>
      </c>
      <c r="D26" s="360">
        <v>0</v>
      </c>
      <c r="E26" s="360">
        <v>0</v>
      </c>
      <c r="F26" s="360">
        <v>0</v>
      </c>
      <c r="G26" s="360">
        <v>0</v>
      </c>
      <c r="H26" s="360">
        <v>92.7</v>
      </c>
      <c r="I26" s="360">
        <v>7.21</v>
      </c>
      <c r="J26" s="360">
        <v>12.36</v>
      </c>
      <c r="K26" s="360">
        <v>15.45</v>
      </c>
      <c r="L26" s="360">
        <v>0</v>
      </c>
      <c r="M26" s="360">
        <v>0</v>
      </c>
      <c r="N26" s="360">
        <v>0</v>
      </c>
      <c r="O26" s="360">
        <v>0</v>
      </c>
      <c r="P26" s="360">
        <v>0</v>
      </c>
      <c r="Q26" s="360">
        <v>0</v>
      </c>
      <c r="R26" s="360">
        <v>15.45</v>
      </c>
      <c r="S26" s="360">
        <f t="shared" si="0"/>
        <v>225.57</v>
      </c>
      <c r="T26" s="360">
        <v>1236</v>
      </c>
      <c r="U26" s="360"/>
      <c r="V26" s="361">
        <f t="shared" si="1"/>
        <v>1461.57</v>
      </c>
    </row>
    <row r="27" spans="1:22" ht="20.3" customHeight="1">
      <c r="A27" s="476"/>
      <c r="B27" s="355" t="s">
        <v>671</v>
      </c>
      <c r="C27" s="360">
        <v>41.2</v>
      </c>
      <c r="D27" s="360">
        <v>0</v>
      </c>
      <c r="E27" s="360">
        <v>46.35</v>
      </c>
      <c r="F27" s="360">
        <v>30.9</v>
      </c>
      <c r="G27" s="360">
        <v>0</v>
      </c>
      <c r="H27" s="360">
        <v>61.8</v>
      </c>
      <c r="I27" s="360">
        <v>7.21</v>
      </c>
      <c r="J27" s="360">
        <v>4.12</v>
      </c>
      <c r="K27" s="360">
        <v>5.15</v>
      </c>
      <c r="L27" s="360">
        <v>0</v>
      </c>
      <c r="M27" s="360">
        <v>0</v>
      </c>
      <c r="N27" s="360">
        <v>0</v>
      </c>
      <c r="O27" s="360">
        <v>0</v>
      </c>
      <c r="P27" s="360">
        <v>0</v>
      </c>
      <c r="Q27" s="360">
        <v>0</v>
      </c>
      <c r="R27" s="360"/>
      <c r="S27" s="360">
        <f t="shared" si="0"/>
        <v>196.73000000000002</v>
      </c>
      <c r="T27" s="360">
        <v>515</v>
      </c>
      <c r="U27" s="360"/>
      <c r="V27" s="361">
        <f t="shared" si="1"/>
        <v>711.73</v>
      </c>
    </row>
    <row r="28" spans="1:22" ht="20.3" customHeight="1">
      <c r="A28" s="476"/>
      <c r="B28" s="362" t="s">
        <v>703</v>
      </c>
      <c r="C28" s="360">
        <v>12.36</v>
      </c>
      <c r="D28" s="360">
        <v>0</v>
      </c>
      <c r="E28" s="360">
        <v>23.175000000000001</v>
      </c>
      <c r="F28" s="360">
        <v>15.45</v>
      </c>
      <c r="G28" s="360">
        <v>0</v>
      </c>
      <c r="H28" s="360">
        <v>61.8</v>
      </c>
      <c r="I28" s="360"/>
      <c r="J28" s="360"/>
      <c r="K28" s="360">
        <v>5.15</v>
      </c>
      <c r="L28" s="360">
        <v>0</v>
      </c>
      <c r="M28" s="360">
        <v>0</v>
      </c>
      <c r="N28" s="360">
        <v>0</v>
      </c>
      <c r="O28" s="360">
        <v>0</v>
      </c>
      <c r="P28" s="360">
        <v>0</v>
      </c>
      <c r="Q28" s="360">
        <v>0</v>
      </c>
      <c r="R28" s="360">
        <v>5.15</v>
      </c>
      <c r="S28" s="360">
        <f t="shared" si="0"/>
        <v>123.08500000000001</v>
      </c>
      <c r="T28" s="360">
        <v>144.19999999999999</v>
      </c>
      <c r="U28" s="360"/>
      <c r="V28" s="361">
        <f t="shared" si="1"/>
        <v>267.28499999999997</v>
      </c>
    </row>
    <row r="29" spans="1:22" ht="20.3" customHeight="1">
      <c r="A29" s="355" t="s">
        <v>673</v>
      </c>
      <c r="B29" s="355" t="s">
        <v>654</v>
      </c>
      <c r="C29" s="360"/>
      <c r="D29" s="360">
        <v>0</v>
      </c>
      <c r="E29" s="360">
        <v>0</v>
      </c>
      <c r="F29" s="360">
        <v>0</v>
      </c>
      <c r="G29" s="360">
        <v>0</v>
      </c>
      <c r="H29" s="360">
        <v>0</v>
      </c>
      <c r="I29" s="360">
        <v>0</v>
      </c>
      <c r="J29" s="360" t="s">
        <v>704</v>
      </c>
      <c r="K29" s="360">
        <v>0</v>
      </c>
      <c r="L29" s="360">
        <v>0</v>
      </c>
      <c r="M29" s="360"/>
      <c r="N29" s="360">
        <v>0</v>
      </c>
      <c r="O29" s="360">
        <v>0</v>
      </c>
      <c r="P29" s="360">
        <v>0</v>
      </c>
      <c r="Q29" s="360">
        <v>0</v>
      </c>
      <c r="R29" s="360">
        <v>0</v>
      </c>
      <c r="S29" s="360">
        <f t="shared" si="0"/>
        <v>0</v>
      </c>
      <c r="T29" s="360"/>
      <c r="U29" s="360"/>
      <c r="V29" s="361">
        <f>SUM(S29:U29)</f>
        <v>0</v>
      </c>
    </row>
    <row r="30" spans="1:22" ht="20.3" customHeight="1">
      <c r="A30" s="476" t="s">
        <v>674</v>
      </c>
      <c r="B30" s="476"/>
      <c r="C30" s="360">
        <f t="shared" ref="C30:S30" si="2">SUM(C4:C29)</f>
        <v>350.66</v>
      </c>
      <c r="D30" s="360">
        <f t="shared" si="2"/>
        <v>1092.3</v>
      </c>
      <c r="E30" s="360">
        <f t="shared" si="2"/>
        <v>3044.0250000000001</v>
      </c>
      <c r="F30" s="360">
        <f t="shared" si="2"/>
        <v>3262.35</v>
      </c>
      <c r="G30" s="360">
        <f t="shared" si="2"/>
        <v>0</v>
      </c>
      <c r="H30" s="360">
        <f t="shared" si="2"/>
        <v>70207</v>
      </c>
      <c r="I30" s="360">
        <f t="shared" si="2"/>
        <v>152.22000000000003</v>
      </c>
      <c r="J30" s="360">
        <f t="shared" si="2"/>
        <v>124.08</v>
      </c>
      <c r="K30" s="360">
        <f t="shared" si="2"/>
        <v>2426.4499999999998</v>
      </c>
      <c r="L30" s="360">
        <f t="shared" si="2"/>
        <v>0</v>
      </c>
      <c r="M30" s="360">
        <f t="shared" si="2"/>
        <v>0</v>
      </c>
      <c r="N30" s="360">
        <f t="shared" si="2"/>
        <v>810.5</v>
      </c>
      <c r="O30" s="360">
        <f t="shared" si="2"/>
        <v>113.7</v>
      </c>
      <c r="P30" s="360">
        <f t="shared" si="2"/>
        <v>0</v>
      </c>
      <c r="Q30" s="360">
        <f t="shared" si="2"/>
        <v>31</v>
      </c>
      <c r="R30" s="360">
        <f t="shared" si="2"/>
        <v>50.699999999999996</v>
      </c>
      <c r="S30" s="360">
        <f t="shared" si="2"/>
        <v>81664.984999999986</v>
      </c>
      <c r="T30" s="360">
        <f>SUM(T4:T29)</f>
        <v>3863.95</v>
      </c>
      <c r="U30" s="360">
        <f>SUM(U4:U29)</f>
        <v>0</v>
      </c>
      <c r="V30" s="361">
        <f>SUM(V4:V29)</f>
        <v>85528.934999999983</v>
      </c>
    </row>
    <row r="31" spans="1:22" ht="20.3" customHeight="1">
      <c r="A31" s="355" t="s">
        <v>675</v>
      </c>
      <c r="B31" s="363" t="s">
        <v>676</v>
      </c>
      <c r="C31" s="360">
        <v>3750</v>
      </c>
      <c r="D31" s="360">
        <v>320</v>
      </c>
      <c r="E31" s="360">
        <v>960</v>
      </c>
      <c r="F31" s="360">
        <v>3600</v>
      </c>
      <c r="G31" s="360">
        <v>90</v>
      </c>
      <c r="H31" s="360">
        <f>2700+180</f>
        <v>2880</v>
      </c>
      <c r="I31" s="360">
        <v>0</v>
      </c>
      <c r="J31" s="360">
        <v>420</v>
      </c>
      <c r="K31" s="360">
        <v>400</v>
      </c>
      <c r="L31" s="360">
        <v>0</v>
      </c>
      <c r="M31" s="360">
        <v>1000</v>
      </c>
      <c r="N31" s="360">
        <v>1500</v>
      </c>
      <c r="O31" s="360">
        <v>0</v>
      </c>
      <c r="P31" s="360">
        <v>0</v>
      </c>
      <c r="Q31" s="360">
        <v>300</v>
      </c>
      <c r="R31" s="360">
        <v>2000</v>
      </c>
      <c r="S31" s="360">
        <f t="shared" ref="S31:S41" si="3">SUM(C31:R31)</f>
        <v>17220</v>
      </c>
      <c r="T31" s="360">
        <v>30000</v>
      </c>
      <c r="U31" s="360"/>
      <c r="V31" s="361">
        <f t="shared" ref="V31:V41" si="4">SUM(S31:U31)</f>
        <v>47220</v>
      </c>
    </row>
    <row r="32" spans="1:22" ht="20.3" customHeight="1">
      <c r="A32" s="355" t="s">
        <v>677</v>
      </c>
      <c r="B32" s="355" t="s">
        <v>678</v>
      </c>
      <c r="C32" s="360">
        <v>452.5</v>
      </c>
      <c r="D32" s="360">
        <v>0</v>
      </c>
      <c r="E32" s="360">
        <v>147.69999999999999</v>
      </c>
      <c r="F32" s="360">
        <v>147.69999999999999</v>
      </c>
      <c r="G32" s="360">
        <v>0</v>
      </c>
      <c r="H32" s="360">
        <v>1476</v>
      </c>
      <c r="I32" s="360">
        <v>1.4</v>
      </c>
      <c r="J32" s="360">
        <v>1.4</v>
      </c>
      <c r="K32" s="360">
        <v>76.05</v>
      </c>
      <c r="L32" s="360">
        <v>0</v>
      </c>
      <c r="M32" s="360">
        <v>2.8</v>
      </c>
      <c r="N32" s="360">
        <v>126</v>
      </c>
      <c r="O32" s="360">
        <v>0</v>
      </c>
      <c r="P32" s="360">
        <v>0</v>
      </c>
      <c r="Q32" s="360">
        <v>0</v>
      </c>
      <c r="R32" s="360">
        <v>0</v>
      </c>
      <c r="S32" s="360">
        <f t="shared" si="3"/>
        <v>2431.5500000000006</v>
      </c>
      <c r="T32" s="360">
        <v>824</v>
      </c>
      <c r="U32" s="360"/>
      <c r="V32" s="361">
        <f t="shared" si="4"/>
        <v>3255.5500000000006</v>
      </c>
    </row>
    <row r="33" spans="1:22" ht="20.3" customHeight="1">
      <c r="A33" s="355" t="s">
        <v>679</v>
      </c>
      <c r="B33" s="355" t="s">
        <v>680</v>
      </c>
      <c r="C33" s="360">
        <v>0</v>
      </c>
      <c r="D33" s="360">
        <v>0</v>
      </c>
      <c r="E33" s="360">
        <v>3.6</v>
      </c>
      <c r="F33" s="360">
        <v>12</v>
      </c>
      <c r="G33" s="360">
        <v>0</v>
      </c>
      <c r="H33" s="360">
        <v>800</v>
      </c>
      <c r="I33" s="360">
        <v>0</v>
      </c>
      <c r="J33" s="360">
        <v>0</v>
      </c>
      <c r="K33" s="360">
        <v>0</v>
      </c>
      <c r="L33" s="360">
        <v>0</v>
      </c>
      <c r="M33" s="360">
        <v>0</v>
      </c>
      <c r="N33" s="360">
        <v>0</v>
      </c>
      <c r="O33" s="360">
        <v>0</v>
      </c>
      <c r="P33" s="360">
        <v>0</v>
      </c>
      <c r="Q33" s="360">
        <v>0</v>
      </c>
      <c r="R33" s="360">
        <v>0</v>
      </c>
      <c r="S33" s="360">
        <f t="shared" si="3"/>
        <v>815.6</v>
      </c>
      <c r="T33" s="360">
        <v>15</v>
      </c>
      <c r="U33" s="360"/>
      <c r="V33" s="361">
        <f t="shared" si="4"/>
        <v>830.6</v>
      </c>
    </row>
    <row r="34" spans="1:22" ht="20.3" customHeight="1">
      <c r="A34" s="476" t="s">
        <v>681</v>
      </c>
      <c r="B34" s="355" t="s">
        <v>682</v>
      </c>
      <c r="C34" s="360">
        <v>20</v>
      </c>
      <c r="D34" s="360">
        <v>0</v>
      </c>
      <c r="E34" s="360">
        <v>40</v>
      </c>
      <c r="F34" s="360">
        <v>200</v>
      </c>
      <c r="G34" s="360">
        <v>0</v>
      </c>
      <c r="H34" s="360">
        <v>400</v>
      </c>
      <c r="I34" s="360">
        <v>0</v>
      </c>
      <c r="J34" s="360">
        <v>0</v>
      </c>
      <c r="K34" s="360">
        <v>2.5000000000000001E-2</v>
      </c>
      <c r="L34" s="360">
        <v>0</v>
      </c>
      <c r="M34" s="360">
        <v>0</v>
      </c>
      <c r="N34" s="360"/>
      <c r="O34" s="360"/>
      <c r="P34" s="360">
        <v>0</v>
      </c>
      <c r="Q34" s="360">
        <v>0</v>
      </c>
      <c r="R34" s="360">
        <v>0</v>
      </c>
      <c r="S34" s="360">
        <f t="shared" si="3"/>
        <v>660.02499999999998</v>
      </c>
      <c r="T34" s="360">
        <v>2</v>
      </c>
      <c r="U34" s="360"/>
      <c r="V34" s="361">
        <f t="shared" si="4"/>
        <v>662.02499999999998</v>
      </c>
    </row>
    <row r="35" spans="1:22" ht="20.3" customHeight="1">
      <c r="A35" s="476"/>
      <c r="B35" s="355" t="s">
        <v>683</v>
      </c>
      <c r="C35" s="360">
        <v>6</v>
      </c>
      <c r="D35" s="360">
        <v>0</v>
      </c>
      <c r="E35" s="360">
        <v>40</v>
      </c>
      <c r="F35" s="360">
        <v>120</v>
      </c>
      <c r="G35" s="360">
        <v>0</v>
      </c>
      <c r="H35" s="360">
        <v>180</v>
      </c>
      <c r="I35" s="360">
        <v>0</v>
      </c>
      <c r="J35" s="360">
        <v>0</v>
      </c>
      <c r="K35" s="360">
        <v>1.4999999999999999E-2</v>
      </c>
      <c r="L35" s="360">
        <v>0</v>
      </c>
      <c r="M35" s="360">
        <v>0</v>
      </c>
      <c r="N35" s="360"/>
      <c r="O35" s="360">
        <v>0</v>
      </c>
      <c r="P35" s="360">
        <v>0</v>
      </c>
      <c r="Q35" s="360">
        <v>0</v>
      </c>
      <c r="R35" s="360">
        <v>0</v>
      </c>
      <c r="S35" s="360">
        <f t="shared" si="3"/>
        <v>346.01499999999999</v>
      </c>
      <c r="T35" s="360">
        <v>1</v>
      </c>
      <c r="U35" s="360"/>
      <c r="V35" s="361">
        <f t="shared" si="4"/>
        <v>347.01499999999999</v>
      </c>
    </row>
    <row r="36" spans="1:22" ht="20.3" customHeight="1">
      <c r="A36" s="476"/>
      <c r="B36" s="355" t="s">
        <v>684</v>
      </c>
      <c r="C36" s="360">
        <v>8</v>
      </c>
      <c r="D36" s="360">
        <v>0</v>
      </c>
      <c r="E36" s="360">
        <v>36</v>
      </c>
      <c r="F36" s="360">
        <v>128</v>
      </c>
      <c r="G36" s="360"/>
      <c r="H36" s="360">
        <v>450</v>
      </c>
      <c r="I36" s="360">
        <v>0</v>
      </c>
      <c r="J36" s="360">
        <v>0</v>
      </c>
      <c r="K36" s="360">
        <v>2.5000000000000001E-2</v>
      </c>
      <c r="L36" s="360">
        <v>0</v>
      </c>
      <c r="M36" s="360">
        <v>0</v>
      </c>
      <c r="N36" s="360"/>
      <c r="O36" s="360">
        <v>0</v>
      </c>
      <c r="P36" s="360">
        <v>0</v>
      </c>
      <c r="Q36" s="360">
        <v>0</v>
      </c>
      <c r="R36" s="360">
        <v>0</v>
      </c>
      <c r="S36" s="360">
        <f t="shared" si="3"/>
        <v>622.02499999999998</v>
      </c>
      <c r="T36" s="360">
        <v>1</v>
      </c>
      <c r="U36" s="360"/>
      <c r="V36" s="361">
        <f t="shared" si="4"/>
        <v>623.02499999999998</v>
      </c>
    </row>
    <row r="37" spans="1:22" ht="20.3" customHeight="1">
      <c r="A37" s="355" t="s">
        <v>685</v>
      </c>
      <c r="B37" s="362" t="s">
        <v>705</v>
      </c>
      <c r="C37" s="360">
        <f>24+15</f>
        <v>39</v>
      </c>
      <c r="D37" s="360">
        <v>0</v>
      </c>
      <c r="E37" s="360">
        <f>150+45</f>
        <v>195</v>
      </c>
      <c r="F37" s="360">
        <f>240+60</f>
        <v>300</v>
      </c>
      <c r="G37" s="360">
        <v>0</v>
      </c>
      <c r="H37" s="360">
        <f>125+37.5</f>
        <v>162.5</v>
      </c>
      <c r="I37" s="360">
        <v>0</v>
      </c>
      <c r="J37" s="360">
        <v>0</v>
      </c>
      <c r="K37" s="360">
        <v>0</v>
      </c>
      <c r="L37" s="360">
        <v>0</v>
      </c>
      <c r="M37" s="360">
        <v>0</v>
      </c>
      <c r="N37" s="360">
        <v>20</v>
      </c>
      <c r="O37" s="360">
        <v>0</v>
      </c>
      <c r="P37" s="360">
        <v>0</v>
      </c>
      <c r="Q37" s="360">
        <v>0</v>
      </c>
      <c r="R37" s="360">
        <v>0</v>
      </c>
      <c r="S37" s="360">
        <f t="shared" si="3"/>
        <v>716.5</v>
      </c>
      <c r="T37" s="360">
        <f>1000+110</f>
        <v>1110</v>
      </c>
      <c r="U37" s="360"/>
      <c r="V37" s="361">
        <f t="shared" si="4"/>
        <v>1826.5</v>
      </c>
    </row>
    <row r="38" spans="1:22" ht="20.3" customHeight="1">
      <c r="A38" s="476" t="s">
        <v>687</v>
      </c>
      <c r="B38" s="355" t="s">
        <v>688</v>
      </c>
      <c r="C38" s="360">
        <v>0</v>
      </c>
      <c r="D38" s="360">
        <v>0</v>
      </c>
      <c r="E38" s="360">
        <v>100</v>
      </c>
      <c r="F38" s="360">
        <v>40</v>
      </c>
      <c r="G38" s="360">
        <v>0</v>
      </c>
      <c r="H38" s="360">
        <v>760</v>
      </c>
      <c r="I38" s="360">
        <v>0</v>
      </c>
      <c r="J38" s="360">
        <v>0</v>
      </c>
      <c r="K38" s="360">
        <v>25</v>
      </c>
      <c r="L38" s="360">
        <v>0</v>
      </c>
      <c r="M38" s="360">
        <v>0</v>
      </c>
      <c r="N38" s="360">
        <v>80</v>
      </c>
      <c r="O38" s="360">
        <v>0</v>
      </c>
      <c r="P38" s="360">
        <v>0</v>
      </c>
      <c r="Q38" s="360">
        <v>0</v>
      </c>
      <c r="R38" s="360">
        <v>0</v>
      </c>
      <c r="S38" s="360">
        <f t="shared" si="3"/>
        <v>1005</v>
      </c>
      <c r="T38" s="360">
        <v>0</v>
      </c>
      <c r="U38" s="360"/>
      <c r="V38" s="361">
        <f t="shared" si="4"/>
        <v>1005</v>
      </c>
    </row>
    <row r="39" spans="1:22" ht="20.3" customHeight="1">
      <c r="A39" s="476"/>
      <c r="B39" s="355" t="s">
        <v>689</v>
      </c>
      <c r="C39" s="360">
        <v>0</v>
      </c>
      <c r="D39" s="360">
        <v>0</v>
      </c>
      <c r="E39" s="360">
        <v>100</v>
      </c>
      <c r="F39" s="360">
        <v>80</v>
      </c>
      <c r="G39" s="360">
        <v>0</v>
      </c>
      <c r="H39" s="360">
        <v>0</v>
      </c>
      <c r="I39" s="360">
        <v>0</v>
      </c>
      <c r="J39" s="360">
        <v>0</v>
      </c>
      <c r="K39" s="360">
        <v>25</v>
      </c>
      <c r="L39" s="360">
        <v>0</v>
      </c>
      <c r="M39" s="360">
        <v>0</v>
      </c>
      <c r="N39" s="360">
        <v>40</v>
      </c>
      <c r="O39" s="360">
        <v>0</v>
      </c>
      <c r="P39" s="360">
        <v>10</v>
      </c>
      <c r="Q39" s="360">
        <v>0</v>
      </c>
      <c r="R39" s="360">
        <v>0</v>
      </c>
      <c r="S39" s="360">
        <f t="shared" si="3"/>
        <v>255</v>
      </c>
      <c r="T39" s="360">
        <v>0</v>
      </c>
      <c r="U39" s="360"/>
      <c r="V39" s="361">
        <f t="shared" si="4"/>
        <v>255</v>
      </c>
    </row>
    <row r="40" spans="1:22" ht="20.3" customHeight="1">
      <c r="A40" s="476"/>
      <c r="B40" s="355" t="s">
        <v>690</v>
      </c>
      <c r="C40" s="360">
        <v>0</v>
      </c>
      <c r="D40" s="360">
        <v>0</v>
      </c>
      <c r="E40" s="360">
        <v>200</v>
      </c>
      <c r="F40" s="360">
        <v>40</v>
      </c>
      <c r="G40" s="360">
        <v>0</v>
      </c>
      <c r="H40" s="360">
        <v>0</v>
      </c>
      <c r="I40" s="360">
        <v>0</v>
      </c>
      <c r="J40" s="360">
        <v>0</v>
      </c>
      <c r="K40" s="360">
        <v>0</v>
      </c>
      <c r="L40" s="360">
        <v>0</v>
      </c>
      <c r="M40" s="360">
        <v>0</v>
      </c>
      <c r="N40" s="360">
        <v>0</v>
      </c>
      <c r="O40" s="360">
        <v>0</v>
      </c>
      <c r="P40" s="360">
        <v>0</v>
      </c>
      <c r="Q40" s="360">
        <v>0</v>
      </c>
      <c r="R40" s="360">
        <v>0</v>
      </c>
      <c r="S40" s="360">
        <f t="shared" si="3"/>
        <v>240</v>
      </c>
      <c r="T40" s="360">
        <v>0</v>
      </c>
      <c r="U40" s="360"/>
      <c r="V40" s="361">
        <f t="shared" si="4"/>
        <v>240</v>
      </c>
    </row>
    <row r="41" spans="1:22" ht="20.3" customHeight="1">
      <c r="A41" s="355" t="s">
        <v>691</v>
      </c>
      <c r="B41" s="355" t="s">
        <v>692</v>
      </c>
      <c r="C41" s="360">
        <v>0</v>
      </c>
      <c r="D41" s="360">
        <v>0</v>
      </c>
      <c r="E41" s="360">
        <v>0</v>
      </c>
      <c r="F41" s="360">
        <v>0</v>
      </c>
      <c r="G41" s="360">
        <v>0</v>
      </c>
      <c r="H41" s="360">
        <v>0</v>
      </c>
      <c r="I41" s="360">
        <v>56</v>
      </c>
      <c r="J41" s="360">
        <v>72</v>
      </c>
      <c r="K41" s="360">
        <v>0</v>
      </c>
      <c r="L41" s="360">
        <v>42.84</v>
      </c>
      <c r="M41" s="360">
        <v>0</v>
      </c>
      <c r="N41" s="360">
        <v>0</v>
      </c>
      <c r="O41" s="360">
        <v>0</v>
      </c>
      <c r="P41" s="360">
        <v>345</v>
      </c>
      <c r="Q41" s="360">
        <v>0</v>
      </c>
      <c r="R41" s="360">
        <v>0</v>
      </c>
      <c r="S41" s="360">
        <f t="shared" si="3"/>
        <v>515.84</v>
      </c>
      <c r="T41" s="360">
        <v>0</v>
      </c>
      <c r="U41" s="360"/>
      <c r="V41" s="361">
        <f t="shared" si="4"/>
        <v>515.84</v>
      </c>
    </row>
    <row r="42" spans="1:22" ht="20.3" customHeight="1">
      <c r="A42" s="476" t="s">
        <v>693</v>
      </c>
      <c r="B42" s="476"/>
      <c r="C42" s="361">
        <f t="shared" ref="C42:V42" si="5">SUM(C30:C41)</f>
        <v>4626.16</v>
      </c>
      <c r="D42" s="361">
        <f t="shared" si="5"/>
        <v>1412.3</v>
      </c>
      <c r="E42" s="361">
        <f t="shared" si="5"/>
        <v>4866.3250000000007</v>
      </c>
      <c r="F42" s="361">
        <f t="shared" si="5"/>
        <v>7930.05</v>
      </c>
      <c r="G42" s="361">
        <f t="shared" si="5"/>
        <v>90</v>
      </c>
      <c r="H42" s="361">
        <f t="shared" si="5"/>
        <v>77315.5</v>
      </c>
      <c r="I42" s="361">
        <f t="shared" si="5"/>
        <v>209.62000000000003</v>
      </c>
      <c r="J42" s="361">
        <f t="shared" si="5"/>
        <v>617.48</v>
      </c>
      <c r="K42" s="361">
        <f t="shared" si="5"/>
        <v>2952.5650000000001</v>
      </c>
      <c r="L42" s="361">
        <f t="shared" si="5"/>
        <v>42.84</v>
      </c>
      <c r="M42" s="361">
        <f t="shared" si="5"/>
        <v>1002.8</v>
      </c>
      <c r="N42" s="361">
        <f t="shared" si="5"/>
        <v>2576.5</v>
      </c>
      <c r="O42" s="361">
        <f t="shared" si="5"/>
        <v>113.7</v>
      </c>
      <c r="P42" s="361">
        <f t="shared" si="5"/>
        <v>355</v>
      </c>
      <c r="Q42" s="361">
        <f t="shared" si="5"/>
        <v>331</v>
      </c>
      <c r="R42" s="361">
        <f t="shared" si="5"/>
        <v>2050.6999999999998</v>
      </c>
      <c r="S42" s="361">
        <f t="shared" si="5"/>
        <v>106492.53999999998</v>
      </c>
      <c r="T42" s="361">
        <f t="shared" si="5"/>
        <v>35816.949999999997</v>
      </c>
      <c r="U42" s="361">
        <f t="shared" si="5"/>
        <v>0</v>
      </c>
      <c r="V42" s="361">
        <f t="shared" si="5"/>
        <v>142309.49</v>
      </c>
    </row>
  </sheetData>
  <sheetProtection selectLockedCells="1" selectUnlockedCells="1"/>
  <autoFilter ref="A3:V42" xr:uid="{00000000-0009-0000-0000-000001000000}"/>
  <mergeCells count="14">
    <mergeCell ref="A38:A40"/>
    <mergeCell ref="A42:B42"/>
    <mergeCell ref="A17:A18"/>
    <mergeCell ref="A19:A22"/>
    <mergeCell ref="A23:A25"/>
    <mergeCell ref="A26:A28"/>
    <mergeCell ref="A30:B30"/>
    <mergeCell ref="A34:A36"/>
    <mergeCell ref="A14:A16"/>
    <mergeCell ref="A2:G2"/>
    <mergeCell ref="A4:A6"/>
    <mergeCell ref="A7:A8"/>
    <mergeCell ref="A9:A11"/>
    <mergeCell ref="A12:A13"/>
  </mergeCells>
  <phoneticPr fontId="3"/>
  <pageMargins left="0.78740157480314965" right="0.39370078740157483" top="0.39370078740157483" bottom="0.39370078740157483" header="0" footer="0"/>
  <pageSetup paperSize="9" scale="59" firstPageNumber="0" orientation="landscape" horizontalDpi="300"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F5F26-ADEE-4CAF-A273-1CD4EC6E2674}">
  <sheetPr transitionEvaluation="1">
    <pageSetUpPr fitToPage="1"/>
  </sheetPr>
  <dimension ref="A1:BB35"/>
  <sheetViews>
    <sheetView view="pageLayout" zoomScaleNormal="100" workbookViewId="0">
      <selection activeCell="AE15" sqref="AE15:AF15"/>
    </sheetView>
  </sheetViews>
  <sheetFormatPr defaultColWidth="9" defaultRowHeight="12.45"/>
  <cols>
    <col min="1" max="1" width="1.88671875" style="79" customWidth="1"/>
    <col min="2" max="2" width="22" style="79" customWidth="1"/>
    <col min="3" max="3" width="1.44140625" style="79" customWidth="1"/>
    <col min="4" max="4" width="3" style="79" customWidth="1"/>
    <col min="5" max="5" width="2.6640625" style="79" customWidth="1"/>
    <col min="6" max="6" width="2.109375" style="79" customWidth="1"/>
    <col min="7" max="7" width="2.21875" style="79" customWidth="1"/>
    <col min="8" max="8" width="3" style="79" customWidth="1"/>
    <col min="9" max="9" width="2.6640625" style="79" customWidth="1"/>
    <col min="10" max="10" width="2.44140625" style="79" customWidth="1"/>
    <col min="11" max="11" width="3" style="79" customWidth="1"/>
    <col min="12" max="12" width="2.6640625" style="79" customWidth="1"/>
    <col min="13" max="13" width="2.109375" style="79" customWidth="1"/>
    <col min="14" max="14" width="3.77734375" style="79" customWidth="1"/>
    <col min="15" max="15" width="2.6640625" style="79" customWidth="1"/>
    <col min="16" max="16" width="2.44140625" style="79" customWidth="1"/>
    <col min="17" max="17" width="2.77734375" style="79" customWidth="1"/>
    <col min="18" max="34" width="2.77734375" style="81" customWidth="1"/>
    <col min="35" max="36" width="1.109375" style="81" customWidth="1"/>
    <col min="37" max="39" width="2.77734375" style="79" customWidth="1"/>
    <col min="40" max="40" width="3.6640625" style="79" customWidth="1"/>
    <col min="41" max="41" width="3" style="81" customWidth="1"/>
    <col min="42" max="42" width="2.77734375" style="81" customWidth="1"/>
    <col min="43" max="49" width="2.77734375" style="79" customWidth="1"/>
    <col min="50" max="50" width="5.6640625" style="79" customWidth="1"/>
    <col min="51" max="54" width="4.6640625" style="79" customWidth="1"/>
    <col min="55" max="16384" width="9" style="79"/>
  </cols>
  <sheetData>
    <row r="1" spans="1:54" ht="17.7" customHeight="1">
      <c r="B1" s="13" t="s">
        <v>706</v>
      </c>
      <c r="C1" s="80"/>
      <c r="D1" s="80"/>
      <c r="E1" s="80"/>
      <c r="F1" s="80"/>
      <c r="G1" s="80"/>
      <c r="H1" s="80"/>
      <c r="I1" s="80"/>
      <c r="J1" s="80"/>
      <c r="K1" s="80"/>
      <c r="L1" s="80"/>
      <c r="M1" s="80"/>
      <c r="N1" s="80"/>
      <c r="O1" s="80"/>
      <c r="P1" s="80"/>
      <c r="Q1" s="80"/>
    </row>
    <row r="2" spans="1:54" ht="15.05" customHeight="1">
      <c r="A2" s="79" t="s">
        <v>707</v>
      </c>
      <c r="C2" s="80"/>
      <c r="D2" s="80"/>
      <c r="E2" s="80"/>
      <c r="F2" s="80"/>
      <c r="G2" s="80"/>
      <c r="H2" s="80"/>
      <c r="I2" s="80"/>
      <c r="J2" s="80"/>
      <c r="K2" s="80"/>
      <c r="L2" s="80"/>
      <c r="M2" s="80"/>
      <c r="N2" s="80"/>
      <c r="O2" s="80"/>
      <c r="P2" s="80"/>
      <c r="Q2" s="80"/>
    </row>
    <row r="3" spans="1:54" ht="15.05" customHeight="1">
      <c r="A3" s="79" t="s">
        <v>708</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row>
    <row r="4" spans="1:54" ht="15.05" customHeight="1">
      <c r="B4" s="79" t="s">
        <v>709</v>
      </c>
      <c r="AE4" s="79"/>
      <c r="AO4" s="83" t="s">
        <v>710</v>
      </c>
      <c r="AZ4" s="83"/>
    </row>
    <row r="5" spans="1:54" ht="15.05" customHeight="1">
      <c r="A5" s="480" t="s">
        <v>711</v>
      </c>
      <c r="B5" s="480"/>
      <c r="C5" s="480"/>
      <c r="D5" s="480" t="s">
        <v>712</v>
      </c>
      <c r="E5" s="480"/>
      <c r="F5" s="480"/>
      <c r="G5" s="480"/>
      <c r="H5" s="480"/>
      <c r="I5" s="480"/>
      <c r="J5" s="480"/>
      <c r="K5" s="480"/>
      <c r="L5" s="480"/>
      <c r="M5" s="480"/>
      <c r="N5" s="480"/>
      <c r="O5" s="480"/>
      <c r="P5" s="480"/>
      <c r="Q5" s="480"/>
      <c r="R5" s="480"/>
      <c r="S5" s="480"/>
      <c r="T5" s="480"/>
      <c r="U5" s="480"/>
      <c r="V5" s="480"/>
      <c r="W5" s="480" t="s">
        <v>713</v>
      </c>
      <c r="X5" s="480"/>
      <c r="Y5" s="480"/>
      <c r="Z5" s="480"/>
      <c r="AA5" s="480"/>
      <c r="AB5" s="480"/>
      <c r="AC5" s="480"/>
      <c r="AD5" s="480"/>
      <c r="AE5" s="480"/>
      <c r="AF5" s="480"/>
      <c r="AG5" s="480"/>
      <c r="AH5" s="480"/>
      <c r="AI5" s="480"/>
      <c r="AJ5" s="480"/>
      <c r="AK5" s="480"/>
      <c r="AL5" s="480"/>
      <c r="AM5" s="480"/>
      <c r="AN5" s="480"/>
      <c r="AO5" s="480"/>
      <c r="AP5" s="79"/>
    </row>
    <row r="6" spans="1:54" ht="15.05" customHeight="1">
      <c r="A6" s="480" t="s">
        <v>714</v>
      </c>
      <c r="B6" s="480"/>
      <c r="C6" s="480"/>
      <c r="D6" s="481" t="s">
        <v>715</v>
      </c>
      <c r="E6" s="482"/>
      <c r="F6" s="482"/>
      <c r="G6" s="482"/>
      <c r="H6" s="482"/>
      <c r="I6" s="482"/>
      <c r="J6" s="482"/>
      <c r="K6" s="482"/>
      <c r="L6" s="482"/>
      <c r="M6" s="482"/>
      <c r="N6" s="482"/>
      <c r="O6" s="482"/>
      <c r="P6" s="483"/>
      <c r="Q6" s="484" t="s">
        <v>716</v>
      </c>
      <c r="R6" s="485"/>
      <c r="S6" s="485"/>
      <c r="T6" s="485"/>
      <c r="U6" s="485"/>
      <c r="V6" s="486"/>
      <c r="W6" s="493" t="s">
        <v>717</v>
      </c>
      <c r="X6" s="493"/>
      <c r="Y6" s="493"/>
      <c r="Z6" s="493"/>
      <c r="AA6" s="493"/>
      <c r="AB6" s="493"/>
      <c r="AC6" s="481" t="s">
        <v>718</v>
      </c>
      <c r="AD6" s="482"/>
      <c r="AE6" s="482"/>
      <c r="AF6" s="482"/>
      <c r="AG6" s="482"/>
      <c r="AH6" s="482"/>
      <c r="AI6" s="482"/>
      <c r="AJ6" s="482"/>
      <c r="AK6" s="482"/>
      <c r="AL6" s="482"/>
      <c r="AM6" s="482"/>
      <c r="AN6" s="482"/>
      <c r="AO6" s="483"/>
    </row>
    <row r="7" spans="1:54" ht="15.05" customHeight="1">
      <c r="A7" s="480"/>
      <c r="B7" s="480"/>
      <c r="C7" s="480"/>
      <c r="D7" s="484" t="s">
        <v>719</v>
      </c>
      <c r="E7" s="485"/>
      <c r="F7" s="485"/>
      <c r="G7" s="485"/>
      <c r="H7" s="485"/>
      <c r="I7" s="485"/>
      <c r="J7" s="486"/>
      <c r="K7" s="484" t="s">
        <v>720</v>
      </c>
      <c r="L7" s="485"/>
      <c r="M7" s="485"/>
      <c r="N7" s="485"/>
      <c r="O7" s="485"/>
      <c r="P7" s="486"/>
      <c r="Q7" s="487"/>
      <c r="R7" s="488"/>
      <c r="S7" s="488"/>
      <c r="T7" s="488"/>
      <c r="U7" s="488"/>
      <c r="V7" s="489"/>
      <c r="W7" s="493" t="s">
        <v>721</v>
      </c>
      <c r="X7" s="493"/>
      <c r="Y7" s="493"/>
      <c r="Z7" s="493"/>
      <c r="AA7" s="493"/>
      <c r="AB7" s="493"/>
      <c r="AC7" s="493" t="s">
        <v>722</v>
      </c>
      <c r="AD7" s="493"/>
      <c r="AE7" s="493"/>
      <c r="AF7" s="493"/>
      <c r="AG7" s="493"/>
      <c r="AH7" s="493"/>
      <c r="AI7" s="493"/>
      <c r="AJ7" s="493"/>
      <c r="AK7" s="493"/>
      <c r="AL7" s="493"/>
      <c r="AM7" s="493"/>
      <c r="AN7" s="493"/>
      <c r="AO7" s="493"/>
    </row>
    <row r="8" spans="1:54" ht="15.05" customHeight="1">
      <c r="A8" s="480"/>
      <c r="B8" s="480"/>
      <c r="C8" s="480"/>
      <c r="D8" s="490" t="s">
        <v>723</v>
      </c>
      <c r="E8" s="491"/>
      <c r="F8" s="491"/>
      <c r="G8" s="491"/>
      <c r="H8" s="491"/>
      <c r="I8" s="491"/>
      <c r="J8" s="492"/>
      <c r="K8" s="490"/>
      <c r="L8" s="491"/>
      <c r="M8" s="491"/>
      <c r="N8" s="491"/>
      <c r="O8" s="491"/>
      <c r="P8" s="492"/>
      <c r="Q8" s="490"/>
      <c r="R8" s="491"/>
      <c r="S8" s="491"/>
      <c r="T8" s="491"/>
      <c r="U8" s="491"/>
      <c r="V8" s="492"/>
      <c r="W8" s="493"/>
      <c r="X8" s="493"/>
      <c r="Y8" s="493"/>
      <c r="Z8" s="493"/>
      <c r="AA8" s="493"/>
      <c r="AB8" s="493"/>
      <c r="AC8" s="493"/>
      <c r="AD8" s="493"/>
      <c r="AE8" s="493"/>
      <c r="AF8" s="493"/>
      <c r="AG8" s="493"/>
      <c r="AH8" s="493"/>
      <c r="AI8" s="493"/>
      <c r="AJ8" s="493"/>
      <c r="AK8" s="493"/>
      <c r="AL8" s="493"/>
      <c r="AM8" s="493"/>
      <c r="AN8" s="493"/>
      <c r="AO8" s="493"/>
    </row>
    <row r="9" spans="1:54" ht="15.05" customHeight="1">
      <c r="A9" s="480" t="s">
        <v>724</v>
      </c>
      <c r="B9" s="480"/>
      <c r="C9" s="480"/>
      <c r="D9" s="480" t="s">
        <v>725</v>
      </c>
      <c r="E9" s="480"/>
      <c r="F9" s="480"/>
      <c r="G9" s="480"/>
      <c r="H9" s="480"/>
      <c r="I9" s="480"/>
      <c r="J9" s="480"/>
      <c r="K9" s="480" t="s">
        <v>726</v>
      </c>
      <c r="L9" s="480"/>
      <c r="M9" s="480"/>
      <c r="N9" s="480"/>
      <c r="O9" s="480"/>
      <c r="P9" s="480"/>
      <c r="Q9" s="501" t="s">
        <v>727</v>
      </c>
      <c r="R9" s="502"/>
      <c r="S9" s="502"/>
      <c r="T9" s="502"/>
      <c r="U9" s="502"/>
      <c r="V9" s="503"/>
      <c r="W9" s="480" t="s">
        <v>726</v>
      </c>
      <c r="X9" s="480"/>
      <c r="Y9" s="480"/>
      <c r="Z9" s="480"/>
      <c r="AA9" s="480"/>
      <c r="AB9" s="480"/>
      <c r="AC9" s="480" t="s">
        <v>728</v>
      </c>
      <c r="AD9" s="480"/>
      <c r="AE9" s="480"/>
      <c r="AF9" s="480"/>
      <c r="AG9" s="480"/>
      <c r="AH9" s="480"/>
      <c r="AI9" s="480"/>
      <c r="AJ9" s="480" t="s">
        <v>729</v>
      </c>
      <c r="AK9" s="480"/>
      <c r="AL9" s="480"/>
      <c r="AM9" s="480"/>
      <c r="AN9" s="480"/>
      <c r="AO9" s="480"/>
    </row>
    <row r="10" spans="1:54" ht="15.05" customHeight="1">
      <c r="A10" s="480" t="s">
        <v>730</v>
      </c>
      <c r="B10" s="480"/>
      <c r="C10" s="480"/>
      <c r="D10" s="494">
        <v>4</v>
      </c>
      <c r="E10" s="494"/>
      <c r="F10" s="494"/>
      <c r="G10" s="494"/>
      <c r="H10" s="494"/>
      <c r="I10" s="494"/>
      <c r="J10" s="494"/>
      <c r="K10" s="494">
        <v>3</v>
      </c>
      <c r="L10" s="494"/>
      <c r="M10" s="494"/>
      <c r="N10" s="494"/>
      <c r="O10" s="494"/>
      <c r="P10" s="494"/>
      <c r="Q10" s="504">
        <v>1</v>
      </c>
      <c r="R10" s="505"/>
      <c r="S10" s="505"/>
      <c r="T10" s="505"/>
      <c r="U10" s="505"/>
      <c r="V10" s="506"/>
      <c r="W10" s="494">
        <v>26</v>
      </c>
      <c r="X10" s="494"/>
      <c r="Y10" s="494"/>
      <c r="Z10" s="494"/>
      <c r="AA10" s="494"/>
      <c r="AB10" s="494"/>
      <c r="AC10" s="494">
        <v>4</v>
      </c>
      <c r="AD10" s="494"/>
      <c r="AE10" s="494"/>
      <c r="AF10" s="494"/>
      <c r="AG10" s="494"/>
      <c r="AH10" s="494"/>
      <c r="AI10" s="494"/>
      <c r="AJ10" s="494">
        <v>1</v>
      </c>
      <c r="AK10" s="494"/>
      <c r="AL10" s="494"/>
      <c r="AM10" s="494"/>
      <c r="AN10" s="494"/>
      <c r="AO10" s="494"/>
    </row>
    <row r="11" spans="1:54" ht="15.05" customHeight="1"/>
    <row r="12" spans="1:54" ht="15.05" customHeight="1">
      <c r="B12" s="79" t="s">
        <v>731</v>
      </c>
      <c r="AO12" s="83" t="s">
        <v>710</v>
      </c>
      <c r="BA12" s="81"/>
      <c r="BB12" s="81"/>
    </row>
    <row r="13" spans="1:54" ht="15.05" customHeight="1">
      <c r="A13" s="495" t="s">
        <v>732</v>
      </c>
      <c r="B13" s="496"/>
      <c r="C13" s="497"/>
      <c r="D13" s="495" t="s">
        <v>733</v>
      </c>
      <c r="E13" s="496"/>
      <c r="F13" s="496"/>
      <c r="G13" s="496"/>
      <c r="H13" s="496"/>
      <c r="I13" s="496"/>
      <c r="J13" s="497"/>
      <c r="K13" s="495" t="s">
        <v>734</v>
      </c>
      <c r="L13" s="496"/>
      <c r="M13" s="496"/>
      <c r="N13" s="496"/>
      <c r="O13" s="496"/>
      <c r="P13" s="497"/>
      <c r="Q13" s="501"/>
      <c r="R13" s="502"/>
      <c r="S13" s="482" t="s">
        <v>735</v>
      </c>
      <c r="T13" s="482"/>
      <c r="U13" s="482"/>
      <c r="V13" s="482"/>
      <c r="W13" s="482"/>
      <c r="X13" s="482"/>
      <c r="Y13" s="482"/>
      <c r="Z13" s="482"/>
      <c r="AA13" s="482"/>
      <c r="AB13" s="482"/>
      <c r="AC13" s="482"/>
      <c r="AD13" s="482"/>
      <c r="AE13" s="502"/>
      <c r="AF13" s="503"/>
      <c r="AG13" s="495" t="s">
        <v>404</v>
      </c>
      <c r="AH13" s="497"/>
      <c r="AI13" s="480" t="s">
        <v>736</v>
      </c>
      <c r="AJ13" s="480"/>
      <c r="AK13" s="480"/>
      <c r="AL13" s="480"/>
      <c r="AM13" s="480"/>
      <c r="AN13" s="480"/>
      <c r="AO13" s="480"/>
      <c r="BA13" s="81"/>
      <c r="BB13" s="81"/>
    </row>
    <row r="14" spans="1:54" ht="15.05" customHeight="1">
      <c r="A14" s="498"/>
      <c r="B14" s="499"/>
      <c r="C14" s="500"/>
      <c r="D14" s="498"/>
      <c r="E14" s="499"/>
      <c r="F14" s="499"/>
      <c r="G14" s="499"/>
      <c r="H14" s="499"/>
      <c r="I14" s="499"/>
      <c r="J14" s="500"/>
      <c r="K14" s="498"/>
      <c r="L14" s="499"/>
      <c r="M14" s="499"/>
      <c r="N14" s="499"/>
      <c r="O14" s="499"/>
      <c r="P14" s="500"/>
      <c r="Q14" s="480" t="s">
        <v>737</v>
      </c>
      <c r="R14" s="480"/>
      <c r="S14" s="480" t="s">
        <v>738</v>
      </c>
      <c r="T14" s="480"/>
      <c r="U14" s="480" t="s">
        <v>739</v>
      </c>
      <c r="V14" s="480"/>
      <c r="W14" s="480" t="s">
        <v>740</v>
      </c>
      <c r="X14" s="480"/>
      <c r="Y14" s="480" t="s">
        <v>741</v>
      </c>
      <c r="Z14" s="480"/>
      <c r="AA14" s="480" t="s">
        <v>742</v>
      </c>
      <c r="AB14" s="480"/>
      <c r="AC14" s="480" t="s">
        <v>743</v>
      </c>
      <c r="AD14" s="480"/>
      <c r="AE14" s="480" t="s">
        <v>744</v>
      </c>
      <c r="AF14" s="480"/>
      <c r="AG14" s="498"/>
      <c r="AH14" s="500"/>
      <c r="AI14" s="480"/>
      <c r="AJ14" s="480"/>
      <c r="AK14" s="480"/>
      <c r="AL14" s="480"/>
      <c r="AM14" s="480"/>
      <c r="AN14" s="480"/>
      <c r="AO14" s="480"/>
      <c r="AP14" s="79"/>
    </row>
    <row r="15" spans="1:54" ht="15.05" customHeight="1">
      <c r="A15" s="84"/>
      <c r="B15" s="85" t="s">
        <v>745</v>
      </c>
      <c r="C15" s="86"/>
      <c r="D15" s="87" t="s">
        <v>746</v>
      </c>
      <c r="E15" s="88" t="s">
        <v>747</v>
      </c>
      <c r="F15" s="88" t="s">
        <v>5</v>
      </c>
      <c r="G15" s="89" t="s">
        <v>748</v>
      </c>
      <c r="H15" s="88" t="s">
        <v>749</v>
      </c>
      <c r="I15" s="88" t="s">
        <v>750</v>
      </c>
      <c r="J15" s="90" t="s">
        <v>751</v>
      </c>
      <c r="K15" s="87" t="s">
        <v>752</v>
      </c>
      <c r="L15" s="88" t="s">
        <v>5</v>
      </c>
      <c r="M15" s="89" t="s">
        <v>748</v>
      </c>
      <c r="N15" s="91" t="s">
        <v>753</v>
      </c>
      <c r="O15" s="88" t="s">
        <v>750</v>
      </c>
      <c r="P15" s="90" t="s">
        <v>751</v>
      </c>
      <c r="Q15" s="494"/>
      <c r="R15" s="494"/>
      <c r="S15" s="494">
        <v>2</v>
      </c>
      <c r="T15" s="494"/>
      <c r="U15" s="494">
        <v>4</v>
      </c>
      <c r="V15" s="494"/>
      <c r="W15" s="494">
        <v>1</v>
      </c>
      <c r="X15" s="494"/>
      <c r="Y15" s="494">
        <v>6</v>
      </c>
      <c r="Z15" s="494"/>
      <c r="AA15" s="494">
        <v>5</v>
      </c>
      <c r="AB15" s="494"/>
      <c r="AC15" s="494"/>
      <c r="AD15" s="494"/>
      <c r="AE15" s="494">
        <v>10</v>
      </c>
      <c r="AF15" s="494"/>
      <c r="AG15" s="504">
        <f>SUM(Q15:AF15)</f>
        <v>28</v>
      </c>
      <c r="AH15" s="506"/>
      <c r="AI15" s="507"/>
      <c r="AJ15" s="507"/>
      <c r="AK15" s="507"/>
      <c r="AL15" s="507"/>
      <c r="AM15" s="507"/>
      <c r="AN15" s="507"/>
      <c r="AO15" s="507"/>
      <c r="AP15" s="79"/>
    </row>
    <row r="16" spans="1:54" ht="15.05" customHeight="1">
      <c r="A16" s="84"/>
      <c r="B16" s="85" t="s">
        <v>754</v>
      </c>
      <c r="C16" s="86"/>
      <c r="D16" s="87" t="s">
        <v>755</v>
      </c>
      <c r="E16" s="88" t="s">
        <v>756</v>
      </c>
      <c r="F16" s="88" t="s">
        <v>5</v>
      </c>
      <c r="G16" s="89" t="s">
        <v>748</v>
      </c>
      <c r="H16" s="89" t="s">
        <v>757</v>
      </c>
      <c r="I16" s="88" t="s">
        <v>758</v>
      </c>
      <c r="J16" s="90" t="s">
        <v>759</v>
      </c>
      <c r="K16" s="87" t="s">
        <v>756</v>
      </c>
      <c r="L16" s="88" t="s">
        <v>5</v>
      </c>
      <c r="M16" s="89" t="s">
        <v>748</v>
      </c>
      <c r="N16" s="91"/>
      <c r="O16" s="88" t="s">
        <v>760</v>
      </c>
      <c r="P16" s="90" t="s">
        <v>759</v>
      </c>
      <c r="Q16" s="494"/>
      <c r="R16" s="494"/>
      <c r="S16" s="494">
        <v>3</v>
      </c>
      <c r="T16" s="494"/>
      <c r="U16" s="494">
        <v>20</v>
      </c>
      <c r="V16" s="494"/>
      <c r="W16" s="494"/>
      <c r="X16" s="494"/>
      <c r="Y16" s="494"/>
      <c r="Z16" s="494"/>
      <c r="AA16" s="494"/>
      <c r="AB16" s="494"/>
      <c r="AC16" s="494"/>
      <c r="AD16" s="494"/>
      <c r="AE16" s="494"/>
      <c r="AF16" s="494"/>
      <c r="AG16" s="504">
        <f t="shared" ref="AG16:AG34" si="0">SUM(Q16:AF16)</f>
        <v>23</v>
      </c>
      <c r="AH16" s="506"/>
      <c r="AI16" s="508" t="s">
        <v>761</v>
      </c>
      <c r="AJ16" s="508"/>
      <c r="AK16" s="508"/>
      <c r="AL16" s="508"/>
      <c r="AM16" s="508"/>
      <c r="AN16" s="508"/>
      <c r="AO16" s="508"/>
      <c r="AP16" s="79"/>
    </row>
    <row r="17" spans="1:42" ht="15.05" customHeight="1">
      <c r="A17" s="84"/>
      <c r="B17" s="92" t="s">
        <v>762</v>
      </c>
      <c r="C17" s="86"/>
      <c r="D17" s="87" t="s">
        <v>746</v>
      </c>
      <c r="E17" s="88" t="s">
        <v>747</v>
      </c>
      <c r="F17" s="88" t="s">
        <v>5</v>
      </c>
      <c r="G17" s="89" t="s">
        <v>748</v>
      </c>
      <c r="H17" s="88" t="s">
        <v>749</v>
      </c>
      <c r="I17" s="88" t="s">
        <v>750</v>
      </c>
      <c r="J17" s="90" t="s">
        <v>751</v>
      </c>
      <c r="K17" s="87" t="s">
        <v>763</v>
      </c>
      <c r="L17" s="88" t="s">
        <v>69</v>
      </c>
      <c r="M17" s="89" t="s">
        <v>748</v>
      </c>
      <c r="N17" s="91"/>
      <c r="O17" s="88" t="s">
        <v>756</v>
      </c>
      <c r="P17" s="90" t="s">
        <v>751</v>
      </c>
      <c r="Q17" s="494"/>
      <c r="R17" s="494"/>
      <c r="S17" s="494"/>
      <c r="T17" s="494"/>
      <c r="U17" s="494">
        <v>5</v>
      </c>
      <c r="V17" s="494"/>
      <c r="W17" s="494"/>
      <c r="X17" s="494"/>
      <c r="Y17" s="494"/>
      <c r="Z17" s="494"/>
      <c r="AA17" s="494"/>
      <c r="AB17" s="494"/>
      <c r="AC17" s="494"/>
      <c r="AD17" s="494"/>
      <c r="AE17" s="494"/>
      <c r="AF17" s="494"/>
      <c r="AG17" s="504">
        <f t="shared" si="0"/>
        <v>5</v>
      </c>
      <c r="AH17" s="506"/>
      <c r="AI17" s="508" t="s">
        <v>764</v>
      </c>
      <c r="AJ17" s="508"/>
      <c r="AK17" s="508"/>
      <c r="AL17" s="508"/>
      <c r="AM17" s="508"/>
      <c r="AN17" s="508"/>
      <c r="AO17" s="508"/>
      <c r="AP17" s="79"/>
    </row>
    <row r="18" spans="1:42" ht="15.05" customHeight="1">
      <c r="A18" s="84"/>
      <c r="B18" s="85" t="s">
        <v>765</v>
      </c>
      <c r="C18" s="86"/>
      <c r="D18" s="87" t="s">
        <v>746</v>
      </c>
      <c r="E18" s="88" t="s">
        <v>766</v>
      </c>
      <c r="F18" s="88" t="s">
        <v>5</v>
      </c>
      <c r="G18" s="89" t="s">
        <v>748</v>
      </c>
      <c r="H18" s="88" t="s">
        <v>749</v>
      </c>
      <c r="I18" s="88" t="s">
        <v>756</v>
      </c>
      <c r="J18" s="90" t="s">
        <v>751</v>
      </c>
      <c r="K18" s="87" t="s">
        <v>766</v>
      </c>
      <c r="L18" s="88" t="s">
        <v>5</v>
      </c>
      <c r="M18" s="89" t="s">
        <v>748</v>
      </c>
      <c r="N18" s="91" t="s">
        <v>753</v>
      </c>
      <c r="O18" s="88" t="s">
        <v>763</v>
      </c>
      <c r="P18" s="93" t="s">
        <v>767</v>
      </c>
      <c r="Q18" s="494"/>
      <c r="R18" s="494"/>
      <c r="S18" s="494"/>
      <c r="T18" s="494"/>
      <c r="U18" s="494">
        <v>1</v>
      </c>
      <c r="V18" s="494"/>
      <c r="W18" s="494">
        <v>2</v>
      </c>
      <c r="X18" s="494"/>
      <c r="Y18" s="494"/>
      <c r="Z18" s="494"/>
      <c r="AA18" s="494">
        <v>4</v>
      </c>
      <c r="AB18" s="494"/>
      <c r="AC18" s="494"/>
      <c r="AD18" s="494"/>
      <c r="AE18" s="494"/>
      <c r="AF18" s="494"/>
      <c r="AG18" s="504">
        <f t="shared" si="0"/>
        <v>7</v>
      </c>
      <c r="AH18" s="506"/>
      <c r="AI18" s="508" t="s">
        <v>768</v>
      </c>
      <c r="AJ18" s="508"/>
      <c r="AK18" s="508"/>
      <c r="AL18" s="508"/>
      <c r="AM18" s="508"/>
      <c r="AN18" s="508"/>
      <c r="AO18" s="508"/>
      <c r="AP18" s="79"/>
    </row>
    <row r="19" spans="1:42" ht="15.05" customHeight="1">
      <c r="A19" s="84"/>
      <c r="B19" s="85" t="s">
        <v>769</v>
      </c>
      <c r="C19" s="86"/>
      <c r="D19" s="87" t="s">
        <v>746</v>
      </c>
      <c r="E19" s="88" t="s">
        <v>766</v>
      </c>
      <c r="F19" s="88" t="s">
        <v>69</v>
      </c>
      <c r="G19" s="89" t="s">
        <v>748</v>
      </c>
      <c r="H19" s="88" t="s">
        <v>749</v>
      </c>
      <c r="I19" s="88" t="s">
        <v>766</v>
      </c>
      <c r="J19" s="90" t="s">
        <v>52</v>
      </c>
      <c r="K19" s="87" t="s">
        <v>766</v>
      </c>
      <c r="L19" s="88" t="s">
        <v>69</v>
      </c>
      <c r="M19" s="89" t="s">
        <v>748</v>
      </c>
      <c r="N19" s="91"/>
      <c r="O19" s="88" t="s">
        <v>770</v>
      </c>
      <c r="P19" s="90" t="s">
        <v>751</v>
      </c>
      <c r="Q19" s="494"/>
      <c r="R19" s="494"/>
      <c r="S19" s="494"/>
      <c r="T19" s="494"/>
      <c r="U19" s="494">
        <v>2</v>
      </c>
      <c r="V19" s="494"/>
      <c r="W19" s="494">
        <v>1</v>
      </c>
      <c r="X19" s="494"/>
      <c r="Y19" s="494">
        <v>1</v>
      </c>
      <c r="Z19" s="494"/>
      <c r="AA19" s="494">
        <v>2</v>
      </c>
      <c r="AB19" s="494"/>
      <c r="AC19" s="494">
        <v>1</v>
      </c>
      <c r="AD19" s="494"/>
      <c r="AE19" s="494"/>
      <c r="AF19" s="494"/>
      <c r="AG19" s="504">
        <f t="shared" si="0"/>
        <v>7</v>
      </c>
      <c r="AH19" s="506"/>
      <c r="AI19" s="509"/>
      <c r="AJ19" s="509"/>
      <c r="AK19" s="509"/>
      <c r="AL19" s="509"/>
      <c r="AM19" s="509"/>
      <c r="AN19" s="509"/>
      <c r="AO19" s="509"/>
      <c r="AP19" s="79"/>
    </row>
    <row r="20" spans="1:42" ht="15.05" customHeight="1">
      <c r="A20" s="84"/>
      <c r="B20" s="85" t="s">
        <v>771</v>
      </c>
      <c r="C20" s="86"/>
      <c r="D20" s="87" t="s">
        <v>746</v>
      </c>
      <c r="E20" s="88" t="s">
        <v>752</v>
      </c>
      <c r="F20" s="88" t="s">
        <v>5</v>
      </c>
      <c r="G20" s="89" t="s">
        <v>748</v>
      </c>
      <c r="H20" s="88" t="s">
        <v>749</v>
      </c>
      <c r="I20" s="88" t="s">
        <v>772</v>
      </c>
      <c r="J20" s="90" t="s">
        <v>759</v>
      </c>
      <c r="K20" s="87" t="s">
        <v>756</v>
      </c>
      <c r="L20" s="88" t="s">
        <v>5</v>
      </c>
      <c r="M20" s="89" t="s">
        <v>748</v>
      </c>
      <c r="N20" s="91"/>
      <c r="O20" s="88" t="s">
        <v>760</v>
      </c>
      <c r="P20" s="90" t="s">
        <v>759</v>
      </c>
      <c r="Q20" s="494"/>
      <c r="R20" s="494"/>
      <c r="S20" s="494">
        <v>2</v>
      </c>
      <c r="T20" s="494"/>
      <c r="U20" s="494">
        <v>6</v>
      </c>
      <c r="V20" s="494"/>
      <c r="W20" s="494"/>
      <c r="X20" s="494"/>
      <c r="Y20" s="494">
        <v>2</v>
      </c>
      <c r="Z20" s="494"/>
      <c r="AA20" s="494"/>
      <c r="AB20" s="494"/>
      <c r="AC20" s="494"/>
      <c r="AD20" s="494"/>
      <c r="AE20" s="494"/>
      <c r="AF20" s="494"/>
      <c r="AG20" s="504">
        <f t="shared" si="0"/>
        <v>10</v>
      </c>
      <c r="AH20" s="506"/>
      <c r="AI20" s="509"/>
      <c r="AJ20" s="509"/>
      <c r="AK20" s="509"/>
      <c r="AL20" s="509"/>
      <c r="AM20" s="509"/>
      <c r="AN20" s="509"/>
      <c r="AO20" s="509"/>
      <c r="AP20" s="79"/>
    </row>
    <row r="21" spans="1:42" ht="15.05" customHeight="1">
      <c r="A21" s="84"/>
      <c r="B21" s="85" t="s">
        <v>773</v>
      </c>
      <c r="C21" s="86"/>
      <c r="D21" s="87" t="s">
        <v>774</v>
      </c>
      <c r="E21" s="88" t="s">
        <v>747</v>
      </c>
      <c r="F21" s="88" t="s">
        <v>5</v>
      </c>
      <c r="G21" s="89" t="s">
        <v>748</v>
      </c>
      <c r="H21" s="89" t="s">
        <v>775</v>
      </c>
      <c r="I21" s="88" t="s">
        <v>750</v>
      </c>
      <c r="J21" s="90" t="s">
        <v>751</v>
      </c>
      <c r="K21" s="87" t="s">
        <v>747</v>
      </c>
      <c r="L21" s="88" t="s">
        <v>5</v>
      </c>
      <c r="M21" s="89" t="s">
        <v>748</v>
      </c>
      <c r="N21" s="91"/>
      <c r="O21" s="88" t="s">
        <v>776</v>
      </c>
      <c r="P21" s="90" t="s">
        <v>759</v>
      </c>
      <c r="Q21" s="494"/>
      <c r="R21" s="494"/>
      <c r="S21" s="494"/>
      <c r="T21" s="494"/>
      <c r="U21" s="494">
        <v>4</v>
      </c>
      <c r="V21" s="494"/>
      <c r="W21" s="494"/>
      <c r="X21" s="494"/>
      <c r="Y21" s="494">
        <v>1</v>
      </c>
      <c r="Z21" s="494"/>
      <c r="AA21" s="494">
        <v>2</v>
      </c>
      <c r="AB21" s="494"/>
      <c r="AC21" s="494"/>
      <c r="AD21" s="494"/>
      <c r="AE21" s="494"/>
      <c r="AF21" s="494"/>
      <c r="AG21" s="504">
        <f t="shared" si="0"/>
        <v>7</v>
      </c>
      <c r="AH21" s="506"/>
      <c r="AI21" s="509"/>
      <c r="AJ21" s="509"/>
      <c r="AK21" s="509"/>
      <c r="AL21" s="509"/>
      <c r="AM21" s="509"/>
      <c r="AN21" s="509"/>
      <c r="AO21" s="509"/>
      <c r="AP21" s="79"/>
    </row>
    <row r="22" spans="1:42" ht="15.05" customHeight="1">
      <c r="A22" s="84"/>
      <c r="B22" s="85" t="s">
        <v>777</v>
      </c>
      <c r="C22" s="86"/>
      <c r="D22" s="87" t="s">
        <v>755</v>
      </c>
      <c r="E22" s="88" t="s">
        <v>756</v>
      </c>
      <c r="F22" s="88" t="s">
        <v>5</v>
      </c>
      <c r="G22" s="89" t="s">
        <v>748</v>
      </c>
      <c r="H22" s="89" t="s">
        <v>757</v>
      </c>
      <c r="I22" s="88" t="s">
        <v>758</v>
      </c>
      <c r="J22" s="90" t="s">
        <v>759</v>
      </c>
      <c r="K22" s="87" t="s">
        <v>756</v>
      </c>
      <c r="L22" s="88" t="s">
        <v>5</v>
      </c>
      <c r="M22" s="89" t="s">
        <v>748</v>
      </c>
      <c r="N22" s="91"/>
      <c r="O22" s="88" t="s">
        <v>750</v>
      </c>
      <c r="P22" s="90" t="s">
        <v>751</v>
      </c>
      <c r="Q22" s="494"/>
      <c r="R22" s="494"/>
      <c r="S22" s="494"/>
      <c r="T22" s="494"/>
      <c r="U22" s="494"/>
      <c r="V22" s="494"/>
      <c r="W22" s="494"/>
      <c r="X22" s="494"/>
      <c r="Y22" s="494"/>
      <c r="Z22" s="494"/>
      <c r="AA22" s="494"/>
      <c r="AB22" s="494"/>
      <c r="AC22" s="494">
        <v>1</v>
      </c>
      <c r="AD22" s="494"/>
      <c r="AE22" s="494">
        <v>1</v>
      </c>
      <c r="AF22" s="494"/>
      <c r="AG22" s="504">
        <f t="shared" si="0"/>
        <v>2</v>
      </c>
      <c r="AH22" s="506"/>
      <c r="AI22" s="509"/>
      <c r="AJ22" s="509"/>
      <c r="AK22" s="509"/>
      <c r="AL22" s="509"/>
      <c r="AM22" s="509"/>
      <c r="AN22" s="509"/>
      <c r="AO22" s="509"/>
      <c r="AP22" s="79"/>
    </row>
    <row r="23" spans="1:42" ht="15.05" customHeight="1">
      <c r="A23" s="84"/>
      <c r="B23" s="85" t="s">
        <v>778</v>
      </c>
      <c r="C23" s="86"/>
      <c r="D23" s="87" t="s">
        <v>774</v>
      </c>
      <c r="E23" s="88" t="s">
        <v>760</v>
      </c>
      <c r="F23" s="88" t="s">
        <v>5</v>
      </c>
      <c r="G23" s="89" t="s">
        <v>748</v>
      </c>
      <c r="H23" s="89" t="s">
        <v>775</v>
      </c>
      <c r="I23" s="88" t="s">
        <v>770</v>
      </c>
      <c r="J23" s="90" t="s">
        <v>751</v>
      </c>
      <c r="K23" s="87" t="s">
        <v>760</v>
      </c>
      <c r="L23" s="88" t="s">
        <v>5</v>
      </c>
      <c r="M23" s="89" t="s">
        <v>748</v>
      </c>
      <c r="N23" s="91" t="s">
        <v>753</v>
      </c>
      <c r="O23" s="88" t="s">
        <v>763</v>
      </c>
      <c r="P23" s="93" t="s">
        <v>767</v>
      </c>
      <c r="Q23" s="494"/>
      <c r="R23" s="494"/>
      <c r="S23" s="494"/>
      <c r="T23" s="494"/>
      <c r="U23" s="494">
        <v>1</v>
      </c>
      <c r="V23" s="494"/>
      <c r="W23" s="494"/>
      <c r="X23" s="494"/>
      <c r="Y23" s="494"/>
      <c r="Z23" s="494"/>
      <c r="AA23" s="494"/>
      <c r="AB23" s="494"/>
      <c r="AC23" s="494"/>
      <c r="AD23" s="494"/>
      <c r="AE23" s="494"/>
      <c r="AF23" s="494"/>
      <c r="AG23" s="504">
        <f t="shared" si="0"/>
        <v>1</v>
      </c>
      <c r="AH23" s="506"/>
      <c r="AI23" s="509"/>
      <c r="AJ23" s="509"/>
      <c r="AK23" s="509"/>
      <c r="AL23" s="509"/>
      <c r="AM23" s="509"/>
      <c r="AN23" s="509"/>
      <c r="AO23" s="509"/>
      <c r="AP23" s="79"/>
    </row>
    <row r="24" spans="1:42" ht="15.05" customHeight="1">
      <c r="A24" s="84"/>
      <c r="B24" s="85" t="s">
        <v>779</v>
      </c>
      <c r="C24" s="86"/>
      <c r="D24" s="87" t="s">
        <v>774</v>
      </c>
      <c r="E24" s="88" t="s">
        <v>750</v>
      </c>
      <c r="F24" s="88" t="s">
        <v>5</v>
      </c>
      <c r="G24" s="89" t="s">
        <v>748</v>
      </c>
      <c r="H24" s="89" t="s">
        <v>775</v>
      </c>
      <c r="I24" s="88" t="s">
        <v>766</v>
      </c>
      <c r="J24" s="90" t="s">
        <v>759</v>
      </c>
      <c r="K24" s="87" t="s">
        <v>750</v>
      </c>
      <c r="L24" s="88" t="s">
        <v>5</v>
      </c>
      <c r="M24" s="89" t="s">
        <v>748</v>
      </c>
      <c r="N24" s="91"/>
      <c r="O24" s="88" t="s">
        <v>772</v>
      </c>
      <c r="P24" s="90" t="s">
        <v>759</v>
      </c>
      <c r="Q24" s="494"/>
      <c r="R24" s="494"/>
      <c r="S24" s="494"/>
      <c r="T24" s="494"/>
      <c r="U24" s="494"/>
      <c r="V24" s="494"/>
      <c r="W24" s="494"/>
      <c r="X24" s="494"/>
      <c r="Y24" s="494"/>
      <c r="Z24" s="494"/>
      <c r="AA24" s="494"/>
      <c r="AB24" s="494"/>
      <c r="AC24" s="494"/>
      <c r="AD24" s="494"/>
      <c r="AE24" s="494">
        <v>2</v>
      </c>
      <c r="AF24" s="494"/>
      <c r="AG24" s="504">
        <f t="shared" si="0"/>
        <v>2</v>
      </c>
      <c r="AH24" s="506"/>
      <c r="AI24" s="509"/>
      <c r="AJ24" s="509"/>
      <c r="AK24" s="509"/>
      <c r="AL24" s="509"/>
      <c r="AM24" s="509"/>
      <c r="AN24" s="509"/>
      <c r="AO24" s="509"/>
      <c r="AP24" s="79"/>
    </row>
    <row r="25" spans="1:42" ht="15.05" customHeight="1">
      <c r="A25" s="84"/>
      <c r="B25" s="85" t="s">
        <v>780</v>
      </c>
      <c r="C25" s="86"/>
      <c r="D25" s="87" t="s">
        <v>775</v>
      </c>
      <c r="E25" s="88" t="s">
        <v>781</v>
      </c>
      <c r="F25" s="88" t="s">
        <v>5</v>
      </c>
      <c r="G25" s="89" t="s">
        <v>748</v>
      </c>
      <c r="H25" s="88" t="s">
        <v>749</v>
      </c>
      <c r="I25" s="88" t="s">
        <v>760</v>
      </c>
      <c r="J25" s="90" t="s">
        <v>759</v>
      </c>
      <c r="K25" s="87" t="s">
        <v>756</v>
      </c>
      <c r="L25" s="88" t="s">
        <v>5</v>
      </c>
      <c r="M25" s="89" t="s">
        <v>748</v>
      </c>
      <c r="N25" s="91" t="s">
        <v>753</v>
      </c>
      <c r="O25" s="88" t="s">
        <v>781</v>
      </c>
      <c r="P25" s="90" t="s">
        <v>759</v>
      </c>
      <c r="Q25" s="494"/>
      <c r="R25" s="494"/>
      <c r="S25" s="494"/>
      <c r="T25" s="494"/>
      <c r="U25" s="494"/>
      <c r="V25" s="494"/>
      <c r="W25" s="494">
        <v>1</v>
      </c>
      <c r="X25" s="494"/>
      <c r="Y25" s="494"/>
      <c r="Z25" s="494"/>
      <c r="AA25" s="494"/>
      <c r="AB25" s="494"/>
      <c r="AC25" s="494"/>
      <c r="AD25" s="494"/>
      <c r="AE25" s="494"/>
      <c r="AF25" s="494"/>
      <c r="AG25" s="504">
        <f t="shared" si="0"/>
        <v>1</v>
      </c>
      <c r="AH25" s="506"/>
      <c r="AI25" s="509"/>
      <c r="AJ25" s="509"/>
      <c r="AK25" s="509"/>
      <c r="AL25" s="509"/>
      <c r="AM25" s="509"/>
      <c r="AN25" s="509"/>
      <c r="AO25" s="509"/>
      <c r="AP25" s="79"/>
    </row>
    <row r="26" spans="1:42" ht="15.05" customHeight="1">
      <c r="A26" s="84"/>
      <c r="B26" s="85" t="s">
        <v>782</v>
      </c>
      <c r="C26" s="86"/>
      <c r="D26" s="87" t="s">
        <v>775</v>
      </c>
      <c r="E26" s="88" t="s">
        <v>758</v>
      </c>
      <c r="F26" s="88" t="s">
        <v>5</v>
      </c>
      <c r="G26" s="89" t="s">
        <v>748</v>
      </c>
      <c r="H26" s="89" t="s">
        <v>783</v>
      </c>
      <c r="I26" s="88" t="s">
        <v>763</v>
      </c>
      <c r="J26" s="93" t="s">
        <v>767</v>
      </c>
      <c r="K26" s="87" t="s">
        <v>758</v>
      </c>
      <c r="L26" s="88" t="s">
        <v>5</v>
      </c>
      <c r="M26" s="89" t="s">
        <v>748</v>
      </c>
      <c r="N26" s="91"/>
      <c r="O26" s="88" t="s">
        <v>750</v>
      </c>
      <c r="P26" s="90" t="s">
        <v>751</v>
      </c>
      <c r="Q26" s="494"/>
      <c r="R26" s="494"/>
      <c r="S26" s="494">
        <v>4</v>
      </c>
      <c r="T26" s="494"/>
      <c r="U26" s="494">
        <v>11</v>
      </c>
      <c r="V26" s="494"/>
      <c r="W26" s="494">
        <v>5</v>
      </c>
      <c r="X26" s="494"/>
      <c r="Y26" s="494">
        <v>6</v>
      </c>
      <c r="Z26" s="494"/>
      <c r="AA26" s="494">
        <v>2</v>
      </c>
      <c r="AB26" s="494"/>
      <c r="AC26" s="494"/>
      <c r="AD26" s="494"/>
      <c r="AE26" s="494"/>
      <c r="AF26" s="494"/>
      <c r="AG26" s="504">
        <f t="shared" si="0"/>
        <v>28</v>
      </c>
      <c r="AH26" s="506"/>
      <c r="AI26" s="509"/>
      <c r="AJ26" s="509"/>
      <c r="AK26" s="509"/>
      <c r="AL26" s="509"/>
      <c r="AM26" s="509"/>
      <c r="AN26" s="509"/>
      <c r="AO26" s="509"/>
      <c r="AP26" s="79"/>
    </row>
    <row r="27" spans="1:42" ht="15.05" customHeight="1">
      <c r="A27" s="84"/>
      <c r="B27" s="85" t="s">
        <v>784</v>
      </c>
      <c r="C27" s="86"/>
      <c r="D27" s="87" t="s">
        <v>746</v>
      </c>
      <c r="E27" s="88" t="s">
        <v>760</v>
      </c>
      <c r="F27" s="88" t="s">
        <v>5</v>
      </c>
      <c r="G27" s="89" t="s">
        <v>748</v>
      </c>
      <c r="H27" s="88" t="s">
        <v>749</v>
      </c>
      <c r="I27" s="88" t="s">
        <v>770</v>
      </c>
      <c r="J27" s="90" t="s">
        <v>751</v>
      </c>
      <c r="K27" s="87" t="s">
        <v>760</v>
      </c>
      <c r="L27" s="88" t="s">
        <v>785</v>
      </c>
      <c r="M27" s="89" t="s">
        <v>748</v>
      </c>
      <c r="N27" s="91" t="s">
        <v>753</v>
      </c>
      <c r="O27" s="88" t="s">
        <v>763</v>
      </c>
      <c r="P27" s="93" t="s">
        <v>767</v>
      </c>
      <c r="Q27" s="494">
        <v>4</v>
      </c>
      <c r="R27" s="494"/>
      <c r="S27" s="494"/>
      <c r="T27" s="494"/>
      <c r="U27" s="494"/>
      <c r="V27" s="494"/>
      <c r="W27" s="494"/>
      <c r="X27" s="494"/>
      <c r="Y27" s="494"/>
      <c r="Z27" s="494"/>
      <c r="AA27" s="494"/>
      <c r="AB27" s="494"/>
      <c r="AC27" s="494"/>
      <c r="AD27" s="494"/>
      <c r="AE27" s="494"/>
      <c r="AF27" s="494"/>
      <c r="AG27" s="504">
        <f t="shared" si="0"/>
        <v>4</v>
      </c>
      <c r="AH27" s="506"/>
      <c r="AI27" s="509"/>
      <c r="AJ27" s="509"/>
      <c r="AK27" s="509"/>
      <c r="AL27" s="509"/>
      <c r="AM27" s="509"/>
      <c r="AN27" s="509"/>
      <c r="AO27" s="509"/>
      <c r="AP27" s="79"/>
    </row>
    <row r="28" spans="1:42" ht="15.05" customHeight="1">
      <c r="A28" s="84"/>
      <c r="B28" s="85" t="s">
        <v>786</v>
      </c>
      <c r="C28" s="86"/>
      <c r="D28" s="87" t="s">
        <v>775</v>
      </c>
      <c r="E28" s="88" t="s">
        <v>763</v>
      </c>
      <c r="F28" s="88" t="s">
        <v>785</v>
      </c>
      <c r="G28" s="89" t="s">
        <v>748</v>
      </c>
      <c r="H28" s="89" t="s">
        <v>783</v>
      </c>
      <c r="I28" s="88" t="s">
        <v>763</v>
      </c>
      <c r="J28" s="90" t="s">
        <v>74</v>
      </c>
      <c r="K28" s="87" t="s">
        <v>763</v>
      </c>
      <c r="L28" s="88" t="s">
        <v>785</v>
      </c>
      <c r="M28" s="89" t="s">
        <v>748</v>
      </c>
      <c r="N28" s="91"/>
      <c r="O28" s="88" t="s">
        <v>756</v>
      </c>
      <c r="P28" s="90" t="s">
        <v>69</v>
      </c>
      <c r="Q28" s="494">
        <v>4</v>
      </c>
      <c r="R28" s="494"/>
      <c r="S28" s="494"/>
      <c r="T28" s="494"/>
      <c r="U28" s="494"/>
      <c r="V28" s="494"/>
      <c r="W28" s="494"/>
      <c r="X28" s="494"/>
      <c r="Y28" s="494"/>
      <c r="Z28" s="494"/>
      <c r="AA28" s="494"/>
      <c r="AB28" s="494"/>
      <c r="AC28" s="494"/>
      <c r="AD28" s="494"/>
      <c r="AE28" s="494"/>
      <c r="AF28" s="494"/>
      <c r="AG28" s="504">
        <f t="shared" si="0"/>
        <v>4</v>
      </c>
      <c r="AH28" s="506"/>
      <c r="AI28" s="509"/>
      <c r="AJ28" s="509"/>
      <c r="AK28" s="509"/>
      <c r="AL28" s="509"/>
      <c r="AM28" s="509"/>
      <c r="AN28" s="509"/>
      <c r="AO28" s="509"/>
      <c r="AP28" s="79"/>
    </row>
    <row r="29" spans="1:42" ht="15.05" customHeight="1">
      <c r="A29" s="84"/>
      <c r="B29" s="85" t="s">
        <v>787</v>
      </c>
      <c r="C29" s="86"/>
      <c r="D29" s="87" t="s">
        <v>746</v>
      </c>
      <c r="E29" s="88" t="s">
        <v>772</v>
      </c>
      <c r="F29" s="88" t="s">
        <v>5</v>
      </c>
      <c r="G29" s="89" t="s">
        <v>748</v>
      </c>
      <c r="H29" s="88" t="s">
        <v>775</v>
      </c>
      <c r="I29" s="88" t="s">
        <v>747</v>
      </c>
      <c r="J29" s="90" t="s">
        <v>759</v>
      </c>
      <c r="K29" s="87" t="s">
        <v>772</v>
      </c>
      <c r="L29" s="88" t="s">
        <v>8</v>
      </c>
      <c r="M29" s="89" t="s">
        <v>748</v>
      </c>
      <c r="N29" s="91"/>
      <c r="O29" s="88" t="s">
        <v>776</v>
      </c>
      <c r="P29" s="90" t="s">
        <v>69</v>
      </c>
      <c r="Q29" s="494">
        <v>10</v>
      </c>
      <c r="R29" s="494"/>
      <c r="S29" s="494"/>
      <c r="T29" s="494"/>
      <c r="U29" s="494"/>
      <c r="V29" s="494"/>
      <c r="W29" s="494"/>
      <c r="X29" s="494"/>
      <c r="Y29" s="494"/>
      <c r="Z29" s="494"/>
      <c r="AA29" s="494"/>
      <c r="AB29" s="494"/>
      <c r="AC29" s="494"/>
      <c r="AD29" s="494"/>
      <c r="AE29" s="494"/>
      <c r="AF29" s="494"/>
      <c r="AG29" s="504">
        <f t="shared" si="0"/>
        <v>10</v>
      </c>
      <c r="AH29" s="506"/>
      <c r="AI29" s="509"/>
      <c r="AJ29" s="509"/>
      <c r="AK29" s="509"/>
      <c r="AL29" s="509"/>
      <c r="AM29" s="509"/>
      <c r="AN29" s="509"/>
      <c r="AO29" s="509"/>
      <c r="AP29" s="79"/>
    </row>
    <row r="30" spans="1:42" ht="15.05" customHeight="1">
      <c r="A30" s="84"/>
      <c r="B30" s="85" t="s">
        <v>788</v>
      </c>
      <c r="C30" s="86"/>
      <c r="D30" s="87" t="s">
        <v>775</v>
      </c>
      <c r="E30" s="88" t="s">
        <v>763</v>
      </c>
      <c r="F30" s="88" t="s">
        <v>5</v>
      </c>
      <c r="G30" s="89" t="s">
        <v>789</v>
      </c>
      <c r="H30" s="89" t="s">
        <v>757</v>
      </c>
      <c r="I30" s="88" t="s">
        <v>781</v>
      </c>
      <c r="J30" s="90" t="s">
        <v>759</v>
      </c>
      <c r="K30" s="87" t="s">
        <v>763</v>
      </c>
      <c r="L30" s="88" t="s">
        <v>5</v>
      </c>
      <c r="M30" s="89" t="s">
        <v>789</v>
      </c>
      <c r="N30" s="91"/>
      <c r="O30" s="88" t="s">
        <v>760</v>
      </c>
      <c r="P30" s="90" t="s">
        <v>759</v>
      </c>
      <c r="Q30" s="494"/>
      <c r="R30" s="494"/>
      <c r="S30" s="494"/>
      <c r="T30" s="494"/>
      <c r="U30" s="494">
        <v>9</v>
      </c>
      <c r="V30" s="494"/>
      <c r="W30" s="494"/>
      <c r="X30" s="494"/>
      <c r="Y30" s="494"/>
      <c r="Z30" s="494"/>
      <c r="AA30" s="494"/>
      <c r="AB30" s="494"/>
      <c r="AC30" s="494"/>
      <c r="AD30" s="494"/>
      <c r="AE30" s="494"/>
      <c r="AF30" s="494"/>
      <c r="AG30" s="504">
        <f t="shared" si="0"/>
        <v>9</v>
      </c>
      <c r="AH30" s="506"/>
      <c r="AI30" s="509" t="s">
        <v>790</v>
      </c>
      <c r="AJ30" s="509"/>
      <c r="AK30" s="509"/>
      <c r="AL30" s="509"/>
      <c r="AM30" s="509"/>
      <c r="AN30" s="509"/>
      <c r="AO30" s="509"/>
      <c r="AP30" s="79"/>
    </row>
    <row r="31" spans="1:42" ht="15.05" customHeight="1">
      <c r="A31" s="84"/>
      <c r="B31" s="85" t="s">
        <v>791</v>
      </c>
      <c r="C31" s="86"/>
      <c r="D31" s="87" t="s">
        <v>746</v>
      </c>
      <c r="E31" s="88" t="s">
        <v>766</v>
      </c>
      <c r="F31" s="88" t="s">
        <v>5</v>
      </c>
      <c r="G31" s="89" t="s">
        <v>748</v>
      </c>
      <c r="H31" s="88" t="s">
        <v>749</v>
      </c>
      <c r="I31" s="88" t="s">
        <v>756</v>
      </c>
      <c r="J31" s="90" t="s">
        <v>751</v>
      </c>
      <c r="K31" s="87" t="s">
        <v>766</v>
      </c>
      <c r="L31" s="88" t="s">
        <v>5</v>
      </c>
      <c r="M31" s="89" t="s">
        <v>748</v>
      </c>
      <c r="N31" s="91" t="s">
        <v>753</v>
      </c>
      <c r="O31" s="88" t="s">
        <v>756</v>
      </c>
      <c r="P31" s="90" t="s">
        <v>751</v>
      </c>
      <c r="Q31" s="494"/>
      <c r="R31" s="494"/>
      <c r="S31" s="494"/>
      <c r="T31" s="494"/>
      <c r="U31" s="494">
        <v>3</v>
      </c>
      <c r="V31" s="494"/>
      <c r="W31" s="494"/>
      <c r="X31" s="494"/>
      <c r="Y31" s="494">
        <v>1</v>
      </c>
      <c r="Z31" s="494"/>
      <c r="AA31" s="494"/>
      <c r="AB31" s="494"/>
      <c r="AC31" s="494"/>
      <c r="AD31" s="494"/>
      <c r="AE31" s="494"/>
      <c r="AF31" s="494"/>
      <c r="AG31" s="504">
        <f t="shared" si="0"/>
        <v>4</v>
      </c>
      <c r="AH31" s="506"/>
      <c r="AI31" s="509"/>
      <c r="AJ31" s="509"/>
      <c r="AK31" s="509"/>
      <c r="AL31" s="509"/>
      <c r="AM31" s="509"/>
      <c r="AN31" s="509"/>
      <c r="AO31" s="509"/>
      <c r="AP31" s="79"/>
    </row>
    <row r="32" spans="1:42" ht="15.05" customHeight="1">
      <c r="A32" s="84"/>
      <c r="B32" s="85" t="s">
        <v>792</v>
      </c>
      <c r="C32" s="86"/>
      <c r="D32" s="87" t="s">
        <v>774</v>
      </c>
      <c r="E32" s="88" t="s">
        <v>760</v>
      </c>
      <c r="F32" s="88" t="s">
        <v>5</v>
      </c>
      <c r="G32" s="89" t="s">
        <v>748</v>
      </c>
      <c r="H32" s="89" t="s">
        <v>775</v>
      </c>
      <c r="I32" s="88" t="s">
        <v>770</v>
      </c>
      <c r="J32" s="90" t="s">
        <v>751</v>
      </c>
      <c r="K32" s="87" t="s">
        <v>760</v>
      </c>
      <c r="L32" s="88" t="s">
        <v>5</v>
      </c>
      <c r="M32" s="89" t="s">
        <v>748</v>
      </c>
      <c r="N32" s="91" t="s">
        <v>753</v>
      </c>
      <c r="O32" s="88" t="s">
        <v>772</v>
      </c>
      <c r="P32" s="90" t="s">
        <v>759</v>
      </c>
      <c r="Q32" s="494"/>
      <c r="R32" s="494"/>
      <c r="S32" s="494">
        <v>1</v>
      </c>
      <c r="T32" s="494"/>
      <c r="U32" s="494"/>
      <c r="V32" s="494"/>
      <c r="W32" s="494"/>
      <c r="X32" s="494"/>
      <c r="Y32" s="494"/>
      <c r="Z32" s="494"/>
      <c r="AA32" s="494">
        <v>1</v>
      </c>
      <c r="AB32" s="494"/>
      <c r="AC32" s="494"/>
      <c r="AD32" s="494"/>
      <c r="AE32" s="494"/>
      <c r="AF32" s="494"/>
      <c r="AG32" s="504">
        <f t="shared" si="0"/>
        <v>2</v>
      </c>
      <c r="AH32" s="506"/>
      <c r="AI32" s="509"/>
      <c r="AJ32" s="509"/>
      <c r="AK32" s="509"/>
      <c r="AL32" s="509"/>
      <c r="AM32" s="509"/>
      <c r="AN32" s="509"/>
      <c r="AO32" s="509"/>
      <c r="AP32" s="79"/>
    </row>
    <row r="33" spans="1:42" ht="15.05" customHeight="1">
      <c r="A33" s="84"/>
      <c r="B33" s="85" t="s">
        <v>793</v>
      </c>
      <c r="C33" s="86"/>
      <c r="D33" s="87" t="s">
        <v>746</v>
      </c>
      <c r="E33" s="88" t="s">
        <v>760</v>
      </c>
      <c r="F33" s="88" t="s">
        <v>5</v>
      </c>
      <c r="G33" s="89" t="s">
        <v>748</v>
      </c>
      <c r="H33" s="88" t="s">
        <v>775</v>
      </c>
      <c r="I33" s="88" t="s">
        <v>770</v>
      </c>
      <c r="J33" s="90" t="s">
        <v>751</v>
      </c>
      <c r="K33" s="87" t="s">
        <v>760</v>
      </c>
      <c r="L33" s="88" t="s">
        <v>5</v>
      </c>
      <c r="M33" s="89" t="s">
        <v>748</v>
      </c>
      <c r="N33" s="91" t="s">
        <v>753</v>
      </c>
      <c r="O33" s="88" t="s">
        <v>772</v>
      </c>
      <c r="P33" s="90" t="s">
        <v>759</v>
      </c>
      <c r="Q33" s="494"/>
      <c r="R33" s="494"/>
      <c r="S33" s="494"/>
      <c r="T33" s="494"/>
      <c r="U33" s="494"/>
      <c r="V33" s="494"/>
      <c r="W33" s="494"/>
      <c r="X33" s="494"/>
      <c r="Y33" s="494"/>
      <c r="Z33" s="494"/>
      <c r="AA33" s="494"/>
      <c r="AB33" s="494"/>
      <c r="AC33" s="494"/>
      <c r="AD33" s="494"/>
      <c r="AE33" s="494">
        <v>7</v>
      </c>
      <c r="AF33" s="494"/>
      <c r="AG33" s="504">
        <f t="shared" si="0"/>
        <v>7</v>
      </c>
      <c r="AH33" s="506"/>
      <c r="AI33" s="509"/>
      <c r="AJ33" s="509"/>
      <c r="AK33" s="509"/>
      <c r="AL33" s="509"/>
      <c r="AM33" s="509"/>
      <c r="AN33" s="509"/>
      <c r="AO33" s="509"/>
      <c r="AP33" s="79"/>
    </row>
    <row r="34" spans="1:42" ht="15.05" customHeight="1">
      <c r="A34" s="84"/>
      <c r="B34" s="85" t="s">
        <v>794</v>
      </c>
      <c r="C34" s="86"/>
      <c r="D34" s="87" t="s">
        <v>775</v>
      </c>
      <c r="E34" s="88" t="s">
        <v>756</v>
      </c>
      <c r="F34" s="88" t="s">
        <v>5</v>
      </c>
      <c r="G34" s="89" t="s">
        <v>748</v>
      </c>
      <c r="H34" s="88" t="s">
        <v>757</v>
      </c>
      <c r="I34" s="88" t="s">
        <v>758</v>
      </c>
      <c r="J34" s="90" t="s">
        <v>759</v>
      </c>
      <c r="K34" s="87" t="s">
        <v>756</v>
      </c>
      <c r="L34" s="88" t="s">
        <v>5</v>
      </c>
      <c r="M34" s="89" t="s">
        <v>748</v>
      </c>
      <c r="N34" s="91"/>
      <c r="O34" s="88" t="s">
        <v>772</v>
      </c>
      <c r="P34" s="90" t="s">
        <v>759</v>
      </c>
      <c r="Q34" s="494"/>
      <c r="R34" s="494"/>
      <c r="S34" s="494">
        <v>4</v>
      </c>
      <c r="T34" s="494"/>
      <c r="U34" s="494">
        <v>5</v>
      </c>
      <c r="V34" s="494"/>
      <c r="W34" s="494"/>
      <c r="X34" s="494"/>
      <c r="Y34" s="494"/>
      <c r="Z34" s="494"/>
      <c r="AA34" s="494"/>
      <c r="AB34" s="494"/>
      <c r="AC34" s="494"/>
      <c r="AD34" s="494"/>
      <c r="AE34" s="494"/>
      <c r="AF34" s="494"/>
      <c r="AG34" s="504">
        <f t="shared" si="0"/>
        <v>9</v>
      </c>
      <c r="AH34" s="506"/>
      <c r="AI34" s="509"/>
      <c r="AJ34" s="509"/>
      <c r="AK34" s="509"/>
      <c r="AL34" s="509"/>
      <c r="AM34" s="509"/>
      <c r="AN34" s="509"/>
      <c r="AO34" s="509"/>
      <c r="AP34" s="79"/>
    </row>
    <row r="35" spans="1:42" ht="15.05" customHeight="1">
      <c r="A35" s="84"/>
      <c r="B35" s="94" t="s">
        <v>795</v>
      </c>
      <c r="C35" s="95"/>
      <c r="D35" s="510"/>
      <c r="E35" s="511"/>
      <c r="F35" s="511"/>
      <c r="G35" s="511"/>
      <c r="H35" s="511"/>
      <c r="I35" s="511"/>
      <c r="J35" s="512"/>
      <c r="K35" s="510"/>
      <c r="L35" s="511"/>
      <c r="M35" s="511"/>
      <c r="N35" s="511"/>
      <c r="O35" s="511"/>
      <c r="P35" s="512"/>
      <c r="Q35" s="494">
        <f>SUM(Q15:R34)</f>
        <v>18</v>
      </c>
      <c r="R35" s="494"/>
      <c r="S35" s="494">
        <f t="shared" ref="S35" si="1">SUM(S15:T34)</f>
        <v>16</v>
      </c>
      <c r="T35" s="494"/>
      <c r="U35" s="494">
        <f t="shared" ref="U35" si="2">SUM(U15:V34)</f>
        <v>71</v>
      </c>
      <c r="V35" s="494"/>
      <c r="W35" s="494">
        <f t="shared" ref="W35" si="3">SUM(W15:X34)</f>
        <v>10</v>
      </c>
      <c r="X35" s="494"/>
      <c r="Y35" s="494">
        <f t="shared" ref="Y35" si="4">SUM(Y15:Z34)</f>
        <v>17</v>
      </c>
      <c r="Z35" s="494"/>
      <c r="AA35" s="494">
        <f t="shared" ref="AA35" si="5">SUM(AA15:AB34)</f>
        <v>16</v>
      </c>
      <c r="AB35" s="494"/>
      <c r="AC35" s="494">
        <f t="shared" ref="AC35" si="6">SUM(AC15:AD34)</f>
        <v>2</v>
      </c>
      <c r="AD35" s="494"/>
      <c r="AE35" s="494">
        <f t="shared" ref="AE35:AG35" si="7">SUM(AE15:AF34)</f>
        <v>20</v>
      </c>
      <c r="AF35" s="494"/>
      <c r="AG35" s="494">
        <f t="shared" si="7"/>
        <v>170</v>
      </c>
      <c r="AH35" s="494"/>
      <c r="AI35" s="509"/>
      <c r="AJ35" s="509"/>
      <c r="AK35" s="509"/>
      <c r="AL35" s="509"/>
      <c r="AM35" s="509"/>
      <c r="AN35" s="509"/>
      <c r="AO35" s="509"/>
      <c r="AP35" s="79"/>
    </row>
  </sheetData>
  <mergeCells count="255">
    <mergeCell ref="AC35:AD35"/>
    <mergeCell ref="AE35:AF35"/>
    <mergeCell ref="AG35:AH35"/>
    <mergeCell ref="AI35:AO35"/>
    <mergeCell ref="AG34:AH34"/>
    <mergeCell ref="AI34:AO34"/>
    <mergeCell ref="D35:J35"/>
    <mergeCell ref="K35:P35"/>
    <mergeCell ref="Q35:R35"/>
    <mergeCell ref="S35:T35"/>
    <mergeCell ref="U35:V35"/>
    <mergeCell ref="W35:X35"/>
    <mergeCell ref="Y35:Z35"/>
    <mergeCell ref="AA35:AB35"/>
    <mergeCell ref="AI33:AO33"/>
    <mergeCell ref="Q34:R34"/>
    <mergeCell ref="S34:T34"/>
    <mergeCell ref="U34:V34"/>
    <mergeCell ref="W34:X34"/>
    <mergeCell ref="Y34:Z34"/>
    <mergeCell ref="AA34:AB34"/>
    <mergeCell ref="AC34:AD34"/>
    <mergeCell ref="AE34:AF34"/>
    <mergeCell ref="Q33:R33"/>
    <mergeCell ref="S33:T33"/>
    <mergeCell ref="U33:V33"/>
    <mergeCell ref="W33:X33"/>
    <mergeCell ref="Y33:Z33"/>
    <mergeCell ref="AA33:AB33"/>
    <mergeCell ref="AC33:AD33"/>
    <mergeCell ref="AE33:AF33"/>
    <mergeCell ref="AG33:AH33"/>
    <mergeCell ref="AI31:AO31"/>
    <mergeCell ref="Q32:R32"/>
    <mergeCell ref="S32:T32"/>
    <mergeCell ref="U32:V32"/>
    <mergeCell ref="W32:X32"/>
    <mergeCell ref="Y32:Z32"/>
    <mergeCell ref="AA32:AB32"/>
    <mergeCell ref="AC32:AD32"/>
    <mergeCell ref="AE32:AF32"/>
    <mergeCell ref="AG32:AH32"/>
    <mergeCell ref="AI32:AO32"/>
    <mergeCell ref="Q31:R31"/>
    <mergeCell ref="S31:T31"/>
    <mergeCell ref="U31:V31"/>
    <mergeCell ref="W31:X31"/>
    <mergeCell ref="Y31:Z31"/>
    <mergeCell ref="AA31:AB31"/>
    <mergeCell ref="AC31:AD31"/>
    <mergeCell ref="AE31:AF31"/>
    <mergeCell ref="AG31:AH31"/>
    <mergeCell ref="AI29:AO29"/>
    <mergeCell ref="Q30:R30"/>
    <mergeCell ref="S30:T30"/>
    <mergeCell ref="U30:V30"/>
    <mergeCell ref="W30:X30"/>
    <mergeCell ref="Y30:Z30"/>
    <mergeCell ref="AA30:AB30"/>
    <mergeCell ref="AC30:AD30"/>
    <mergeCell ref="AE30:AF30"/>
    <mergeCell ref="AG30:AH30"/>
    <mergeCell ref="AI30:AO30"/>
    <mergeCell ref="Q29:R29"/>
    <mergeCell ref="S29:T29"/>
    <mergeCell ref="U29:V29"/>
    <mergeCell ref="W29:X29"/>
    <mergeCell ref="Y29:Z29"/>
    <mergeCell ref="AA29:AB29"/>
    <mergeCell ref="AC29:AD29"/>
    <mergeCell ref="AE29:AF29"/>
    <mergeCell ref="AG29:AH29"/>
    <mergeCell ref="AI27:AO27"/>
    <mergeCell ref="Q28:R28"/>
    <mergeCell ref="S28:T28"/>
    <mergeCell ref="U28:V28"/>
    <mergeCell ref="W28:X28"/>
    <mergeCell ref="Y28:Z28"/>
    <mergeCell ref="AA28:AB28"/>
    <mergeCell ref="AC28:AD28"/>
    <mergeCell ref="AE28:AF28"/>
    <mergeCell ref="AG28:AH28"/>
    <mergeCell ref="AI28:AO28"/>
    <mergeCell ref="Q27:R27"/>
    <mergeCell ref="S27:T27"/>
    <mergeCell ref="U27:V27"/>
    <mergeCell ref="W27:X27"/>
    <mergeCell ref="Y27:Z27"/>
    <mergeCell ref="AA27:AB27"/>
    <mergeCell ref="AC27:AD27"/>
    <mergeCell ref="AE27:AF27"/>
    <mergeCell ref="AG27:AH27"/>
    <mergeCell ref="AI25:AO25"/>
    <mergeCell ref="Q26:R26"/>
    <mergeCell ref="S26:T26"/>
    <mergeCell ref="U26:V26"/>
    <mergeCell ref="W26:X26"/>
    <mergeCell ref="Y26:Z26"/>
    <mergeCell ref="AA26:AB26"/>
    <mergeCell ref="AC26:AD26"/>
    <mergeCell ref="AE26:AF26"/>
    <mergeCell ref="AG26:AH26"/>
    <mergeCell ref="AI26:AO26"/>
    <mergeCell ref="Q25:R25"/>
    <mergeCell ref="S25:T25"/>
    <mergeCell ref="U25:V25"/>
    <mergeCell ref="W25:X25"/>
    <mergeCell ref="Y25:Z25"/>
    <mergeCell ref="AA25:AB25"/>
    <mergeCell ref="AC25:AD25"/>
    <mergeCell ref="AE25:AF25"/>
    <mergeCell ref="AG25:AH25"/>
    <mergeCell ref="AI23:AO23"/>
    <mergeCell ref="Q24:R24"/>
    <mergeCell ref="S24:T24"/>
    <mergeCell ref="U24:V24"/>
    <mergeCell ref="W24:X24"/>
    <mergeCell ref="Y24:Z24"/>
    <mergeCell ref="AA24:AB24"/>
    <mergeCell ref="AC24:AD24"/>
    <mergeCell ref="AE24:AF24"/>
    <mergeCell ref="AG24:AH24"/>
    <mergeCell ref="AI24:AO24"/>
    <mergeCell ref="Q23:R23"/>
    <mergeCell ref="S23:T23"/>
    <mergeCell ref="U23:V23"/>
    <mergeCell ref="W23:X23"/>
    <mergeCell ref="Y23:Z23"/>
    <mergeCell ref="AA23:AB23"/>
    <mergeCell ref="AC23:AD23"/>
    <mergeCell ref="AE23:AF23"/>
    <mergeCell ref="AG23:AH23"/>
    <mergeCell ref="AI21:AO21"/>
    <mergeCell ref="Q22:R22"/>
    <mergeCell ref="S22:T22"/>
    <mergeCell ref="U22:V22"/>
    <mergeCell ref="W22:X22"/>
    <mergeCell ref="Y22:Z22"/>
    <mergeCell ref="AA22:AB22"/>
    <mergeCell ref="AC22:AD22"/>
    <mergeCell ref="AE22:AF22"/>
    <mergeCell ref="AG22:AH22"/>
    <mergeCell ref="AI22:AO22"/>
    <mergeCell ref="Q21:R21"/>
    <mergeCell ref="S21:T21"/>
    <mergeCell ref="U21:V21"/>
    <mergeCell ref="W21:X21"/>
    <mergeCell ref="Y21:Z21"/>
    <mergeCell ref="AA21:AB21"/>
    <mergeCell ref="AC21:AD21"/>
    <mergeCell ref="AE21:AF21"/>
    <mergeCell ref="AG21:AH21"/>
    <mergeCell ref="AI19:AO19"/>
    <mergeCell ref="Q20:R20"/>
    <mergeCell ref="S20:T20"/>
    <mergeCell ref="U20:V20"/>
    <mergeCell ref="W20:X20"/>
    <mergeCell ref="Y20:Z20"/>
    <mergeCell ref="AA20:AB20"/>
    <mergeCell ref="AC20:AD20"/>
    <mergeCell ref="AE20:AF20"/>
    <mergeCell ref="AG20:AH20"/>
    <mergeCell ref="AI20:AO20"/>
    <mergeCell ref="Q19:R19"/>
    <mergeCell ref="S19:T19"/>
    <mergeCell ref="U19:V19"/>
    <mergeCell ref="W19:X19"/>
    <mergeCell ref="Y19:Z19"/>
    <mergeCell ref="AA19:AB19"/>
    <mergeCell ref="AC19:AD19"/>
    <mergeCell ref="AE19:AF19"/>
    <mergeCell ref="AG19:AH19"/>
    <mergeCell ref="AC15:AD15"/>
    <mergeCell ref="AE15:AF15"/>
    <mergeCell ref="AI17:AO17"/>
    <mergeCell ref="Q18:R18"/>
    <mergeCell ref="S18:T18"/>
    <mergeCell ref="U18:V18"/>
    <mergeCell ref="W18:X18"/>
    <mergeCell ref="Y18:Z18"/>
    <mergeCell ref="AA18:AB18"/>
    <mergeCell ref="AC18:AD18"/>
    <mergeCell ref="AE18:AF18"/>
    <mergeCell ref="AG18:AH18"/>
    <mergeCell ref="AI18:AO18"/>
    <mergeCell ref="Q17:R17"/>
    <mergeCell ref="S17:T17"/>
    <mergeCell ref="U17:V17"/>
    <mergeCell ref="W17:X17"/>
    <mergeCell ref="Y17:Z17"/>
    <mergeCell ref="AA17:AB17"/>
    <mergeCell ref="AC17:AD17"/>
    <mergeCell ref="AE17:AF17"/>
    <mergeCell ref="AG17:AH17"/>
    <mergeCell ref="A9:C9"/>
    <mergeCell ref="D9:J9"/>
    <mergeCell ref="K9:P9"/>
    <mergeCell ref="Q9:V9"/>
    <mergeCell ref="W9:AB9"/>
    <mergeCell ref="AC9:AI9"/>
    <mergeCell ref="AG15:AH15"/>
    <mergeCell ref="AI15:AO15"/>
    <mergeCell ref="Q16:R16"/>
    <mergeCell ref="S16:T16"/>
    <mergeCell ref="U16:V16"/>
    <mergeCell ref="W16:X16"/>
    <mergeCell ref="Y16:Z16"/>
    <mergeCell ref="AA16:AB16"/>
    <mergeCell ref="AC16:AD16"/>
    <mergeCell ref="AE16:AF16"/>
    <mergeCell ref="AG16:AH16"/>
    <mergeCell ref="AI16:AO16"/>
    <mergeCell ref="Q15:R15"/>
    <mergeCell ref="S15:T15"/>
    <mergeCell ref="U15:V15"/>
    <mergeCell ref="W15:X15"/>
    <mergeCell ref="Y15:Z15"/>
    <mergeCell ref="AA15:AB15"/>
    <mergeCell ref="AJ9:AO9"/>
    <mergeCell ref="AJ10:AO10"/>
    <mergeCell ref="A13:C14"/>
    <mergeCell ref="D13:J14"/>
    <mergeCell ref="K13:P14"/>
    <mergeCell ref="Q13:R13"/>
    <mergeCell ref="S13:AD13"/>
    <mergeCell ref="AE13:AF13"/>
    <mergeCell ref="AG13:AH14"/>
    <mergeCell ref="AI13:AO14"/>
    <mergeCell ref="Q14:R14"/>
    <mergeCell ref="A10:C10"/>
    <mergeCell ref="D10:J10"/>
    <mergeCell ref="K10:P10"/>
    <mergeCell ref="Q10:V10"/>
    <mergeCell ref="W10:AB10"/>
    <mergeCell ref="AC10:AI10"/>
    <mergeCell ref="AE14:AF14"/>
    <mergeCell ref="S14:T14"/>
    <mergeCell ref="U14:V14"/>
    <mergeCell ref="W14:X14"/>
    <mergeCell ref="Y14:Z14"/>
    <mergeCell ref="AA14:AB14"/>
    <mergeCell ref="AC14:AD14"/>
    <mergeCell ref="A5:C5"/>
    <mergeCell ref="D5:V5"/>
    <mergeCell ref="W5:AO5"/>
    <mergeCell ref="A6:C8"/>
    <mergeCell ref="D6:P6"/>
    <mergeCell ref="Q6:V8"/>
    <mergeCell ref="W6:AB6"/>
    <mergeCell ref="AC6:AO6"/>
    <mergeCell ref="D7:J7"/>
    <mergeCell ref="K7:P8"/>
    <mergeCell ref="W7:AB8"/>
    <mergeCell ref="AC7:AO8"/>
    <mergeCell ref="D8:J8"/>
  </mergeCells>
  <phoneticPr fontId="3"/>
  <pageMargins left="0.78740157480314965" right="0.39370078740157483" top="0.39370078740157483" bottom="0.39370078740157483" header="0" footer="0"/>
  <pageSetup paperSize="9" scale="96" orientation="landscape"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856B1-F4D5-401C-A20B-0F107EFAB846}">
  <sheetPr>
    <pageSetUpPr fitToPage="1"/>
  </sheetPr>
  <dimension ref="A1:I34"/>
  <sheetViews>
    <sheetView view="pageLayout" zoomScaleNormal="100" workbookViewId="0">
      <selection activeCell="H14" sqref="H14"/>
    </sheetView>
  </sheetViews>
  <sheetFormatPr defaultColWidth="9" defaultRowHeight="12.45"/>
  <cols>
    <col min="1" max="1" width="2.44140625" style="3" customWidth="1"/>
    <col min="2" max="2" width="33.44140625" style="4" customWidth="1"/>
    <col min="3" max="3" width="4.88671875" style="5" customWidth="1"/>
    <col min="4" max="4" width="2.44140625" style="3" customWidth="1"/>
    <col min="5" max="5" width="33.33203125" style="4" customWidth="1"/>
    <col min="6" max="6" width="4.88671875" style="5" customWidth="1"/>
    <col min="7" max="7" width="2.44140625" style="6" customWidth="1"/>
    <col min="8" max="8" width="33.44140625" style="4" customWidth="1"/>
    <col min="9" max="9" width="4.88671875" style="5" customWidth="1"/>
    <col min="10" max="16384" width="9" style="4"/>
  </cols>
  <sheetData>
    <row r="1" spans="1:9" ht="19.8" customHeight="1"/>
    <row r="2" spans="1:9" ht="19.8" customHeight="1">
      <c r="A2" s="386" t="s">
        <v>3</v>
      </c>
      <c r="B2" s="386"/>
      <c r="C2" s="386"/>
      <c r="D2" s="386"/>
      <c r="E2" s="386"/>
      <c r="F2" s="386"/>
      <c r="G2" s="386"/>
      <c r="H2" s="386"/>
      <c r="I2" s="386"/>
    </row>
    <row r="3" spans="1:9" s="9" customFormat="1" ht="19.8" customHeight="1">
      <c r="A3" s="7"/>
      <c r="B3" s="8"/>
      <c r="C3" s="8" t="s">
        <v>4</v>
      </c>
      <c r="D3" s="7"/>
      <c r="E3" s="8"/>
      <c r="F3" s="8" t="s">
        <v>4</v>
      </c>
      <c r="G3" s="7"/>
      <c r="H3" s="8"/>
      <c r="I3" s="8" t="s">
        <v>4</v>
      </c>
    </row>
    <row r="4" spans="1:9" ht="19.8" customHeight="1">
      <c r="A4" s="7" t="s">
        <v>5</v>
      </c>
      <c r="B4" s="10" t="s">
        <v>6</v>
      </c>
      <c r="C4" s="11">
        <v>1</v>
      </c>
      <c r="D4" s="7"/>
      <c r="E4" s="10" t="s">
        <v>7</v>
      </c>
      <c r="F4" s="11">
        <v>18</v>
      </c>
      <c r="G4" s="7" t="s">
        <v>8</v>
      </c>
      <c r="H4" s="10" t="s">
        <v>9</v>
      </c>
      <c r="I4" s="11"/>
    </row>
    <row r="5" spans="1:9" ht="19.8" customHeight="1">
      <c r="A5" s="7" t="s">
        <v>10</v>
      </c>
      <c r="B5" s="10" t="s">
        <v>11</v>
      </c>
      <c r="C5" s="11">
        <v>2</v>
      </c>
      <c r="D5" s="7"/>
      <c r="E5" s="10" t="s">
        <v>12</v>
      </c>
      <c r="F5" s="11">
        <v>18</v>
      </c>
      <c r="G5" s="7"/>
      <c r="H5" s="10" t="s">
        <v>13</v>
      </c>
      <c r="I5" s="11" t="s">
        <v>14</v>
      </c>
    </row>
    <row r="6" spans="1:9" ht="19.8" customHeight="1">
      <c r="A6" s="7" t="s">
        <v>15</v>
      </c>
      <c r="B6" s="10" t="s">
        <v>16</v>
      </c>
      <c r="C6" s="11">
        <v>3</v>
      </c>
      <c r="D6" s="7"/>
      <c r="E6" s="10" t="s">
        <v>17</v>
      </c>
      <c r="F6" s="11">
        <v>19</v>
      </c>
      <c r="G6" s="7"/>
      <c r="H6" s="10" t="s">
        <v>18</v>
      </c>
      <c r="I6" s="11">
        <v>30</v>
      </c>
    </row>
    <row r="7" spans="1:9" ht="19.8" customHeight="1">
      <c r="A7" s="7" t="s">
        <v>19</v>
      </c>
      <c r="B7" s="10" t="s">
        <v>20</v>
      </c>
      <c r="C7" s="11">
        <v>3</v>
      </c>
      <c r="D7" s="7"/>
      <c r="E7" s="10" t="s">
        <v>21</v>
      </c>
      <c r="F7" s="11">
        <v>19</v>
      </c>
      <c r="G7" s="7"/>
      <c r="H7" s="10" t="s">
        <v>22</v>
      </c>
      <c r="I7" s="11">
        <v>30</v>
      </c>
    </row>
    <row r="8" spans="1:9" ht="19.8" customHeight="1">
      <c r="A8" s="7" t="s">
        <v>23</v>
      </c>
      <c r="B8" s="10" t="s">
        <v>24</v>
      </c>
      <c r="C8" s="11">
        <v>4</v>
      </c>
      <c r="D8" s="7"/>
      <c r="E8" s="10" t="s">
        <v>25</v>
      </c>
      <c r="F8" s="11">
        <v>19</v>
      </c>
      <c r="G8" s="7" t="s">
        <v>26</v>
      </c>
      <c r="H8" s="10" t="s">
        <v>27</v>
      </c>
      <c r="I8" s="11"/>
    </row>
    <row r="9" spans="1:9" ht="19.8" customHeight="1">
      <c r="A9" s="7" t="s">
        <v>28</v>
      </c>
      <c r="B9" s="10" t="s">
        <v>29</v>
      </c>
      <c r="C9" s="11">
        <v>5</v>
      </c>
      <c r="D9" s="7" t="s">
        <v>30</v>
      </c>
      <c r="E9" s="10" t="s">
        <v>31</v>
      </c>
      <c r="F9" s="11">
        <v>20</v>
      </c>
      <c r="G9" s="7"/>
      <c r="H9" s="10" t="s">
        <v>32</v>
      </c>
      <c r="I9" s="11">
        <v>31</v>
      </c>
    </row>
    <row r="10" spans="1:9" ht="19.8" customHeight="1">
      <c r="A10" s="7" t="s">
        <v>33</v>
      </c>
      <c r="B10" s="10" t="s">
        <v>34</v>
      </c>
      <c r="C10" s="11">
        <v>5</v>
      </c>
      <c r="D10" s="7" t="s">
        <v>35</v>
      </c>
      <c r="E10" s="10" t="s">
        <v>36</v>
      </c>
      <c r="F10" s="11"/>
      <c r="G10" s="7"/>
      <c r="H10" s="10" t="s">
        <v>37</v>
      </c>
      <c r="I10" s="11">
        <v>32</v>
      </c>
    </row>
    <row r="11" spans="1:9" ht="19.8" customHeight="1">
      <c r="A11" s="7" t="s">
        <v>38</v>
      </c>
      <c r="B11" s="10" t="s">
        <v>39</v>
      </c>
      <c r="C11" s="11">
        <v>6</v>
      </c>
      <c r="D11" s="7"/>
      <c r="E11" s="10" t="s">
        <v>40</v>
      </c>
      <c r="F11" s="11">
        <v>21</v>
      </c>
      <c r="G11" s="7"/>
      <c r="H11" s="12" t="s">
        <v>1992</v>
      </c>
      <c r="I11" s="11">
        <v>33</v>
      </c>
    </row>
    <row r="12" spans="1:9" ht="19.8" customHeight="1">
      <c r="A12" s="7" t="s">
        <v>41</v>
      </c>
      <c r="B12" s="10" t="s">
        <v>42</v>
      </c>
      <c r="C12" s="11"/>
      <c r="D12" s="7"/>
      <c r="E12" s="10" t="s">
        <v>43</v>
      </c>
      <c r="F12" s="11">
        <v>22</v>
      </c>
      <c r="G12" s="7"/>
      <c r="H12" s="12" t="s">
        <v>1993</v>
      </c>
      <c r="I12" s="11">
        <v>34</v>
      </c>
    </row>
    <row r="13" spans="1:9" ht="19.8" customHeight="1">
      <c r="A13" s="7"/>
      <c r="B13" s="10" t="s">
        <v>44</v>
      </c>
      <c r="C13" s="11"/>
      <c r="D13" s="7" t="s">
        <v>45</v>
      </c>
      <c r="E13" s="10" t="s">
        <v>46</v>
      </c>
      <c r="F13" s="11"/>
      <c r="G13" s="7"/>
      <c r="H13" s="12" t="s">
        <v>1997</v>
      </c>
      <c r="I13" s="11">
        <v>34</v>
      </c>
    </row>
    <row r="14" spans="1:9" ht="19.8" customHeight="1">
      <c r="A14" s="7"/>
      <c r="B14" s="10" t="s">
        <v>47</v>
      </c>
      <c r="C14" s="11" t="s">
        <v>48</v>
      </c>
      <c r="D14" s="7"/>
      <c r="E14" s="10" t="s">
        <v>49</v>
      </c>
      <c r="F14" s="11">
        <v>23</v>
      </c>
      <c r="G14" s="7"/>
      <c r="H14" s="12" t="s">
        <v>1994</v>
      </c>
      <c r="I14" s="11">
        <v>34</v>
      </c>
    </row>
    <row r="15" spans="1:9" ht="19.8" customHeight="1">
      <c r="A15" s="7"/>
      <c r="B15" s="10" t="s">
        <v>50</v>
      </c>
      <c r="C15" s="11" t="s">
        <v>51</v>
      </c>
      <c r="D15" s="7" t="s">
        <v>52</v>
      </c>
      <c r="E15" s="10" t="s">
        <v>53</v>
      </c>
      <c r="F15" s="11"/>
      <c r="G15" s="7"/>
      <c r="H15" s="379" t="s">
        <v>1995</v>
      </c>
      <c r="I15" s="11">
        <v>35</v>
      </c>
    </row>
    <row r="16" spans="1:9" ht="19.8" customHeight="1">
      <c r="A16" s="7"/>
      <c r="B16" s="10" t="s">
        <v>54</v>
      </c>
      <c r="C16" s="11">
        <v>11</v>
      </c>
      <c r="D16" s="7"/>
      <c r="E16" s="10" t="s">
        <v>55</v>
      </c>
      <c r="F16" s="11">
        <v>24</v>
      </c>
      <c r="G16" s="7"/>
      <c r="H16" s="12" t="s">
        <v>1996</v>
      </c>
      <c r="I16" s="11">
        <v>35</v>
      </c>
    </row>
    <row r="17" spans="1:9" ht="19.8" customHeight="1">
      <c r="A17" s="7"/>
      <c r="B17" s="10" t="s">
        <v>56</v>
      </c>
      <c r="C17" s="11">
        <v>12</v>
      </c>
      <c r="D17" s="7"/>
      <c r="E17" s="10" t="s">
        <v>57</v>
      </c>
      <c r="F17" s="11">
        <v>25</v>
      </c>
      <c r="G17" s="7"/>
      <c r="H17" s="10" t="s">
        <v>61</v>
      </c>
      <c r="I17" s="11"/>
    </row>
    <row r="18" spans="1:9" ht="19.8" customHeight="1">
      <c r="A18" s="7"/>
      <c r="B18" s="10" t="s">
        <v>58</v>
      </c>
      <c r="C18" s="11">
        <v>13</v>
      </c>
      <c r="D18" s="7"/>
      <c r="E18" s="10" t="s">
        <v>59</v>
      </c>
      <c r="F18" s="11">
        <v>26</v>
      </c>
      <c r="G18" s="7" t="s">
        <v>60</v>
      </c>
      <c r="H18" s="10" t="s">
        <v>64</v>
      </c>
      <c r="I18" s="11">
        <v>36</v>
      </c>
    </row>
    <row r="19" spans="1:9" ht="19.8" customHeight="1">
      <c r="A19" s="7"/>
      <c r="B19" s="10" t="s">
        <v>62</v>
      </c>
      <c r="C19" s="11">
        <v>14</v>
      </c>
      <c r="D19" s="7"/>
      <c r="E19" s="10" t="s">
        <v>63</v>
      </c>
      <c r="F19" s="11">
        <v>26</v>
      </c>
      <c r="G19" s="7"/>
      <c r="H19" s="12" t="s">
        <v>67</v>
      </c>
      <c r="I19" s="11">
        <v>37</v>
      </c>
    </row>
    <row r="20" spans="1:9" ht="19.8" customHeight="1">
      <c r="A20" s="7"/>
      <c r="B20" s="10" t="s">
        <v>65</v>
      </c>
      <c r="C20" s="11"/>
      <c r="D20" s="7"/>
      <c r="E20" s="10" t="s">
        <v>66</v>
      </c>
      <c r="F20" s="11">
        <v>26</v>
      </c>
      <c r="G20" s="7"/>
      <c r="H20" s="12" t="s">
        <v>71</v>
      </c>
      <c r="I20" s="11">
        <v>37</v>
      </c>
    </row>
    <row r="21" spans="1:9" ht="19.8" customHeight="1">
      <c r="A21" s="7"/>
      <c r="B21" s="10" t="s">
        <v>68</v>
      </c>
      <c r="C21" s="11">
        <v>15</v>
      </c>
      <c r="D21" s="7" t="s">
        <v>69</v>
      </c>
      <c r="E21" s="10" t="s">
        <v>70</v>
      </c>
      <c r="F21" s="11"/>
      <c r="G21" s="7"/>
      <c r="H21" s="10" t="s">
        <v>75</v>
      </c>
      <c r="I21" s="11"/>
    </row>
    <row r="22" spans="1:9" ht="19.8" customHeight="1">
      <c r="A22" s="7"/>
      <c r="B22" s="10" t="s">
        <v>72</v>
      </c>
      <c r="C22" s="11">
        <v>16</v>
      </c>
      <c r="D22" s="7"/>
      <c r="E22" s="10" t="s">
        <v>73</v>
      </c>
      <c r="F22" s="11">
        <v>27</v>
      </c>
      <c r="G22" s="7" t="s">
        <v>74</v>
      </c>
      <c r="H22" s="10" t="s">
        <v>79</v>
      </c>
      <c r="I22" s="11">
        <v>38</v>
      </c>
    </row>
    <row r="23" spans="1:9" ht="19.8" customHeight="1">
      <c r="A23" s="7" t="s">
        <v>76</v>
      </c>
      <c r="B23" s="10" t="s">
        <v>77</v>
      </c>
      <c r="C23" s="11"/>
      <c r="D23" s="7"/>
      <c r="E23" s="10" t="s">
        <v>78</v>
      </c>
      <c r="F23" s="11">
        <v>27</v>
      </c>
      <c r="G23" s="7"/>
      <c r="H23" s="10" t="s">
        <v>82</v>
      </c>
      <c r="I23" s="11" t="s">
        <v>83</v>
      </c>
    </row>
    <row r="24" spans="1:9" ht="19.8" customHeight="1">
      <c r="A24" s="7"/>
      <c r="B24" s="10" t="s">
        <v>80</v>
      </c>
      <c r="C24" s="11">
        <v>17</v>
      </c>
      <c r="D24" s="7"/>
      <c r="E24" s="10" t="s">
        <v>81</v>
      </c>
      <c r="F24" s="11">
        <v>27</v>
      </c>
      <c r="G24" s="7"/>
    </row>
    <row r="25" spans="1:9" ht="19.8" customHeight="1">
      <c r="A25" s="7"/>
      <c r="B25" s="10" t="s">
        <v>84</v>
      </c>
      <c r="C25" s="11">
        <v>17</v>
      </c>
      <c r="D25" s="7"/>
      <c r="E25" s="10" t="s">
        <v>85</v>
      </c>
      <c r="F25" s="11">
        <v>27</v>
      </c>
      <c r="G25" s="7"/>
    </row>
    <row r="26" spans="1:9" ht="17.7" customHeight="1"/>
    <row r="27" spans="1:9" ht="17.7" customHeight="1"/>
    <row r="28" spans="1:9" ht="17.7" customHeight="1"/>
    <row r="29" spans="1:9" ht="17.7" customHeight="1"/>
    <row r="30" spans="1:9" ht="17.7" customHeight="1">
      <c r="H30" s="10"/>
      <c r="I30" s="11"/>
    </row>
    <row r="31" spans="1:9" ht="20.3" customHeight="1">
      <c r="G31" s="3"/>
      <c r="H31" s="10"/>
      <c r="I31" s="11"/>
    </row>
    <row r="32" spans="1:9" ht="20.3" customHeight="1">
      <c r="G32" s="3"/>
      <c r="H32" s="10"/>
      <c r="I32" s="11"/>
    </row>
    <row r="33" spans="7:9">
      <c r="G33" s="3"/>
      <c r="H33" s="10"/>
      <c r="I33" s="11"/>
    </row>
    <row r="34" spans="7:9">
      <c r="G34" s="3"/>
      <c r="H34" s="10"/>
      <c r="I34" s="11"/>
    </row>
  </sheetData>
  <mergeCells count="1">
    <mergeCell ref="A2:I2"/>
  </mergeCells>
  <phoneticPr fontId="3"/>
  <pageMargins left="0.78740157480314965" right="0.39370078740157483" top="0.39370078740157483" bottom="0.39370078740157483" header="0" footer="0"/>
  <pageSetup paperSize="9" orientation="landscape" horizontalDpi="1200" verticalDpi="1200" r:id="rId1"/>
  <headerFooter scaleWithDoc="0"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15A65-2794-4CB8-8601-8F40C3ECD5BD}">
  <sheetPr>
    <pageSetUpPr fitToPage="1"/>
  </sheetPr>
  <dimension ref="A1:T18"/>
  <sheetViews>
    <sheetView view="pageLayout" zoomScaleNormal="100" workbookViewId="0">
      <selection activeCell="I15" sqref="I15"/>
    </sheetView>
  </sheetViews>
  <sheetFormatPr defaultColWidth="9" defaultRowHeight="14.4"/>
  <cols>
    <col min="1" max="1" width="17.77734375" style="96" customWidth="1"/>
    <col min="2" max="6" width="8" style="96" customWidth="1"/>
    <col min="7" max="8" width="4.109375" style="96" customWidth="1"/>
    <col min="9" max="12" width="7.6640625" style="96" customWidth="1"/>
    <col min="13" max="18" width="3.77734375" style="96" customWidth="1"/>
    <col min="19" max="19" width="4.88671875" style="96" customWidth="1"/>
    <col min="20" max="20" width="3.77734375" style="96" customWidth="1"/>
    <col min="21" max="21" width="0.88671875" style="96" customWidth="1"/>
    <col min="22" max="16384" width="9" style="96"/>
  </cols>
  <sheetData>
    <row r="1" spans="1:20" ht="29.95" customHeight="1"/>
    <row r="2" spans="1:20" ht="29.45" customHeight="1">
      <c r="A2" s="97" t="s">
        <v>796</v>
      </c>
      <c r="B2" s="98"/>
      <c r="C2" s="98"/>
      <c r="D2" s="98"/>
      <c r="E2" s="99"/>
      <c r="F2" s="99"/>
      <c r="G2" s="99"/>
      <c r="H2" s="99"/>
      <c r="I2" s="99"/>
      <c r="J2" s="99"/>
      <c r="K2" s="98"/>
      <c r="L2" s="98"/>
      <c r="M2" s="98"/>
      <c r="N2" s="98"/>
      <c r="O2" s="98"/>
      <c r="P2" s="98"/>
      <c r="Q2" s="98"/>
      <c r="R2" s="98"/>
      <c r="S2" s="98"/>
      <c r="T2" s="100" t="s">
        <v>797</v>
      </c>
    </row>
    <row r="3" spans="1:20" ht="29.45" customHeight="1">
      <c r="A3" s="101" t="s">
        <v>798</v>
      </c>
      <c r="B3" s="513" t="s">
        <v>799</v>
      </c>
      <c r="C3" s="513"/>
      <c r="D3" s="513"/>
      <c r="E3" s="513" t="s">
        <v>800</v>
      </c>
      <c r="F3" s="513"/>
      <c r="G3" s="513"/>
      <c r="H3" s="513"/>
      <c r="I3" s="514" t="s">
        <v>801</v>
      </c>
      <c r="J3" s="515"/>
      <c r="K3" s="516"/>
      <c r="L3" s="513" t="s">
        <v>802</v>
      </c>
      <c r="M3" s="513"/>
      <c r="N3" s="513"/>
      <c r="O3" s="513"/>
      <c r="P3" s="513"/>
      <c r="Q3" s="513"/>
      <c r="R3" s="513"/>
      <c r="S3" s="513"/>
      <c r="T3" s="513"/>
    </row>
    <row r="4" spans="1:20" ht="29.45" customHeight="1">
      <c r="A4" s="104" t="s">
        <v>803</v>
      </c>
      <c r="B4" s="105" t="s">
        <v>804</v>
      </c>
      <c r="C4" s="106" t="s">
        <v>805</v>
      </c>
      <c r="D4" s="106" t="s">
        <v>806</v>
      </c>
      <c r="E4" s="105" t="s">
        <v>807</v>
      </c>
      <c r="F4" s="106" t="s">
        <v>805</v>
      </c>
      <c r="G4" s="517" t="s">
        <v>808</v>
      </c>
      <c r="H4" s="517"/>
      <c r="I4" s="514" t="s">
        <v>809</v>
      </c>
      <c r="J4" s="515"/>
      <c r="K4" s="516"/>
      <c r="L4" s="518" t="s">
        <v>810</v>
      </c>
      <c r="M4" s="519"/>
      <c r="N4" s="519"/>
      <c r="O4" s="98">
        <v>9</v>
      </c>
      <c r="P4" s="518" t="s">
        <v>811</v>
      </c>
      <c r="Q4" s="519"/>
      <c r="R4" s="519"/>
      <c r="S4" s="519"/>
      <c r="T4" s="107">
        <v>10</v>
      </c>
    </row>
    <row r="5" spans="1:20" ht="29.45" customHeight="1">
      <c r="A5" s="108" t="s">
        <v>203</v>
      </c>
      <c r="B5" s="514" t="s">
        <v>812</v>
      </c>
      <c r="C5" s="515"/>
      <c r="D5" s="515"/>
      <c r="E5" s="520" t="s">
        <v>812</v>
      </c>
      <c r="F5" s="520"/>
      <c r="G5" s="520"/>
      <c r="H5" s="520"/>
      <c r="I5" s="514" t="s">
        <v>813</v>
      </c>
      <c r="J5" s="515"/>
      <c r="K5" s="516"/>
      <c r="L5" s="523" t="s">
        <v>810</v>
      </c>
      <c r="M5" s="524"/>
      <c r="N5" s="524"/>
      <c r="O5" s="109">
        <v>10</v>
      </c>
      <c r="P5" s="523" t="s">
        <v>811</v>
      </c>
      <c r="Q5" s="524"/>
      <c r="R5" s="524"/>
      <c r="S5" s="524"/>
      <c r="T5" s="110">
        <v>10</v>
      </c>
    </row>
    <row r="6" spans="1:20" ht="29.45" customHeight="1">
      <c r="A6" s="108" t="s">
        <v>203</v>
      </c>
      <c r="B6" s="514" t="s">
        <v>812</v>
      </c>
      <c r="C6" s="515"/>
      <c r="D6" s="515"/>
      <c r="E6" s="520" t="s">
        <v>812</v>
      </c>
      <c r="F6" s="520"/>
      <c r="G6" s="520"/>
      <c r="H6" s="520"/>
      <c r="I6" s="514" t="s">
        <v>814</v>
      </c>
      <c r="J6" s="515"/>
      <c r="K6" s="516"/>
      <c r="L6" s="521" t="s">
        <v>810</v>
      </c>
      <c r="M6" s="522"/>
      <c r="N6" s="522"/>
      <c r="O6" s="98">
        <v>1</v>
      </c>
      <c r="P6" s="521" t="s">
        <v>811</v>
      </c>
      <c r="Q6" s="522"/>
      <c r="R6" s="522"/>
      <c r="S6" s="522"/>
      <c r="T6" s="107">
        <v>0</v>
      </c>
    </row>
    <row r="7" spans="1:20" ht="29.45" customHeight="1">
      <c r="A7" s="108" t="s">
        <v>815</v>
      </c>
      <c r="B7" s="111" t="s">
        <v>816</v>
      </c>
      <c r="C7" s="112" t="s">
        <v>817</v>
      </c>
      <c r="D7" s="112" t="s">
        <v>818</v>
      </c>
      <c r="E7" s="105" t="s">
        <v>819</v>
      </c>
      <c r="F7" s="106" t="s">
        <v>817</v>
      </c>
      <c r="G7" s="517" t="s">
        <v>820</v>
      </c>
      <c r="H7" s="517"/>
      <c r="I7" s="531" t="s">
        <v>821</v>
      </c>
      <c r="J7" s="532"/>
      <c r="K7" s="533"/>
      <c r="L7" s="523" t="s">
        <v>822</v>
      </c>
      <c r="M7" s="524"/>
      <c r="N7" s="524"/>
      <c r="O7" s="109">
        <v>0</v>
      </c>
      <c r="P7" s="523" t="s">
        <v>823</v>
      </c>
      <c r="Q7" s="524"/>
      <c r="R7" s="524"/>
      <c r="S7" s="524"/>
      <c r="T7" s="110">
        <v>0</v>
      </c>
    </row>
    <row r="8" spans="1:20" ht="29.45" customHeight="1">
      <c r="A8" s="103" t="s">
        <v>238</v>
      </c>
      <c r="B8" s="513"/>
      <c r="C8" s="513"/>
      <c r="D8" s="513"/>
      <c r="E8" s="513"/>
      <c r="F8" s="513"/>
      <c r="G8" s="513"/>
      <c r="H8" s="513"/>
      <c r="I8" s="520"/>
      <c r="J8" s="520"/>
      <c r="K8" s="520"/>
      <c r="L8" s="525" t="s">
        <v>824</v>
      </c>
      <c r="M8" s="526"/>
      <c r="N8" s="526"/>
      <c r="O8" s="113">
        <f>SUM(O4:O7)</f>
        <v>20</v>
      </c>
      <c r="P8" s="525"/>
      <c r="Q8" s="526"/>
      <c r="R8" s="526"/>
      <c r="S8" s="526"/>
      <c r="T8" s="114">
        <f>SUM(T4:T7)</f>
        <v>20</v>
      </c>
    </row>
    <row r="9" spans="1:20" ht="29.45" customHeight="1">
      <c r="A9" s="115" t="s">
        <v>825</v>
      </c>
      <c r="B9" s="98"/>
      <c r="C9" s="98"/>
      <c r="D9" s="98"/>
      <c r="E9" s="98"/>
      <c r="F9" s="98"/>
      <c r="G9" s="98"/>
      <c r="H9" s="98"/>
      <c r="I9" s="98"/>
      <c r="J9" s="98"/>
      <c r="K9" s="98"/>
      <c r="L9" s="98"/>
      <c r="M9" s="98"/>
      <c r="N9" s="98"/>
      <c r="O9" s="98"/>
      <c r="P9" s="98"/>
      <c r="Q9" s="98"/>
      <c r="R9" s="98"/>
      <c r="S9" s="98"/>
      <c r="T9" s="98"/>
    </row>
    <row r="10" spans="1:20" ht="29.45" customHeight="1">
      <c r="A10" s="98"/>
      <c r="B10" s="98"/>
      <c r="C10" s="98"/>
      <c r="D10" s="98"/>
      <c r="E10" s="98"/>
      <c r="F10" s="98"/>
      <c r="G10" s="98"/>
      <c r="H10" s="98"/>
      <c r="I10" s="98"/>
      <c r="J10" s="98"/>
      <c r="K10" s="98"/>
      <c r="L10" s="98"/>
      <c r="M10" s="98"/>
      <c r="N10" s="98"/>
      <c r="O10" s="98"/>
      <c r="P10" s="98"/>
      <c r="Q10" s="98"/>
      <c r="R10" s="98"/>
      <c r="S10" s="98"/>
      <c r="T10" s="98"/>
    </row>
    <row r="11" spans="1:20" ht="29.45" customHeight="1">
      <c r="A11" s="116" t="s">
        <v>826</v>
      </c>
      <c r="B11" s="98"/>
      <c r="C11" s="98"/>
      <c r="D11" s="98"/>
      <c r="E11" s="98"/>
      <c r="F11" s="98"/>
      <c r="G11" s="98"/>
      <c r="H11" s="98"/>
      <c r="I11" s="98"/>
      <c r="J11" s="98"/>
      <c r="K11" s="98"/>
      <c r="L11" s="98"/>
      <c r="M11" s="98"/>
      <c r="N11" s="98"/>
      <c r="O11" s="117"/>
      <c r="P11" s="117"/>
      <c r="Q11" s="98"/>
      <c r="R11" s="98"/>
      <c r="S11" s="118"/>
      <c r="T11" s="119" t="s">
        <v>797</v>
      </c>
    </row>
    <row r="12" spans="1:20" ht="29.45" customHeight="1">
      <c r="A12" s="103" t="s">
        <v>827</v>
      </c>
      <c r="B12" s="102" t="s">
        <v>828</v>
      </c>
      <c r="C12" s="102" t="s">
        <v>829</v>
      </c>
      <c r="D12" s="102" t="s">
        <v>830</v>
      </c>
      <c r="E12" s="102" t="s">
        <v>831</v>
      </c>
      <c r="F12" s="102" t="s">
        <v>832</v>
      </c>
      <c r="G12" s="513" t="s">
        <v>833</v>
      </c>
      <c r="H12" s="513"/>
      <c r="I12" s="102" t="s">
        <v>834</v>
      </c>
      <c r="J12" s="102" t="s">
        <v>835</v>
      </c>
      <c r="K12" s="101" t="s">
        <v>836</v>
      </c>
      <c r="L12" s="102" t="s">
        <v>837</v>
      </c>
      <c r="M12" s="514" t="s">
        <v>838</v>
      </c>
      <c r="N12" s="516"/>
      <c r="O12" s="514" t="s">
        <v>839</v>
      </c>
      <c r="P12" s="516"/>
      <c r="Q12" s="514" t="s">
        <v>840</v>
      </c>
      <c r="R12" s="516"/>
      <c r="S12" s="513" t="s">
        <v>841</v>
      </c>
      <c r="T12" s="513"/>
    </row>
    <row r="13" spans="1:20" ht="29.45" customHeight="1">
      <c r="A13" s="108" t="s">
        <v>842</v>
      </c>
      <c r="B13" s="120">
        <v>19</v>
      </c>
      <c r="C13" s="120">
        <v>43</v>
      </c>
      <c r="D13" s="120">
        <v>1</v>
      </c>
      <c r="E13" s="120">
        <v>5</v>
      </c>
      <c r="F13" s="120"/>
      <c r="G13" s="121">
        <v>3</v>
      </c>
      <c r="H13" s="122">
        <v>-2</v>
      </c>
      <c r="I13" s="120"/>
      <c r="J13" s="120"/>
      <c r="K13" s="120">
        <v>1</v>
      </c>
      <c r="L13" s="120"/>
      <c r="M13" s="527"/>
      <c r="N13" s="528"/>
      <c r="O13" s="527"/>
      <c r="P13" s="528"/>
      <c r="Q13" s="529"/>
      <c r="R13" s="530"/>
      <c r="S13" s="121">
        <f>IF(SUM(B13:G13)+SUM(I13:Q13)=0,"",SUM(B13:G13)+SUM(I13:Q13))</f>
        <v>72</v>
      </c>
      <c r="T13" s="123">
        <f>IF(H13=0,"",H13)</f>
        <v>-2</v>
      </c>
    </row>
    <row r="14" spans="1:20" ht="29.45" customHeight="1">
      <c r="A14" s="108" t="s">
        <v>843</v>
      </c>
      <c r="B14" s="120">
        <v>10</v>
      </c>
      <c r="C14" s="120">
        <v>21</v>
      </c>
      <c r="D14" s="120"/>
      <c r="E14" s="120"/>
      <c r="F14" s="120"/>
      <c r="G14" s="121">
        <v>4</v>
      </c>
      <c r="H14" s="122">
        <v>-4</v>
      </c>
      <c r="I14" s="120"/>
      <c r="J14" s="120"/>
      <c r="K14" s="120"/>
      <c r="L14" s="120"/>
      <c r="M14" s="527">
        <v>1</v>
      </c>
      <c r="N14" s="528"/>
      <c r="O14" s="527"/>
      <c r="P14" s="528"/>
      <c r="Q14" s="529"/>
      <c r="R14" s="530"/>
      <c r="S14" s="121">
        <f>IF(SUM(B14:G14)+SUM(I14:Q14)=0,"",SUM(B14:G14)+SUM(I14:Q14))</f>
        <v>36</v>
      </c>
      <c r="T14" s="123">
        <f>IF(H14=0,"",H14)</f>
        <v>-4</v>
      </c>
    </row>
    <row r="15" spans="1:20" ht="29.45" customHeight="1">
      <c r="A15" s="108" t="s">
        <v>844</v>
      </c>
      <c r="B15" s="120">
        <v>35</v>
      </c>
      <c r="C15" s="120">
        <v>44</v>
      </c>
      <c r="D15" s="120"/>
      <c r="E15" s="120">
        <v>5</v>
      </c>
      <c r="F15" s="120">
        <v>1</v>
      </c>
      <c r="G15" s="121">
        <v>3</v>
      </c>
      <c r="H15" s="122">
        <v>-3</v>
      </c>
      <c r="I15" s="120">
        <v>1</v>
      </c>
      <c r="J15" s="120">
        <v>1</v>
      </c>
      <c r="K15" s="120">
        <v>6</v>
      </c>
      <c r="L15" s="120"/>
      <c r="M15" s="527">
        <v>3</v>
      </c>
      <c r="N15" s="528"/>
      <c r="O15" s="527">
        <v>3</v>
      </c>
      <c r="P15" s="528"/>
      <c r="Q15" s="529">
        <v>3</v>
      </c>
      <c r="R15" s="530"/>
      <c r="S15" s="121">
        <f>IF(SUM(B15:G15)+SUM(I15:Q15)=0,"",SUM(B15:G15)+SUM(I15:Q15))</f>
        <v>105</v>
      </c>
      <c r="T15" s="123">
        <f>IF(H15=0,"",H15)</f>
        <v>-3</v>
      </c>
    </row>
    <row r="16" spans="1:20" ht="29.45" customHeight="1">
      <c r="A16" s="108" t="s">
        <v>845</v>
      </c>
      <c r="B16" s="121"/>
      <c r="C16" s="120"/>
      <c r="D16" s="120"/>
      <c r="E16" s="120"/>
      <c r="F16" s="120"/>
      <c r="G16" s="121"/>
      <c r="H16" s="122"/>
      <c r="I16" s="120" t="s">
        <v>846</v>
      </c>
      <c r="J16" s="120"/>
      <c r="K16" s="120"/>
      <c r="L16" s="120"/>
      <c r="M16" s="527"/>
      <c r="N16" s="528"/>
      <c r="O16" s="527"/>
      <c r="P16" s="528"/>
      <c r="Q16" s="529"/>
      <c r="R16" s="530"/>
      <c r="S16" s="121" t="str">
        <f>IF(SUM(B16:G16)+SUM(I16:Q16)=0,"",SUM(B16:G16)+SUM(I16:Q16))</f>
        <v/>
      </c>
      <c r="T16" s="123" t="str">
        <f>IF(H16=0,"",H16)</f>
        <v/>
      </c>
    </row>
    <row r="17" spans="1:20" ht="29.45" customHeight="1">
      <c r="A17" s="108" t="s">
        <v>847</v>
      </c>
      <c r="B17" s="120">
        <f t="shared" ref="B17:I17" si="0">SUM(B13:B16)</f>
        <v>64</v>
      </c>
      <c r="C17" s="120">
        <f t="shared" si="0"/>
        <v>108</v>
      </c>
      <c r="D17" s="120">
        <f t="shared" si="0"/>
        <v>1</v>
      </c>
      <c r="E17" s="120">
        <f t="shared" si="0"/>
        <v>10</v>
      </c>
      <c r="F17" s="120">
        <f t="shared" si="0"/>
        <v>1</v>
      </c>
      <c r="G17" s="121">
        <f>SUM(G13:G16)</f>
        <v>10</v>
      </c>
      <c r="H17" s="122">
        <f t="shared" si="0"/>
        <v>-9</v>
      </c>
      <c r="I17" s="120">
        <f t="shared" si="0"/>
        <v>1</v>
      </c>
      <c r="J17" s="120">
        <f>SUM(J13:J16)</f>
        <v>1</v>
      </c>
      <c r="K17" s="120">
        <f>SUM(K13:K16)</f>
        <v>7</v>
      </c>
      <c r="L17" s="120">
        <f>SUM(L13:L16)</f>
        <v>0</v>
      </c>
      <c r="M17" s="527">
        <f>SUM(M13:N16)</f>
        <v>4</v>
      </c>
      <c r="N17" s="528"/>
      <c r="O17" s="527">
        <f>SUM(O13:P16)</f>
        <v>3</v>
      </c>
      <c r="P17" s="528"/>
      <c r="Q17" s="529">
        <f>SUM(Q13:R16)</f>
        <v>3</v>
      </c>
      <c r="R17" s="530"/>
      <c r="S17" s="121">
        <f>IF(SUM(B17:G17)+SUM(I17:Q17)=0,"",SUM(B17:G17)+SUM(I17:Q17))</f>
        <v>213</v>
      </c>
      <c r="T17" s="123">
        <f>IF(H17=0,"",H17)</f>
        <v>-9</v>
      </c>
    </row>
    <row r="18" spans="1:20" ht="29.45" customHeight="1">
      <c r="A18" s="98" t="s">
        <v>848</v>
      </c>
    </row>
  </sheetData>
  <mergeCells count="47">
    <mergeCell ref="M16:N16"/>
    <mergeCell ref="O16:P16"/>
    <mergeCell ref="Q16:R16"/>
    <mergeCell ref="M17:N17"/>
    <mergeCell ref="O17:P17"/>
    <mergeCell ref="Q17:R17"/>
    <mergeCell ref="M14:N14"/>
    <mergeCell ref="O14:P14"/>
    <mergeCell ref="Q14:R14"/>
    <mergeCell ref="M15:N15"/>
    <mergeCell ref="O15:P15"/>
    <mergeCell ref="Q15:R15"/>
    <mergeCell ref="M13:N13"/>
    <mergeCell ref="O13:P13"/>
    <mergeCell ref="Q13:R13"/>
    <mergeCell ref="G7:H7"/>
    <mergeCell ref="I7:K7"/>
    <mergeCell ref="L7:N7"/>
    <mergeCell ref="P7:S7"/>
    <mergeCell ref="G12:H12"/>
    <mergeCell ref="M12:N12"/>
    <mergeCell ref="O12:P12"/>
    <mergeCell ref="Q12:R12"/>
    <mergeCell ref="S12:T12"/>
    <mergeCell ref="B8:D8"/>
    <mergeCell ref="E8:H8"/>
    <mergeCell ref="I8:K8"/>
    <mergeCell ref="L8:N8"/>
    <mergeCell ref="P8:S8"/>
    <mergeCell ref="B5:D5"/>
    <mergeCell ref="E5:H5"/>
    <mergeCell ref="I5:K5"/>
    <mergeCell ref="L5:N5"/>
    <mergeCell ref="P5:S5"/>
    <mergeCell ref="B6:D6"/>
    <mergeCell ref="E6:H6"/>
    <mergeCell ref="I6:K6"/>
    <mergeCell ref="L6:N6"/>
    <mergeCell ref="P6:S6"/>
    <mergeCell ref="B3:D3"/>
    <mergeCell ref="E3:H3"/>
    <mergeCell ref="I3:K3"/>
    <mergeCell ref="L3:T3"/>
    <mergeCell ref="G4:H4"/>
    <mergeCell ref="I4:K4"/>
    <mergeCell ref="L4:N4"/>
    <mergeCell ref="P4:S4"/>
  </mergeCells>
  <phoneticPr fontId="3"/>
  <pageMargins left="0.78740157480314965" right="0.39370078740157483" top="0.39370078740157483" bottom="0.39370078740157483" header="0" footer="0"/>
  <pageSetup paperSize="9" scale="96" orientation="landscape" r:id="rId1"/>
  <headerFooter scaleWithDoc="0" alignWithMargins="0">
    <oddFooter>&amp;C&amp;"ＭＳ 明朝,標準"－１８－</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DB0D-06ED-4DB9-8541-17E8CE220327}">
  <sheetPr>
    <pageSetUpPr fitToPage="1"/>
  </sheetPr>
  <dimension ref="B1:AQ20"/>
  <sheetViews>
    <sheetView view="pageLayout" zoomScaleNormal="100" workbookViewId="0"/>
  </sheetViews>
  <sheetFormatPr defaultColWidth="9" defaultRowHeight="14.4"/>
  <cols>
    <col min="1" max="5" width="2.77734375" style="14" customWidth="1"/>
    <col min="6" max="6" width="2.33203125" style="14" customWidth="1"/>
    <col min="7" max="9" width="2.21875" style="14" customWidth="1"/>
    <col min="10" max="42" width="2.88671875" style="14" customWidth="1"/>
    <col min="43" max="43" width="2.21875" style="14" customWidth="1"/>
    <col min="44" max="353" width="2.77734375" style="14" customWidth="1"/>
    <col min="354" max="16384" width="9" style="14"/>
  </cols>
  <sheetData>
    <row r="1" spans="2:43" ht="25.55" customHeight="1"/>
    <row r="2" spans="2:43" s="13" customFormat="1" ht="25.55" customHeight="1">
      <c r="B2" s="13" t="s">
        <v>849</v>
      </c>
      <c r="AQ2" s="33" t="s">
        <v>850</v>
      </c>
    </row>
    <row r="3" spans="2:43" ht="25.55" customHeight="1">
      <c r="B3" s="534"/>
      <c r="C3" s="535"/>
      <c r="D3" s="535"/>
      <c r="E3" s="535"/>
      <c r="F3" s="535"/>
      <c r="G3" s="535"/>
      <c r="H3" s="535"/>
      <c r="I3" s="536"/>
      <c r="J3" s="411" t="s">
        <v>851</v>
      </c>
      <c r="K3" s="537"/>
      <c r="L3" s="537"/>
      <c r="M3" s="537"/>
      <c r="N3" s="537"/>
      <c r="O3" s="537"/>
      <c r="P3" s="537"/>
      <c r="Q3" s="537"/>
      <c r="R3" s="537"/>
      <c r="S3" s="537"/>
      <c r="T3" s="412"/>
      <c r="U3" s="411" t="s">
        <v>852</v>
      </c>
      <c r="V3" s="537"/>
      <c r="W3" s="411" t="s">
        <v>853</v>
      </c>
      <c r="X3" s="537"/>
      <c r="Y3" s="537"/>
      <c r="Z3" s="537"/>
      <c r="AA3" s="537"/>
      <c r="AB3" s="537"/>
      <c r="AC3" s="412"/>
      <c r="AD3" s="411" t="s">
        <v>854</v>
      </c>
      <c r="AE3" s="537"/>
      <c r="AF3" s="537"/>
      <c r="AG3" s="537"/>
      <c r="AH3" s="537"/>
      <c r="AI3" s="537"/>
      <c r="AJ3" s="537"/>
      <c r="AK3" s="537"/>
      <c r="AL3" s="537"/>
      <c r="AM3" s="537"/>
      <c r="AN3" s="537"/>
      <c r="AO3" s="537"/>
      <c r="AP3" s="537"/>
      <c r="AQ3" s="412"/>
    </row>
    <row r="4" spans="2:43" ht="25.55" customHeight="1">
      <c r="B4" s="46"/>
      <c r="C4" s="538" t="s">
        <v>855</v>
      </c>
      <c r="D4" s="538"/>
      <c r="E4" s="538"/>
      <c r="F4" s="538"/>
      <c r="G4" s="538"/>
      <c r="H4" s="538"/>
      <c r="I4" s="47"/>
      <c r="J4" s="46"/>
      <c r="K4" s="538" t="s">
        <v>856</v>
      </c>
      <c r="L4" s="538"/>
      <c r="M4" s="538"/>
      <c r="N4" s="538"/>
      <c r="O4" s="538"/>
      <c r="P4" s="538"/>
      <c r="Q4" s="538"/>
      <c r="R4" s="538"/>
      <c r="S4" s="538"/>
      <c r="T4" s="47"/>
      <c r="U4" s="539">
        <v>1</v>
      </c>
      <c r="V4" s="540"/>
      <c r="W4" s="46"/>
      <c r="X4" s="538" t="s">
        <v>857</v>
      </c>
      <c r="Y4" s="538"/>
      <c r="Z4" s="538"/>
      <c r="AA4" s="538"/>
      <c r="AB4" s="538"/>
      <c r="AC4" s="124"/>
      <c r="AD4" s="442" t="s">
        <v>858</v>
      </c>
      <c r="AE4" s="541"/>
      <c r="AF4" s="541"/>
      <c r="AG4" s="541"/>
      <c r="AH4" s="541"/>
      <c r="AI4" s="541"/>
      <c r="AJ4" s="541"/>
      <c r="AK4" s="541"/>
      <c r="AL4" s="541"/>
      <c r="AM4" s="541"/>
      <c r="AN4" s="541"/>
      <c r="AO4" s="541"/>
      <c r="AP4" s="541"/>
      <c r="AQ4" s="441"/>
    </row>
    <row r="5" spans="2:43" ht="25.55" customHeight="1">
      <c r="B5" s="46"/>
      <c r="C5" s="538" t="s">
        <v>859</v>
      </c>
      <c r="D5" s="538"/>
      <c r="E5" s="538"/>
      <c r="F5" s="538"/>
      <c r="G5" s="538"/>
      <c r="H5" s="538"/>
      <c r="I5" s="47"/>
      <c r="J5" s="46"/>
      <c r="K5" s="538" t="s">
        <v>860</v>
      </c>
      <c r="L5" s="538"/>
      <c r="M5" s="538"/>
      <c r="N5" s="538"/>
      <c r="O5" s="538"/>
      <c r="P5" s="538"/>
      <c r="Q5" s="538"/>
      <c r="R5" s="538"/>
      <c r="S5" s="538"/>
      <c r="T5" s="47"/>
      <c r="U5" s="539">
        <v>4</v>
      </c>
      <c r="V5" s="540"/>
      <c r="W5" s="46"/>
      <c r="X5" s="538" t="s">
        <v>857</v>
      </c>
      <c r="Y5" s="538"/>
      <c r="Z5" s="538"/>
      <c r="AA5" s="538"/>
      <c r="AB5" s="538"/>
      <c r="AC5" s="124"/>
      <c r="AD5" s="442" t="s">
        <v>861</v>
      </c>
      <c r="AE5" s="541"/>
      <c r="AF5" s="541"/>
      <c r="AG5" s="541"/>
      <c r="AH5" s="541"/>
      <c r="AI5" s="541"/>
      <c r="AJ5" s="541"/>
      <c r="AK5" s="541"/>
      <c r="AL5" s="541"/>
      <c r="AM5" s="541"/>
      <c r="AN5" s="541"/>
      <c r="AO5" s="541"/>
      <c r="AP5" s="541"/>
      <c r="AQ5" s="441"/>
    </row>
    <row r="6" spans="2:43" ht="25.55" customHeight="1">
      <c r="B6" s="28"/>
      <c r="C6" s="28"/>
      <c r="D6" s="28"/>
      <c r="E6" s="28"/>
      <c r="F6" s="28"/>
      <c r="G6" s="28"/>
      <c r="H6" s="28"/>
      <c r="I6" s="28"/>
      <c r="K6" s="125"/>
      <c r="L6" s="125"/>
      <c r="M6" s="125"/>
      <c r="N6" s="125"/>
      <c r="O6" s="125"/>
      <c r="P6" s="125"/>
      <c r="Q6" s="125"/>
      <c r="R6" s="125"/>
      <c r="S6" s="125"/>
      <c r="U6" s="15"/>
      <c r="V6" s="15"/>
      <c r="X6" s="125"/>
      <c r="Y6" s="125"/>
      <c r="Z6" s="125"/>
      <c r="AA6" s="125"/>
      <c r="AB6" s="125"/>
    </row>
    <row r="7" spans="2:43" s="13" customFormat="1" ht="25.55" customHeight="1">
      <c r="B7" s="13" t="s">
        <v>862</v>
      </c>
      <c r="AJ7" s="33" t="s">
        <v>850</v>
      </c>
      <c r="AM7" s="41"/>
    </row>
    <row r="8" spans="2:43" ht="25.55" customHeight="1">
      <c r="B8" s="542" t="s">
        <v>863</v>
      </c>
      <c r="C8" s="543"/>
      <c r="D8" s="543"/>
      <c r="E8" s="543"/>
      <c r="F8" s="543"/>
      <c r="G8" s="543"/>
      <c r="H8" s="543"/>
      <c r="I8" s="544"/>
      <c r="J8" s="411" t="s">
        <v>864</v>
      </c>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537"/>
      <c r="AJ8" s="412"/>
    </row>
    <row r="9" spans="2:43" ht="25.55" customHeight="1">
      <c r="B9" s="545"/>
      <c r="C9" s="546"/>
      <c r="D9" s="546"/>
      <c r="E9" s="546"/>
      <c r="F9" s="546"/>
      <c r="G9" s="546"/>
      <c r="H9" s="546"/>
      <c r="I9" s="547"/>
      <c r="J9" s="411" t="s">
        <v>865</v>
      </c>
      <c r="K9" s="537"/>
      <c r="L9" s="412"/>
      <c r="M9" s="411" t="s">
        <v>866</v>
      </c>
      <c r="N9" s="537"/>
      <c r="O9" s="412"/>
      <c r="P9" s="411" t="s">
        <v>867</v>
      </c>
      <c r="Q9" s="537"/>
      <c r="R9" s="412"/>
      <c r="S9" s="411" t="s">
        <v>868</v>
      </c>
      <c r="T9" s="537"/>
      <c r="U9" s="412"/>
      <c r="V9" s="411" t="s">
        <v>869</v>
      </c>
      <c r="W9" s="537"/>
      <c r="X9" s="412"/>
      <c r="Y9" s="411" t="s">
        <v>870</v>
      </c>
      <c r="Z9" s="537"/>
      <c r="AA9" s="412"/>
      <c r="AB9" s="411" t="s">
        <v>871</v>
      </c>
      <c r="AC9" s="537"/>
      <c r="AD9" s="412"/>
      <c r="AE9" s="411" t="s">
        <v>872</v>
      </c>
      <c r="AF9" s="537"/>
      <c r="AG9" s="412"/>
      <c r="AH9" s="411" t="s">
        <v>873</v>
      </c>
      <c r="AI9" s="537"/>
      <c r="AJ9" s="412"/>
    </row>
    <row r="10" spans="2:43" ht="25.55" customHeight="1">
      <c r="B10" s="410" t="s">
        <v>874</v>
      </c>
      <c r="C10" s="410"/>
      <c r="D10" s="410"/>
      <c r="E10" s="410"/>
      <c r="F10" s="410"/>
      <c r="G10" s="410"/>
      <c r="H10" s="410"/>
      <c r="I10" s="410"/>
      <c r="J10" s="548">
        <v>16</v>
      </c>
      <c r="K10" s="549"/>
      <c r="L10" s="550"/>
      <c r="M10" s="548">
        <v>4</v>
      </c>
      <c r="N10" s="549"/>
      <c r="O10" s="550"/>
      <c r="P10" s="548">
        <v>17</v>
      </c>
      <c r="Q10" s="549"/>
      <c r="R10" s="550"/>
      <c r="S10" s="548">
        <v>0</v>
      </c>
      <c r="T10" s="549"/>
      <c r="U10" s="550"/>
      <c r="V10" s="548">
        <v>12</v>
      </c>
      <c r="W10" s="549"/>
      <c r="X10" s="550"/>
      <c r="Y10" s="548">
        <v>8</v>
      </c>
      <c r="Z10" s="549"/>
      <c r="AA10" s="550"/>
      <c r="AB10" s="548">
        <v>9</v>
      </c>
      <c r="AC10" s="549"/>
      <c r="AD10" s="550"/>
      <c r="AE10" s="548">
        <v>11</v>
      </c>
      <c r="AF10" s="549"/>
      <c r="AG10" s="550"/>
      <c r="AH10" s="548">
        <f>SUM(J10:AG10)</f>
        <v>77</v>
      </c>
      <c r="AI10" s="549"/>
      <c r="AJ10" s="550"/>
    </row>
    <row r="11" spans="2:43" ht="25.55" customHeight="1">
      <c r="B11" s="410" t="s">
        <v>875</v>
      </c>
      <c r="C11" s="410"/>
      <c r="D11" s="410"/>
      <c r="E11" s="410"/>
      <c r="F11" s="410"/>
      <c r="G11" s="410"/>
      <c r="H11" s="410"/>
      <c r="I11" s="410"/>
      <c r="J11" s="548">
        <v>7</v>
      </c>
      <c r="K11" s="549"/>
      <c r="L11" s="550"/>
      <c r="M11" s="548">
        <v>2</v>
      </c>
      <c r="N11" s="549"/>
      <c r="O11" s="550"/>
      <c r="P11" s="548">
        <v>5</v>
      </c>
      <c r="Q11" s="549"/>
      <c r="R11" s="550"/>
      <c r="S11" s="548">
        <v>0</v>
      </c>
      <c r="T11" s="549"/>
      <c r="U11" s="550"/>
      <c r="V11" s="548">
        <v>0</v>
      </c>
      <c r="W11" s="549"/>
      <c r="X11" s="550"/>
      <c r="Y11" s="548">
        <v>3</v>
      </c>
      <c r="Z11" s="549"/>
      <c r="AA11" s="550"/>
      <c r="AB11" s="548">
        <v>2</v>
      </c>
      <c r="AC11" s="549"/>
      <c r="AD11" s="550"/>
      <c r="AE11" s="548">
        <v>41</v>
      </c>
      <c r="AF11" s="549"/>
      <c r="AG11" s="550"/>
      <c r="AH11" s="548">
        <f>SUM(J11:AG11)</f>
        <v>60</v>
      </c>
      <c r="AI11" s="549"/>
      <c r="AJ11" s="550"/>
    </row>
    <row r="12" spans="2:43" ht="25.55" customHeight="1">
      <c r="B12" s="410" t="s">
        <v>876</v>
      </c>
      <c r="C12" s="410"/>
      <c r="D12" s="410"/>
      <c r="E12" s="410"/>
      <c r="F12" s="410"/>
      <c r="G12" s="410"/>
      <c r="H12" s="410"/>
      <c r="I12" s="410"/>
      <c r="J12" s="552" t="s">
        <v>877</v>
      </c>
      <c r="K12" s="553"/>
      <c r="L12" s="554"/>
      <c r="M12" s="552" t="s">
        <v>877</v>
      </c>
      <c r="N12" s="553"/>
      <c r="O12" s="554"/>
      <c r="P12" s="552" t="s">
        <v>877</v>
      </c>
      <c r="Q12" s="553"/>
      <c r="R12" s="554"/>
      <c r="S12" s="552" t="s">
        <v>877</v>
      </c>
      <c r="T12" s="553"/>
      <c r="U12" s="554"/>
      <c r="V12" s="552" t="s">
        <v>877</v>
      </c>
      <c r="W12" s="553"/>
      <c r="X12" s="554"/>
      <c r="Y12" s="552" t="s">
        <v>877</v>
      </c>
      <c r="Z12" s="553"/>
      <c r="AA12" s="554"/>
      <c r="AB12" s="552" t="s">
        <v>877</v>
      </c>
      <c r="AC12" s="553"/>
      <c r="AD12" s="554"/>
      <c r="AE12" s="552" t="s">
        <v>877</v>
      </c>
      <c r="AF12" s="553"/>
      <c r="AG12" s="554"/>
      <c r="AH12" s="552" t="s">
        <v>877</v>
      </c>
      <c r="AI12" s="553"/>
      <c r="AJ12" s="554"/>
    </row>
    <row r="13" spans="2:43" ht="25.55" customHeight="1">
      <c r="B13" s="410" t="s">
        <v>878</v>
      </c>
      <c r="C13" s="410"/>
      <c r="D13" s="410"/>
      <c r="E13" s="410"/>
      <c r="F13" s="410"/>
      <c r="G13" s="410"/>
      <c r="H13" s="410"/>
      <c r="I13" s="410"/>
      <c r="J13" s="548">
        <f>SUM(J10:L12)</f>
        <v>23</v>
      </c>
      <c r="K13" s="549"/>
      <c r="L13" s="550"/>
      <c r="M13" s="548">
        <f>SUM(M10:O12)</f>
        <v>6</v>
      </c>
      <c r="N13" s="549"/>
      <c r="O13" s="550"/>
      <c r="P13" s="548">
        <f>SUM(P10:R12)</f>
        <v>22</v>
      </c>
      <c r="Q13" s="549"/>
      <c r="R13" s="550"/>
      <c r="S13" s="548">
        <f>SUM(S10:U12)</f>
        <v>0</v>
      </c>
      <c r="T13" s="549"/>
      <c r="U13" s="550"/>
      <c r="V13" s="548">
        <f>SUM(V10:X12)</f>
        <v>12</v>
      </c>
      <c r="W13" s="549"/>
      <c r="X13" s="550"/>
      <c r="Y13" s="548">
        <f>SUM(Y10:AA12)</f>
        <v>11</v>
      </c>
      <c r="Z13" s="549"/>
      <c r="AA13" s="550"/>
      <c r="AB13" s="548">
        <f>SUM(AB10:AD12)</f>
        <v>11</v>
      </c>
      <c r="AC13" s="549"/>
      <c r="AD13" s="550"/>
      <c r="AE13" s="548">
        <f>SUM(AE10:AG12)</f>
        <v>52</v>
      </c>
      <c r="AF13" s="549"/>
      <c r="AG13" s="550"/>
      <c r="AH13" s="548">
        <f>SUM(AH10:AJ12)</f>
        <v>137</v>
      </c>
      <c r="AI13" s="549"/>
      <c r="AJ13" s="550"/>
    </row>
    <row r="14" spans="2:43" ht="25.55" customHeight="1">
      <c r="B14" s="28"/>
      <c r="C14" s="28"/>
      <c r="D14" s="28"/>
      <c r="E14" s="28"/>
      <c r="F14" s="28"/>
      <c r="G14" s="28"/>
      <c r="H14" s="28"/>
      <c r="I14" s="28"/>
    </row>
    <row r="15" spans="2:43" s="13" customFormat="1" ht="25.55" customHeight="1">
      <c r="B15" s="13" t="s">
        <v>879</v>
      </c>
      <c r="AG15" s="32"/>
      <c r="AH15" s="32"/>
      <c r="AI15" s="32"/>
      <c r="AJ15" s="32"/>
      <c r="AO15" s="33"/>
      <c r="AP15" s="33" t="s">
        <v>850</v>
      </c>
    </row>
    <row r="16" spans="2:43" ht="25.55" customHeight="1">
      <c r="B16" s="551" t="s">
        <v>880</v>
      </c>
      <c r="C16" s="543"/>
      <c r="D16" s="543"/>
      <c r="E16" s="543"/>
      <c r="F16" s="543"/>
      <c r="G16" s="543"/>
      <c r="H16" s="543"/>
      <c r="I16" s="544"/>
      <c r="J16" s="411" t="s">
        <v>881</v>
      </c>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7"/>
      <c r="AK16" s="410" t="s">
        <v>882</v>
      </c>
      <c r="AL16" s="410"/>
      <c r="AM16" s="410"/>
      <c r="AN16" s="410" t="s">
        <v>873</v>
      </c>
      <c r="AO16" s="410"/>
      <c r="AP16" s="410"/>
    </row>
    <row r="17" spans="2:42" ht="25.55" customHeight="1">
      <c r="B17" s="545"/>
      <c r="C17" s="546"/>
      <c r="D17" s="546"/>
      <c r="E17" s="546"/>
      <c r="F17" s="546"/>
      <c r="G17" s="546"/>
      <c r="H17" s="546"/>
      <c r="I17" s="547"/>
      <c r="J17" s="411" t="s">
        <v>865</v>
      </c>
      <c r="K17" s="537"/>
      <c r="L17" s="412"/>
      <c r="M17" s="411" t="s">
        <v>866</v>
      </c>
      <c r="N17" s="537"/>
      <c r="O17" s="412"/>
      <c r="P17" s="411" t="s">
        <v>867</v>
      </c>
      <c r="Q17" s="537"/>
      <c r="R17" s="412"/>
      <c r="S17" s="411" t="s">
        <v>868</v>
      </c>
      <c r="T17" s="537"/>
      <c r="U17" s="412"/>
      <c r="V17" s="411" t="s">
        <v>869</v>
      </c>
      <c r="W17" s="537"/>
      <c r="X17" s="412"/>
      <c r="Y17" s="411" t="s">
        <v>870</v>
      </c>
      <c r="Z17" s="537"/>
      <c r="AA17" s="412"/>
      <c r="AB17" s="411" t="s">
        <v>871</v>
      </c>
      <c r="AC17" s="537"/>
      <c r="AD17" s="412"/>
      <c r="AE17" s="411" t="s">
        <v>872</v>
      </c>
      <c r="AF17" s="537"/>
      <c r="AG17" s="412"/>
      <c r="AH17" s="411" t="s">
        <v>883</v>
      </c>
      <c r="AI17" s="537"/>
      <c r="AJ17" s="537"/>
      <c r="AK17" s="410"/>
      <c r="AL17" s="410"/>
      <c r="AM17" s="410"/>
      <c r="AN17" s="410"/>
      <c r="AO17" s="410"/>
      <c r="AP17" s="410"/>
    </row>
    <row r="18" spans="2:42" ht="25.55" customHeight="1">
      <c r="B18" s="46"/>
      <c r="C18" s="538" t="s">
        <v>884</v>
      </c>
      <c r="D18" s="538"/>
      <c r="E18" s="538"/>
      <c r="F18" s="538"/>
      <c r="G18" s="538"/>
      <c r="H18" s="538"/>
      <c r="I18" s="47"/>
      <c r="J18" s="539">
        <v>7</v>
      </c>
      <c r="K18" s="540"/>
      <c r="L18" s="555"/>
      <c r="M18" s="539">
        <v>2</v>
      </c>
      <c r="N18" s="540"/>
      <c r="O18" s="555"/>
      <c r="P18" s="539">
        <v>8</v>
      </c>
      <c r="Q18" s="540"/>
      <c r="R18" s="555"/>
      <c r="S18" s="539">
        <v>5</v>
      </c>
      <c r="T18" s="540"/>
      <c r="U18" s="555"/>
      <c r="V18" s="539">
        <v>5</v>
      </c>
      <c r="W18" s="540"/>
      <c r="X18" s="555"/>
      <c r="Y18" s="539">
        <v>4</v>
      </c>
      <c r="Z18" s="540"/>
      <c r="AA18" s="555"/>
      <c r="AB18" s="539">
        <v>4</v>
      </c>
      <c r="AC18" s="540"/>
      <c r="AD18" s="555"/>
      <c r="AE18" s="539">
        <v>13</v>
      </c>
      <c r="AF18" s="540"/>
      <c r="AG18" s="555"/>
      <c r="AH18" s="539">
        <f>SUM(J18:AG18)</f>
        <v>48</v>
      </c>
      <c r="AI18" s="540"/>
      <c r="AJ18" s="540"/>
      <c r="AK18" s="556">
        <v>65</v>
      </c>
      <c r="AL18" s="556"/>
      <c r="AM18" s="556"/>
      <c r="AN18" s="556">
        <f>AH18+AK18</f>
        <v>113</v>
      </c>
      <c r="AO18" s="556"/>
      <c r="AP18" s="556"/>
    </row>
    <row r="19" spans="2:42" ht="25.55" customHeight="1">
      <c r="B19" s="46"/>
      <c r="C19" s="557" t="s">
        <v>885</v>
      </c>
      <c r="D19" s="557"/>
      <c r="E19" s="557"/>
      <c r="F19" s="557"/>
      <c r="G19" s="557"/>
      <c r="H19" s="557"/>
      <c r="I19" s="47"/>
      <c r="J19" s="539">
        <v>8</v>
      </c>
      <c r="K19" s="540"/>
      <c r="L19" s="555"/>
      <c r="M19" s="539">
        <v>2</v>
      </c>
      <c r="N19" s="540"/>
      <c r="O19" s="555"/>
      <c r="P19" s="539">
        <v>8</v>
      </c>
      <c r="Q19" s="540"/>
      <c r="R19" s="555"/>
      <c r="S19" s="539">
        <v>5</v>
      </c>
      <c r="T19" s="540"/>
      <c r="U19" s="555"/>
      <c r="V19" s="539">
        <v>5</v>
      </c>
      <c r="W19" s="540"/>
      <c r="X19" s="555"/>
      <c r="Y19" s="539">
        <v>4</v>
      </c>
      <c r="Z19" s="540"/>
      <c r="AA19" s="555"/>
      <c r="AB19" s="539">
        <v>4</v>
      </c>
      <c r="AC19" s="540"/>
      <c r="AD19" s="555"/>
      <c r="AE19" s="539">
        <v>13</v>
      </c>
      <c r="AF19" s="540"/>
      <c r="AG19" s="555"/>
      <c r="AH19" s="539">
        <f>SUM(J19:AG19)</f>
        <v>49</v>
      </c>
      <c r="AI19" s="540"/>
      <c r="AJ19" s="540"/>
      <c r="AK19" s="556">
        <v>66</v>
      </c>
      <c r="AL19" s="556"/>
      <c r="AM19" s="556"/>
      <c r="AN19" s="556">
        <f>AH19+AK19</f>
        <v>115</v>
      </c>
      <c r="AO19" s="556"/>
      <c r="AP19" s="556"/>
    </row>
    <row r="20" spans="2:42" ht="16.55" customHeight="1"/>
  </sheetData>
  <mergeCells count="103">
    <mergeCell ref="Y19:AA19"/>
    <mergeCell ref="AB19:AD19"/>
    <mergeCell ref="AE19:AG19"/>
    <mergeCell ref="AH19:AJ19"/>
    <mergeCell ref="AK19:AM19"/>
    <mergeCell ref="AN19:AP19"/>
    <mergeCell ref="C19:H19"/>
    <mergeCell ref="J19:L19"/>
    <mergeCell ref="M19:O19"/>
    <mergeCell ref="P19:R19"/>
    <mergeCell ref="S19:U19"/>
    <mergeCell ref="V19:X19"/>
    <mergeCell ref="Y18:AA18"/>
    <mergeCell ref="AB18:AD18"/>
    <mergeCell ref="AE18:AG18"/>
    <mergeCell ref="AH18:AJ18"/>
    <mergeCell ref="AK18:AM18"/>
    <mergeCell ref="AN18:AP18"/>
    <mergeCell ref="C18:H18"/>
    <mergeCell ref="J18:L18"/>
    <mergeCell ref="M18:O18"/>
    <mergeCell ref="P18:R18"/>
    <mergeCell ref="S18:U18"/>
    <mergeCell ref="V18:X18"/>
    <mergeCell ref="AK16:AM17"/>
    <mergeCell ref="AN16:AP17"/>
    <mergeCell ref="J17:L17"/>
    <mergeCell ref="M17:O17"/>
    <mergeCell ref="P17:R17"/>
    <mergeCell ref="S17:U17"/>
    <mergeCell ref="V17:X17"/>
    <mergeCell ref="Y17:AA17"/>
    <mergeCell ref="AB17:AD17"/>
    <mergeCell ref="AE17:AG17"/>
    <mergeCell ref="AH13:AJ13"/>
    <mergeCell ref="B16:I17"/>
    <mergeCell ref="J16:AJ16"/>
    <mergeCell ref="AH17:AJ17"/>
    <mergeCell ref="Y12:AA12"/>
    <mergeCell ref="AB12:AD12"/>
    <mergeCell ref="AE12:AG12"/>
    <mergeCell ref="AH12:AJ12"/>
    <mergeCell ref="B13:I13"/>
    <mergeCell ref="J13:L13"/>
    <mergeCell ref="M13:O13"/>
    <mergeCell ref="P13:R13"/>
    <mergeCell ref="S13:U13"/>
    <mergeCell ref="V13:X13"/>
    <mergeCell ref="B12:I12"/>
    <mergeCell ref="J12:L12"/>
    <mergeCell ref="M12:O12"/>
    <mergeCell ref="P12:R12"/>
    <mergeCell ref="S12:U12"/>
    <mergeCell ref="V12:X12"/>
    <mergeCell ref="Y13:AA13"/>
    <mergeCell ref="AB13:AD13"/>
    <mergeCell ref="AE13:AG13"/>
    <mergeCell ref="Y10:AA10"/>
    <mergeCell ref="AB10:AD10"/>
    <mergeCell ref="AE10:AG10"/>
    <mergeCell ref="AH10:AJ10"/>
    <mergeCell ref="B11:I11"/>
    <mergeCell ref="J11:L11"/>
    <mergeCell ref="M11:O11"/>
    <mergeCell ref="P11:R11"/>
    <mergeCell ref="S11:U11"/>
    <mergeCell ref="V11:X11"/>
    <mergeCell ref="B10:I10"/>
    <mergeCell ref="J10:L10"/>
    <mergeCell ref="M10:O10"/>
    <mergeCell ref="P10:R10"/>
    <mergeCell ref="S10:U10"/>
    <mergeCell ref="V10:X10"/>
    <mergeCell ref="Y11:AA11"/>
    <mergeCell ref="AB11:AD11"/>
    <mergeCell ref="AE11:AG11"/>
    <mergeCell ref="AH11:AJ11"/>
    <mergeCell ref="S9:U9"/>
    <mergeCell ref="V9:X9"/>
    <mergeCell ref="Y9:AA9"/>
    <mergeCell ref="AB9:AD9"/>
    <mergeCell ref="AE9:AG9"/>
    <mergeCell ref="AH9:AJ9"/>
    <mergeCell ref="C5:H5"/>
    <mergeCell ref="K5:S5"/>
    <mergeCell ref="U5:V5"/>
    <mergeCell ref="X5:AB5"/>
    <mergeCell ref="AD5:AQ5"/>
    <mergeCell ref="B8:I9"/>
    <mergeCell ref="J8:AJ8"/>
    <mergeCell ref="J9:L9"/>
    <mergeCell ref="M9:O9"/>
    <mergeCell ref="P9:R9"/>
    <mergeCell ref="B3:I3"/>
    <mergeCell ref="J3:T3"/>
    <mergeCell ref="U3:V3"/>
    <mergeCell ref="W3:AC3"/>
    <mergeCell ref="AD3:AQ3"/>
    <mergeCell ref="C4:H4"/>
    <mergeCell ref="K4:S4"/>
    <mergeCell ref="U4:V4"/>
    <mergeCell ref="X4:AB4"/>
    <mergeCell ref="AD4:AQ4"/>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3D4B7-E4D3-4769-82FB-D1EEE305FB17}">
  <sheetPr>
    <pageSetUpPr fitToPage="1"/>
  </sheetPr>
  <dimension ref="A2:L38"/>
  <sheetViews>
    <sheetView view="pageLayout" zoomScale="115" zoomScaleNormal="100" zoomScaleSheetLayoutView="100" zoomScalePageLayoutView="115" workbookViewId="0">
      <selection activeCell="B17" sqref="B17"/>
    </sheetView>
  </sheetViews>
  <sheetFormatPr defaultColWidth="9" defaultRowHeight="14.4"/>
  <cols>
    <col min="1" max="1" width="10.33203125" style="56" customWidth="1"/>
    <col min="2" max="2" width="12.33203125" style="56" customWidth="1"/>
    <col min="3" max="3" width="9" style="56"/>
    <col min="4" max="4" width="13.109375" style="56" customWidth="1"/>
    <col min="5" max="5" width="10.21875" style="56" customWidth="1"/>
    <col min="6" max="6" width="12.33203125" style="56" customWidth="1"/>
    <col min="7" max="7" width="21.44140625" style="56" customWidth="1"/>
    <col min="8" max="8" width="5.44140625" style="56" customWidth="1"/>
    <col min="9" max="9" width="6.21875" style="56" customWidth="1"/>
    <col min="10" max="10" width="6.109375" style="56" customWidth="1"/>
    <col min="11" max="11" width="19.44140625" style="56" customWidth="1"/>
    <col min="12" max="12" width="8" style="56" customWidth="1"/>
    <col min="13" max="16384" width="9" style="56"/>
  </cols>
  <sheetData>
    <row r="2" spans="1:12" ht="19.649999999999999">
      <c r="A2" s="126" t="s">
        <v>886</v>
      </c>
      <c r="B2" s="127"/>
    </row>
    <row r="4" spans="1:12">
      <c r="A4" s="56" t="s">
        <v>887</v>
      </c>
    </row>
    <row r="5" spans="1:12" ht="17.7">
      <c r="A5" s="128" t="s">
        <v>888</v>
      </c>
    </row>
    <row r="6" spans="1:12">
      <c r="A6" s="56" t="s">
        <v>889</v>
      </c>
    </row>
    <row r="7" spans="1:12">
      <c r="A7" s="56" t="s">
        <v>890</v>
      </c>
    </row>
    <row r="8" spans="1:12">
      <c r="A8" s="56" t="s">
        <v>891</v>
      </c>
    </row>
    <row r="9" spans="1:12" ht="15.75" customHeight="1"/>
    <row r="10" spans="1:12" ht="18" customHeight="1">
      <c r="A10" s="559" t="s">
        <v>892</v>
      </c>
      <c r="B10" s="129"/>
      <c r="C10" s="130" t="s">
        <v>893</v>
      </c>
      <c r="D10" s="131" t="s">
        <v>894</v>
      </c>
      <c r="E10" s="131" t="s">
        <v>895</v>
      </c>
      <c r="F10" s="132"/>
      <c r="G10" s="132"/>
      <c r="H10" s="132"/>
      <c r="I10" s="132"/>
      <c r="J10" s="132"/>
      <c r="K10" s="132"/>
      <c r="L10" s="133"/>
    </row>
    <row r="11" spans="1:12" ht="15.05" customHeight="1">
      <c r="A11" s="560"/>
      <c r="B11" s="562" t="s">
        <v>896</v>
      </c>
      <c r="C11" s="562"/>
      <c r="D11" s="562"/>
      <c r="E11" s="562"/>
      <c r="F11" s="467" t="s">
        <v>897</v>
      </c>
      <c r="G11" s="562"/>
      <c r="H11" s="468"/>
      <c r="I11" s="467" t="s">
        <v>898</v>
      </c>
      <c r="J11" s="562"/>
      <c r="K11" s="562"/>
      <c r="L11" s="468"/>
    </row>
    <row r="12" spans="1:12" ht="15.05" customHeight="1">
      <c r="A12" s="560"/>
      <c r="B12" s="61"/>
      <c r="C12" s="132"/>
      <c r="E12" s="62" t="s">
        <v>899</v>
      </c>
      <c r="F12" s="134" t="s">
        <v>900</v>
      </c>
      <c r="G12" s="132" t="s">
        <v>901</v>
      </c>
      <c r="H12" s="154" t="s">
        <v>894</v>
      </c>
      <c r="I12" s="135"/>
      <c r="J12" s="132"/>
      <c r="K12" s="132"/>
      <c r="L12" s="136" t="s">
        <v>902</v>
      </c>
    </row>
    <row r="13" spans="1:12" ht="15.05" customHeight="1">
      <c r="A13" s="560"/>
      <c r="B13" s="61"/>
      <c r="E13" s="62"/>
      <c r="F13" s="137"/>
      <c r="H13" s="138"/>
      <c r="I13" s="139"/>
      <c r="L13" s="138"/>
    </row>
    <row r="14" spans="1:12" ht="15.05" customHeight="1">
      <c r="A14" s="560"/>
      <c r="E14" s="62"/>
      <c r="F14" s="137"/>
      <c r="H14" s="138"/>
      <c r="I14" s="139"/>
      <c r="L14" s="138"/>
    </row>
    <row r="15" spans="1:12" ht="15.05" customHeight="1">
      <c r="A15" s="560"/>
      <c r="E15" s="62"/>
      <c r="F15" s="137"/>
      <c r="H15" s="138"/>
      <c r="I15" s="139"/>
      <c r="L15" s="138"/>
    </row>
    <row r="16" spans="1:12" ht="15.05" customHeight="1">
      <c r="A16" s="560"/>
      <c r="B16" s="140"/>
      <c r="C16" s="140"/>
      <c r="D16" s="140"/>
      <c r="E16" s="73"/>
      <c r="F16" s="141"/>
      <c r="G16" s="140"/>
      <c r="H16" s="142"/>
      <c r="I16" s="141"/>
      <c r="J16" s="140"/>
      <c r="K16" s="140"/>
      <c r="L16" s="143"/>
    </row>
    <row r="17" spans="1:12" ht="20.95" customHeight="1">
      <c r="A17" s="561"/>
      <c r="B17" s="129"/>
      <c r="C17" s="130" t="s">
        <v>903</v>
      </c>
      <c r="D17" s="144" t="s">
        <v>899</v>
      </c>
      <c r="E17" s="144" t="s">
        <v>904</v>
      </c>
      <c r="F17" s="145"/>
      <c r="G17" s="146"/>
      <c r="H17" s="147"/>
      <c r="I17" s="145"/>
      <c r="J17" s="146"/>
      <c r="K17" s="146"/>
      <c r="L17" s="148"/>
    </row>
    <row r="18" spans="1:12" ht="20.95" customHeight="1">
      <c r="A18" s="75" t="s">
        <v>905</v>
      </c>
      <c r="B18" s="129"/>
      <c r="C18" s="130" t="s">
        <v>903</v>
      </c>
      <c r="D18" s="144" t="s">
        <v>899</v>
      </c>
      <c r="E18" s="144" t="s">
        <v>906</v>
      </c>
      <c r="F18" s="129"/>
      <c r="G18" s="130"/>
      <c r="H18" s="149"/>
      <c r="I18" s="129"/>
      <c r="J18" s="130"/>
      <c r="K18" s="130"/>
      <c r="L18" s="149"/>
    </row>
    <row r="19" spans="1:12" ht="18" customHeight="1">
      <c r="A19" s="150" t="s">
        <v>907</v>
      </c>
      <c r="B19" s="467"/>
      <c r="C19" s="562"/>
      <c r="D19" s="144" t="s">
        <v>908</v>
      </c>
      <c r="E19" s="144" t="s">
        <v>909</v>
      </c>
      <c r="F19" s="130"/>
      <c r="G19" s="130"/>
      <c r="H19" s="130"/>
      <c r="I19" s="140"/>
      <c r="J19" s="140"/>
      <c r="K19" s="140"/>
      <c r="L19" s="142"/>
    </row>
    <row r="20" spans="1:12" ht="15.75" customHeight="1">
      <c r="A20" s="56" t="s">
        <v>910</v>
      </c>
    </row>
    <row r="21" spans="1:12" ht="15.75" customHeight="1"/>
    <row r="22" spans="1:12" ht="16.55" customHeight="1">
      <c r="A22" s="56" t="s">
        <v>911</v>
      </c>
    </row>
    <row r="23" spans="1:12" ht="15.75" customHeight="1">
      <c r="A23" s="56" t="s">
        <v>912</v>
      </c>
      <c r="J23" s="56" t="s">
        <v>913</v>
      </c>
    </row>
    <row r="26" spans="1:12" ht="17.7">
      <c r="A26" s="151" t="s">
        <v>914</v>
      </c>
    </row>
    <row r="27" spans="1:12">
      <c r="A27" s="152" t="s">
        <v>915</v>
      </c>
      <c r="B27" s="56" t="s">
        <v>916</v>
      </c>
      <c r="E27" s="152" t="s">
        <v>917</v>
      </c>
      <c r="F27" s="56" t="s">
        <v>918</v>
      </c>
      <c r="J27" s="56" t="s">
        <v>919</v>
      </c>
    </row>
    <row r="28" spans="1:12">
      <c r="A28" s="152" t="s">
        <v>920</v>
      </c>
      <c r="B28" s="56" t="s">
        <v>921</v>
      </c>
      <c r="E28" s="152"/>
      <c r="F28" s="56" t="s">
        <v>922</v>
      </c>
      <c r="J28" s="56" t="s">
        <v>923</v>
      </c>
    </row>
    <row r="29" spans="1:12">
      <c r="A29" s="152" t="s">
        <v>924</v>
      </c>
      <c r="B29" s="128" t="s">
        <v>925</v>
      </c>
      <c r="C29" s="56" t="s">
        <v>926</v>
      </c>
      <c r="E29" s="152" t="s">
        <v>927</v>
      </c>
      <c r="F29" s="56" t="s">
        <v>928</v>
      </c>
      <c r="J29" s="56" t="s">
        <v>929</v>
      </c>
    </row>
    <row r="30" spans="1:12">
      <c r="A30" s="152"/>
      <c r="B30" s="56" t="s">
        <v>930</v>
      </c>
      <c r="C30" s="56" t="s">
        <v>931</v>
      </c>
      <c r="E30" s="152"/>
      <c r="F30" s="56" t="s">
        <v>932</v>
      </c>
      <c r="J30" s="56" t="s">
        <v>933</v>
      </c>
      <c r="K30" s="56" t="s">
        <v>934</v>
      </c>
    </row>
    <row r="31" spans="1:12">
      <c r="A31" s="152"/>
      <c r="B31" s="153" t="s">
        <v>935</v>
      </c>
      <c r="C31" s="56" t="s">
        <v>936</v>
      </c>
      <c r="E31" s="152"/>
      <c r="F31" s="56" t="s">
        <v>937</v>
      </c>
      <c r="H31" s="558" t="s">
        <v>938</v>
      </c>
      <c r="I31" s="558"/>
      <c r="J31" s="56" t="s">
        <v>939</v>
      </c>
    </row>
    <row r="32" spans="1:12">
      <c r="A32" s="152"/>
      <c r="B32" s="153" t="s">
        <v>940</v>
      </c>
      <c r="C32" s="56" t="s">
        <v>941</v>
      </c>
      <c r="E32" s="152"/>
      <c r="F32" s="56" t="s">
        <v>942</v>
      </c>
      <c r="J32" s="56" t="s">
        <v>943</v>
      </c>
    </row>
    <row r="33" spans="1:10">
      <c r="A33" s="152" t="s">
        <v>944</v>
      </c>
      <c r="B33" s="56" t="s">
        <v>945</v>
      </c>
      <c r="E33" s="152"/>
      <c r="F33" s="56" t="s">
        <v>946</v>
      </c>
      <c r="H33" s="56" t="s">
        <v>947</v>
      </c>
      <c r="J33" s="69" t="s">
        <v>948</v>
      </c>
    </row>
    <row r="34" spans="1:10">
      <c r="A34" s="152" t="s">
        <v>949</v>
      </c>
      <c r="B34" s="56" t="s">
        <v>950</v>
      </c>
      <c r="E34" s="152"/>
      <c r="F34" s="56" t="s">
        <v>951</v>
      </c>
    </row>
    <row r="35" spans="1:10">
      <c r="A35" s="152" t="s">
        <v>952</v>
      </c>
      <c r="B35" s="56" t="s">
        <v>953</v>
      </c>
      <c r="E35" s="152"/>
      <c r="F35" s="56" t="s">
        <v>954</v>
      </c>
    </row>
    <row r="36" spans="1:10">
      <c r="A36" s="152"/>
      <c r="E36" s="152"/>
    </row>
    <row r="37" spans="1:10">
      <c r="A37" s="152"/>
      <c r="E37" s="152"/>
    </row>
    <row r="38" spans="1:10">
      <c r="E38" s="152"/>
    </row>
  </sheetData>
  <mergeCells count="6">
    <mergeCell ref="H31:I31"/>
    <mergeCell ref="A10:A17"/>
    <mergeCell ref="B11:E11"/>
    <mergeCell ref="F11:H11"/>
    <mergeCell ref="I11:L11"/>
    <mergeCell ref="B19:C19"/>
  </mergeCells>
  <phoneticPr fontId="3"/>
  <pageMargins left="0.78740157480314965" right="0.39370078740157483" top="0.39370078740157483" bottom="0.39370078740157483" header="0" footer="0"/>
  <pageSetup paperSize="9" scale="92"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DAD5C-CD9B-49BF-9C64-747BEB479D3D}">
  <sheetPr>
    <pageSetUpPr fitToPage="1"/>
  </sheetPr>
  <dimension ref="A1:AZ39"/>
  <sheetViews>
    <sheetView showGridLines="0" view="pageLayout" zoomScaleNormal="100" workbookViewId="0">
      <selection activeCell="A4" sqref="A4"/>
    </sheetView>
  </sheetViews>
  <sheetFormatPr defaultColWidth="2.33203125" defaultRowHeight="15.05"/>
  <cols>
    <col min="1" max="16384" width="2.33203125" style="157"/>
  </cols>
  <sheetData>
    <row r="1" spans="1:52" ht="20.3" customHeight="1">
      <c r="A1" s="155" t="s">
        <v>955</v>
      </c>
      <c r="B1" s="156"/>
    </row>
    <row r="2" spans="1:52" ht="18" customHeight="1">
      <c r="A2" s="155"/>
      <c r="B2" s="156"/>
    </row>
    <row r="3" spans="1:52" ht="20.3" customHeight="1">
      <c r="A3" s="156" t="s">
        <v>956</v>
      </c>
      <c r="B3" s="156"/>
    </row>
    <row r="4" spans="1:52" ht="20.3" customHeight="1">
      <c r="A4" s="156" t="s">
        <v>957</v>
      </c>
      <c r="B4" s="156"/>
      <c r="G4" s="156" t="s">
        <v>958</v>
      </c>
    </row>
    <row r="5" spans="1:52" ht="20.3" customHeight="1">
      <c r="A5" s="156" t="s">
        <v>959</v>
      </c>
      <c r="B5" s="156"/>
      <c r="G5" s="156" t="s">
        <v>960</v>
      </c>
    </row>
    <row r="6" spans="1:52" ht="20.3" customHeight="1">
      <c r="A6" s="156" t="s">
        <v>961</v>
      </c>
      <c r="B6" s="156"/>
      <c r="G6" s="156" t="s">
        <v>962</v>
      </c>
    </row>
    <row r="7" spans="1:52" ht="20.3" customHeight="1">
      <c r="A7" s="563" t="s">
        <v>963</v>
      </c>
      <c r="B7" s="563"/>
      <c r="C7" s="563"/>
      <c r="D7" s="563"/>
      <c r="E7" s="563"/>
      <c r="F7" s="563" t="s">
        <v>964</v>
      </c>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563"/>
      <c r="AT7" s="563"/>
      <c r="AU7" s="563" t="s">
        <v>965</v>
      </c>
      <c r="AV7" s="563"/>
      <c r="AW7" s="563"/>
      <c r="AX7" s="563"/>
      <c r="AY7" s="563"/>
      <c r="AZ7" s="156"/>
    </row>
    <row r="8" spans="1:52" ht="20.3" customHeight="1">
      <c r="A8" s="563" t="s">
        <v>966</v>
      </c>
      <c r="B8" s="563"/>
      <c r="C8" s="563"/>
      <c r="D8" s="563"/>
      <c r="E8" s="563"/>
      <c r="F8" s="563" t="s">
        <v>967</v>
      </c>
      <c r="G8" s="563"/>
      <c r="H8" s="563"/>
      <c r="I8" s="563"/>
      <c r="J8" s="563"/>
      <c r="K8" s="563"/>
      <c r="L8" s="563">
        <v>2140</v>
      </c>
      <c r="M8" s="563"/>
      <c r="N8" s="563"/>
      <c r="O8" s="563"/>
      <c r="P8" s="563"/>
      <c r="Q8" s="563">
        <v>2182</v>
      </c>
      <c r="R8" s="563"/>
      <c r="S8" s="563"/>
      <c r="T8" s="563"/>
      <c r="U8" s="563"/>
      <c r="V8" s="563" t="s">
        <v>968</v>
      </c>
      <c r="W8" s="563"/>
      <c r="X8" s="563"/>
      <c r="Y8" s="563"/>
      <c r="Z8" s="563"/>
      <c r="AA8" s="563">
        <v>4411</v>
      </c>
      <c r="AB8" s="563"/>
      <c r="AC8" s="563"/>
      <c r="AD8" s="563"/>
      <c r="AE8" s="563"/>
      <c r="AF8" s="563">
        <v>4420</v>
      </c>
      <c r="AG8" s="563"/>
      <c r="AH8" s="563"/>
      <c r="AI8" s="563"/>
      <c r="AJ8" s="563"/>
      <c r="AK8" s="563">
        <v>8794</v>
      </c>
      <c r="AL8" s="563"/>
      <c r="AM8" s="563"/>
      <c r="AN8" s="563"/>
      <c r="AO8" s="563"/>
      <c r="AP8" s="563">
        <v>8740</v>
      </c>
      <c r="AQ8" s="563"/>
      <c r="AR8" s="563"/>
      <c r="AS8" s="563"/>
      <c r="AT8" s="563"/>
      <c r="AU8" s="563" t="s">
        <v>969</v>
      </c>
      <c r="AV8" s="563"/>
      <c r="AW8" s="563"/>
      <c r="AX8" s="563"/>
      <c r="AY8" s="563"/>
    </row>
    <row r="9" spans="1:52" ht="18" customHeight="1"/>
    <row r="10" spans="1:52" ht="20.3" customHeight="1">
      <c r="A10" s="156" t="s">
        <v>970</v>
      </c>
      <c r="B10" s="156"/>
      <c r="D10" s="156"/>
      <c r="E10" s="156" t="s">
        <v>971</v>
      </c>
      <c r="L10" s="156" t="s">
        <v>972</v>
      </c>
      <c r="W10" s="157" t="s">
        <v>973</v>
      </c>
      <c r="Y10" s="156"/>
      <c r="Z10" s="156"/>
      <c r="AA10" s="156"/>
      <c r="AB10" s="156" t="s">
        <v>974</v>
      </c>
      <c r="AQ10" s="157" t="s">
        <v>973</v>
      </c>
    </row>
    <row r="11" spans="1:52" ht="20.3" customHeight="1">
      <c r="D11" s="156"/>
      <c r="E11" s="156" t="s">
        <v>975</v>
      </c>
      <c r="L11" s="158" t="s">
        <v>976</v>
      </c>
      <c r="W11" s="157" t="s">
        <v>977</v>
      </c>
      <c r="Y11" s="156"/>
      <c r="Z11" s="156"/>
      <c r="AA11" s="156"/>
      <c r="AB11" s="156" t="s">
        <v>978</v>
      </c>
      <c r="AQ11" s="157" t="s">
        <v>979</v>
      </c>
    </row>
    <row r="12" spans="1:52" ht="20.3" customHeight="1">
      <c r="D12" s="156"/>
      <c r="E12" s="156" t="s">
        <v>980</v>
      </c>
      <c r="L12" s="158" t="s">
        <v>981</v>
      </c>
      <c r="W12" s="157" t="s">
        <v>973</v>
      </c>
      <c r="Y12" s="156"/>
      <c r="Z12" s="156"/>
    </row>
    <row r="13" spans="1:52" ht="18" customHeight="1">
      <c r="C13" s="156"/>
      <c r="J13" s="156"/>
    </row>
    <row r="14" spans="1:52" ht="20.3" customHeight="1">
      <c r="A14" s="157" t="s">
        <v>982</v>
      </c>
    </row>
    <row r="15" spans="1:52" ht="18" customHeight="1"/>
    <row r="16" spans="1:52" ht="20.3" customHeight="1">
      <c r="A16" s="157" t="s">
        <v>983</v>
      </c>
      <c r="AT16" s="564"/>
      <c r="AU16" s="564"/>
    </row>
    <row r="17" spans="1:47" ht="20.3" customHeight="1">
      <c r="A17" s="565" t="s">
        <v>984</v>
      </c>
      <c r="B17" s="565"/>
      <c r="C17" s="565"/>
      <c r="D17" s="565"/>
      <c r="E17" s="565"/>
      <c r="F17" s="565"/>
      <c r="G17" s="565"/>
      <c r="H17" s="565"/>
      <c r="I17" s="565"/>
      <c r="J17" s="565"/>
      <c r="K17" s="565"/>
      <c r="L17" s="565"/>
      <c r="M17" s="565"/>
      <c r="N17" s="565"/>
      <c r="O17" s="565" t="s">
        <v>985</v>
      </c>
      <c r="P17" s="565"/>
      <c r="Q17" s="565"/>
      <c r="R17" s="565"/>
      <c r="S17" s="565"/>
      <c r="T17" s="565"/>
      <c r="U17" s="565" t="s">
        <v>986</v>
      </c>
      <c r="V17" s="565"/>
      <c r="W17" s="565"/>
      <c r="X17" s="565"/>
      <c r="Y17" s="565"/>
      <c r="Z17" s="565"/>
      <c r="AA17" s="565"/>
      <c r="AB17" s="565"/>
      <c r="AC17" s="565"/>
      <c r="AD17" s="565"/>
      <c r="AE17" s="565"/>
      <c r="AF17" s="565"/>
      <c r="AT17" s="564"/>
      <c r="AU17" s="564"/>
    </row>
    <row r="18" spans="1:47" ht="20.3" customHeight="1">
      <c r="A18" s="566" t="s">
        <v>987</v>
      </c>
      <c r="B18" s="566"/>
      <c r="C18" s="566"/>
      <c r="D18" s="566"/>
      <c r="E18" s="567" t="s">
        <v>988</v>
      </c>
      <c r="F18" s="567"/>
      <c r="G18" s="567"/>
      <c r="H18" s="567"/>
      <c r="I18" s="567"/>
      <c r="J18" s="567"/>
      <c r="K18" s="567"/>
      <c r="L18" s="567"/>
      <c r="M18" s="567"/>
      <c r="N18" s="567"/>
      <c r="O18" s="568">
        <v>433</v>
      </c>
      <c r="P18" s="568"/>
      <c r="Q18" s="568"/>
      <c r="R18" s="568"/>
      <c r="S18" s="569"/>
      <c r="T18" s="159"/>
      <c r="U18" s="570">
        <v>14</v>
      </c>
      <c r="V18" s="570"/>
      <c r="W18" s="571"/>
      <c r="X18" s="572" t="s">
        <v>989</v>
      </c>
      <c r="Y18" s="573"/>
      <c r="Z18" s="574"/>
      <c r="AA18" s="576">
        <v>20</v>
      </c>
      <c r="AB18" s="570"/>
      <c r="AC18" s="571"/>
      <c r="AD18" s="575" t="s">
        <v>990</v>
      </c>
      <c r="AE18" s="565"/>
      <c r="AF18" s="565"/>
    </row>
    <row r="19" spans="1:47" ht="20.3" customHeight="1">
      <c r="A19" s="566"/>
      <c r="B19" s="566"/>
      <c r="C19" s="566"/>
      <c r="D19" s="566"/>
      <c r="E19" s="567" t="s">
        <v>991</v>
      </c>
      <c r="F19" s="567"/>
      <c r="G19" s="567"/>
      <c r="H19" s="567"/>
      <c r="I19" s="567"/>
      <c r="J19" s="567"/>
      <c r="K19" s="567"/>
      <c r="L19" s="567"/>
      <c r="M19" s="567"/>
      <c r="N19" s="567"/>
      <c r="O19" s="568">
        <v>1027</v>
      </c>
      <c r="P19" s="568"/>
      <c r="Q19" s="568"/>
      <c r="R19" s="568"/>
      <c r="S19" s="569"/>
      <c r="T19" s="159"/>
      <c r="U19" s="570">
        <v>114</v>
      </c>
      <c r="V19" s="570"/>
      <c r="W19" s="571"/>
      <c r="X19" s="572" t="s">
        <v>989</v>
      </c>
      <c r="Y19" s="573"/>
      <c r="Z19" s="574"/>
      <c r="AA19" s="576">
        <v>57</v>
      </c>
      <c r="AB19" s="570"/>
      <c r="AC19" s="571"/>
      <c r="AD19" s="575" t="s">
        <v>990</v>
      </c>
      <c r="AE19" s="565"/>
      <c r="AF19" s="565"/>
    </row>
    <row r="20" spans="1:47" ht="20.3" customHeight="1">
      <c r="A20" s="566"/>
      <c r="B20" s="566"/>
      <c r="C20" s="566"/>
      <c r="D20" s="566"/>
      <c r="E20" s="567" t="s">
        <v>992</v>
      </c>
      <c r="F20" s="567"/>
      <c r="G20" s="567"/>
      <c r="H20" s="567"/>
      <c r="I20" s="567"/>
      <c r="J20" s="567"/>
      <c r="K20" s="567"/>
      <c r="L20" s="567"/>
      <c r="M20" s="567"/>
      <c r="N20" s="567"/>
      <c r="O20" s="568">
        <v>1104</v>
      </c>
      <c r="P20" s="568"/>
      <c r="Q20" s="568"/>
      <c r="R20" s="568"/>
      <c r="S20" s="569"/>
      <c r="T20" s="159"/>
      <c r="U20" s="570">
        <v>36</v>
      </c>
      <c r="V20" s="570"/>
      <c r="W20" s="571"/>
      <c r="X20" s="572" t="s">
        <v>989</v>
      </c>
      <c r="Y20" s="573"/>
      <c r="Z20" s="574"/>
      <c r="AA20" s="576">
        <v>59</v>
      </c>
      <c r="AB20" s="570"/>
      <c r="AC20" s="571"/>
      <c r="AD20" s="575" t="s">
        <v>990</v>
      </c>
      <c r="AE20" s="565"/>
      <c r="AF20" s="565"/>
    </row>
    <row r="21" spans="1:47" ht="20.3" customHeight="1">
      <c r="A21" s="566"/>
      <c r="B21" s="566"/>
      <c r="C21" s="566"/>
      <c r="D21" s="566"/>
      <c r="E21" s="567" t="s">
        <v>993</v>
      </c>
      <c r="F21" s="567"/>
      <c r="G21" s="567"/>
      <c r="H21" s="567"/>
      <c r="I21" s="567"/>
      <c r="J21" s="567"/>
      <c r="K21" s="567"/>
      <c r="L21" s="567"/>
      <c r="M21" s="567"/>
      <c r="N21" s="567"/>
      <c r="O21" s="568">
        <v>2357</v>
      </c>
      <c r="P21" s="568"/>
      <c r="Q21" s="568"/>
      <c r="R21" s="568"/>
      <c r="S21" s="569"/>
      <c r="T21" s="159"/>
      <c r="U21" s="570">
        <v>114</v>
      </c>
      <c r="V21" s="570"/>
      <c r="W21" s="571"/>
      <c r="X21" s="572" t="s">
        <v>989</v>
      </c>
      <c r="Y21" s="573"/>
      <c r="Z21" s="574"/>
      <c r="AA21" s="576">
        <v>52</v>
      </c>
      <c r="AB21" s="570"/>
      <c r="AC21" s="571"/>
      <c r="AD21" s="575" t="s">
        <v>990</v>
      </c>
      <c r="AE21" s="565"/>
      <c r="AF21" s="565"/>
    </row>
    <row r="22" spans="1:47" ht="20.3" customHeight="1">
      <c r="A22" s="566"/>
      <c r="B22" s="566"/>
      <c r="C22" s="566"/>
      <c r="D22" s="566"/>
      <c r="E22" s="567" t="s">
        <v>994</v>
      </c>
      <c r="F22" s="567"/>
      <c r="G22" s="567"/>
      <c r="H22" s="567"/>
      <c r="I22" s="567"/>
      <c r="J22" s="567"/>
      <c r="K22" s="567"/>
      <c r="L22" s="567"/>
      <c r="M22" s="567"/>
      <c r="N22" s="567"/>
      <c r="O22" s="568">
        <v>6</v>
      </c>
      <c r="P22" s="568"/>
      <c r="Q22" s="568"/>
      <c r="R22" s="568"/>
      <c r="S22" s="569"/>
      <c r="T22" s="159"/>
      <c r="U22" s="570">
        <v>0</v>
      </c>
      <c r="V22" s="570"/>
      <c r="W22" s="571"/>
      <c r="X22" s="572" t="s">
        <v>989</v>
      </c>
      <c r="Y22" s="573"/>
      <c r="Z22" s="574"/>
      <c r="AA22" s="576">
        <v>6</v>
      </c>
      <c r="AB22" s="570"/>
      <c r="AC22" s="571"/>
      <c r="AD22" s="575" t="s">
        <v>990</v>
      </c>
      <c r="AE22" s="565"/>
      <c r="AF22" s="565"/>
    </row>
    <row r="23" spans="1:47" ht="20.3" customHeight="1">
      <c r="A23" s="566"/>
      <c r="B23" s="566"/>
      <c r="C23" s="566"/>
      <c r="D23" s="566"/>
      <c r="E23" s="567" t="s">
        <v>995</v>
      </c>
      <c r="F23" s="567"/>
      <c r="G23" s="567"/>
      <c r="H23" s="567"/>
      <c r="I23" s="567"/>
      <c r="J23" s="567"/>
      <c r="K23" s="567"/>
      <c r="L23" s="567"/>
      <c r="M23" s="567"/>
      <c r="N23" s="567"/>
      <c r="O23" s="568">
        <v>4927</v>
      </c>
      <c r="P23" s="568"/>
      <c r="Q23" s="568"/>
      <c r="R23" s="568"/>
      <c r="S23" s="569"/>
      <c r="T23" s="159"/>
      <c r="U23" s="570">
        <v>281</v>
      </c>
      <c r="V23" s="570"/>
      <c r="W23" s="571"/>
      <c r="X23" s="572" t="s">
        <v>989</v>
      </c>
      <c r="Y23" s="573"/>
      <c r="Z23" s="574"/>
      <c r="AA23" s="576">
        <v>14</v>
      </c>
      <c r="AB23" s="570"/>
      <c r="AC23" s="571"/>
      <c r="AD23" s="575" t="s">
        <v>990</v>
      </c>
      <c r="AE23" s="565"/>
      <c r="AF23" s="565"/>
    </row>
    <row r="24" spans="1:47" ht="20.3" customHeight="1">
      <c r="A24" s="565" t="s">
        <v>996</v>
      </c>
      <c r="B24" s="565"/>
      <c r="C24" s="565"/>
      <c r="D24" s="565"/>
      <c r="E24" s="565"/>
      <c r="F24" s="565"/>
      <c r="G24" s="565"/>
      <c r="H24" s="565"/>
      <c r="I24" s="565"/>
      <c r="J24" s="565"/>
      <c r="K24" s="565"/>
      <c r="L24" s="565"/>
      <c r="M24" s="565"/>
      <c r="N24" s="565"/>
      <c r="O24" s="568">
        <v>4480</v>
      </c>
      <c r="P24" s="568"/>
      <c r="Q24" s="568"/>
      <c r="R24" s="568"/>
      <c r="S24" s="569"/>
      <c r="T24" s="159"/>
      <c r="U24" s="570">
        <v>437</v>
      </c>
      <c r="V24" s="570"/>
      <c r="W24" s="571"/>
      <c r="X24" s="572" t="s">
        <v>989</v>
      </c>
      <c r="Y24" s="573"/>
      <c r="Z24" s="574"/>
      <c r="AA24" s="576">
        <v>43</v>
      </c>
      <c r="AB24" s="570"/>
      <c r="AC24" s="571"/>
      <c r="AD24" s="575" t="s">
        <v>990</v>
      </c>
      <c r="AE24" s="565"/>
      <c r="AF24" s="565"/>
    </row>
    <row r="25" spans="1:47" ht="20.3" customHeight="1">
      <c r="A25" s="565" t="s">
        <v>997</v>
      </c>
      <c r="B25" s="565"/>
      <c r="C25" s="565"/>
      <c r="D25" s="565"/>
      <c r="E25" s="565"/>
      <c r="F25" s="565"/>
      <c r="G25" s="565"/>
      <c r="H25" s="565"/>
      <c r="I25" s="565"/>
      <c r="J25" s="565"/>
      <c r="K25" s="565"/>
      <c r="L25" s="565"/>
      <c r="M25" s="565"/>
      <c r="N25" s="565"/>
      <c r="O25" s="568">
        <v>9407</v>
      </c>
      <c r="P25" s="568"/>
      <c r="Q25" s="568"/>
      <c r="R25" s="568"/>
      <c r="S25" s="569"/>
      <c r="T25" s="159"/>
      <c r="U25" s="570">
        <v>718</v>
      </c>
      <c r="V25" s="570"/>
      <c r="W25" s="571"/>
      <c r="X25" s="572" t="s">
        <v>989</v>
      </c>
      <c r="Y25" s="573"/>
      <c r="Z25" s="574"/>
      <c r="AA25" s="576">
        <v>57</v>
      </c>
      <c r="AB25" s="570"/>
      <c r="AC25" s="571"/>
      <c r="AD25" s="575" t="s">
        <v>990</v>
      </c>
      <c r="AE25" s="565"/>
      <c r="AF25" s="565"/>
    </row>
    <row r="26" spans="1:47" ht="15.75" customHeight="1"/>
    <row r="27" spans="1:47" ht="15.75" customHeight="1"/>
    <row r="28" spans="1:47" ht="15.75" customHeight="1"/>
    <row r="29" spans="1:47" ht="15.75" customHeight="1"/>
    <row r="30" spans="1:47" ht="15.75" customHeight="1"/>
    <row r="31" spans="1:47" ht="15.75" customHeight="1"/>
    <row r="32" spans="1:47" ht="15.75" customHeight="1"/>
    <row r="33" ht="15.75" customHeight="1"/>
    <row r="34" ht="15.75" customHeight="1"/>
    <row r="35" ht="15.75" customHeight="1"/>
    <row r="36" ht="15.75" customHeight="1"/>
    <row r="37" ht="15.75" customHeight="1"/>
    <row r="38" ht="15.75" customHeight="1"/>
    <row r="39" ht="15.75" customHeight="1"/>
  </sheetData>
  <mergeCells count="67">
    <mergeCell ref="AD25:AF25"/>
    <mergeCell ref="A24:N24"/>
    <mergeCell ref="O24:S24"/>
    <mergeCell ref="U24:W24"/>
    <mergeCell ref="X24:Z24"/>
    <mergeCell ref="AA24:AC24"/>
    <mergeCell ref="AD24:AF24"/>
    <mergeCell ref="A25:N25"/>
    <mergeCell ref="O25:S25"/>
    <mergeCell ref="U25:W25"/>
    <mergeCell ref="X25:Z25"/>
    <mergeCell ref="AA25:AC25"/>
    <mergeCell ref="AD23:AF23"/>
    <mergeCell ref="E22:N22"/>
    <mergeCell ref="O22:S22"/>
    <mergeCell ref="U22:W22"/>
    <mergeCell ref="X22:Z22"/>
    <mergeCell ref="AA22:AC22"/>
    <mergeCell ref="AD22:AF22"/>
    <mergeCell ref="E23:N23"/>
    <mergeCell ref="O23:S23"/>
    <mergeCell ref="U23:W23"/>
    <mergeCell ref="X23:Z23"/>
    <mergeCell ref="AA23:AC23"/>
    <mergeCell ref="AA20:AC20"/>
    <mergeCell ref="AD20:AF20"/>
    <mergeCell ref="E21:N21"/>
    <mergeCell ref="O21:S21"/>
    <mergeCell ref="U21:W21"/>
    <mergeCell ref="X21:Z21"/>
    <mergeCell ref="AA21:AC21"/>
    <mergeCell ref="AD21:AF21"/>
    <mergeCell ref="AD18:AF18"/>
    <mergeCell ref="E19:N19"/>
    <mergeCell ref="O19:S19"/>
    <mergeCell ref="U19:W19"/>
    <mergeCell ref="X19:Z19"/>
    <mergeCell ref="AA19:AC19"/>
    <mergeCell ref="AD19:AF19"/>
    <mergeCell ref="AA18:AC18"/>
    <mergeCell ref="A18:D23"/>
    <mergeCell ref="E18:N18"/>
    <mergeCell ref="O18:S18"/>
    <mergeCell ref="U18:W18"/>
    <mergeCell ref="X18:Z18"/>
    <mergeCell ref="E20:N20"/>
    <mergeCell ref="O20:S20"/>
    <mergeCell ref="U20:W20"/>
    <mergeCell ref="X20:Z20"/>
    <mergeCell ref="AT16:AU16"/>
    <mergeCell ref="A17:N17"/>
    <mergeCell ref="O17:T17"/>
    <mergeCell ref="U17:AF17"/>
    <mergeCell ref="AT17:AU17"/>
    <mergeCell ref="A7:E7"/>
    <mergeCell ref="F7:AT7"/>
    <mergeCell ref="AU7:AY7"/>
    <mergeCell ref="A8:E8"/>
    <mergeCell ref="F8:K8"/>
    <mergeCell ref="L8:P8"/>
    <mergeCell ref="Q8:U8"/>
    <mergeCell ref="V8:Z8"/>
    <mergeCell ref="AA8:AE8"/>
    <mergeCell ref="AF8:AJ8"/>
    <mergeCell ref="AK8:AO8"/>
    <mergeCell ref="AP8:AT8"/>
    <mergeCell ref="AU8:AY8"/>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3D514-A805-45DD-9EB2-578CD885E635}">
  <sheetPr>
    <pageSetUpPr fitToPage="1"/>
  </sheetPr>
  <dimension ref="A1:I20"/>
  <sheetViews>
    <sheetView view="pageLayout" zoomScaleNormal="100" workbookViewId="0">
      <selection activeCell="D4" sqref="D4"/>
    </sheetView>
  </sheetViews>
  <sheetFormatPr defaultColWidth="9" defaultRowHeight="14.4"/>
  <cols>
    <col min="1" max="1" width="2.109375" style="160" customWidth="1"/>
    <col min="2" max="2" width="16.88671875" style="160" customWidth="1"/>
    <col min="3" max="3" width="2.109375" style="160" customWidth="1"/>
    <col min="4" max="5" width="10.33203125" style="160" customWidth="1"/>
    <col min="6" max="9" width="21.88671875" style="160" customWidth="1"/>
    <col min="10" max="16384" width="9" style="160"/>
  </cols>
  <sheetData>
    <row r="1" spans="1:9" ht="19.5" customHeight="1"/>
    <row r="2" spans="1:9" ht="19.5" customHeight="1"/>
    <row r="3" spans="1:9" ht="19.5" customHeight="1"/>
    <row r="4" spans="1:9" ht="24.05" customHeight="1">
      <c r="B4" s="161" t="s">
        <v>998</v>
      </c>
      <c r="C4" s="162"/>
      <c r="D4" s="162"/>
      <c r="E4" s="162"/>
      <c r="F4" s="162"/>
      <c r="G4" s="162"/>
      <c r="H4" s="162"/>
      <c r="I4" s="162"/>
    </row>
    <row r="5" spans="1:9" ht="24.05" customHeight="1">
      <c r="A5" s="163"/>
      <c r="B5" s="164" t="s">
        <v>999</v>
      </c>
      <c r="C5" s="165"/>
      <c r="D5" s="577" t="s">
        <v>1000</v>
      </c>
      <c r="E5" s="578"/>
      <c r="F5" s="166" t="s">
        <v>1001</v>
      </c>
      <c r="G5" s="166" t="s">
        <v>1002</v>
      </c>
      <c r="H5" s="166" t="s">
        <v>1003</v>
      </c>
      <c r="I5" s="166" t="s">
        <v>1004</v>
      </c>
    </row>
    <row r="6" spans="1:9" ht="24.05" customHeight="1">
      <c r="A6" s="163"/>
      <c r="B6" s="167" t="s">
        <v>1005</v>
      </c>
      <c r="C6" s="165"/>
      <c r="D6" s="579">
        <v>22370</v>
      </c>
      <c r="E6" s="580"/>
      <c r="F6" s="168">
        <v>24007</v>
      </c>
      <c r="G6" s="168">
        <v>26243</v>
      </c>
      <c r="H6" s="168">
        <v>27310</v>
      </c>
      <c r="I6" s="168">
        <v>28669</v>
      </c>
    </row>
    <row r="7" spans="1:9" ht="24.05" customHeight="1">
      <c r="A7" s="163"/>
      <c r="B7" s="167" t="s">
        <v>1006</v>
      </c>
      <c r="C7" s="165"/>
      <c r="D7" s="577" t="s">
        <v>1007</v>
      </c>
      <c r="E7" s="578"/>
      <c r="F7" s="166" t="s">
        <v>1008</v>
      </c>
      <c r="G7" s="166" t="s">
        <v>1009</v>
      </c>
      <c r="H7" s="166" t="s">
        <v>1010</v>
      </c>
      <c r="I7" s="166" t="s">
        <v>1011</v>
      </c>
    </row>
    <row r="8" spans="1:9" ht="24.05" customHeight="1">
      <c r="A8" s="163"/>
      <c r="B8" s="167" t="s">
        <v>1012</v>
      </c>
      <c r="C8" s="165"/>
      <c r="D8" s="577" t="s">
        <v>1013</v>
      </c>
      <c r="E8" s="578"/>
      <c r="F8" s="166" t="s">
        <v>1013</v>
      </c>
      <c r="G8" s="166" t="s">
        <v>1013</v>
      </c>
      <c r="H8" s="166" t="s">
        <v>1013</v>
      </c>
      <c r="I8" s="166" t="s">
        <v>1013</v>
      </c>
    </row>
    <row r="9" spans="1:9" ht="24.05" customHeight="1">
      <c r="A9" s="163"/>
      <c r="B9" s="167" t="s">
        <v>1014</v>
      </c>
      <c r="C9" s="165"/>
      <c r="D9" s="577" t="s">
        <v>1015</v>
      </c>
      <c r="E9" s="578"/>
      <c r="F9" s="166" t="s">
        <v>1015</v>
      </c>
      <c r="G9" s="166" t="s">
        <v>1016</v>
      </c>
      <c r="H9" s="166" t="s">
        <v>1017</v>
      </c>
      <c r="I9" s="166" t="s">
        <v>1018</v>
      </c>
    </row>
    <row r="10" spans="1:9" ht="24.05" customHeight="1">
      <c r="A10" s="163"/>
      <c r="B10" s="167" t="s">
        <v>1019</v>
      </c>
      <c r="C10" s="165"/>
      <c r="D10" s="577" t="s">
        <v>1020</v>
      </c>
      <c r="E10" s="578"/>
      <c r="F10" s="166" t="s">
        <v>1020</v>
      </c>
      <c r="G10" s="166" t="s">
        <v>1020</v>
      </c>
      <c r="H10" s="166" t="s">
        <v>1020</v>
      </c>
      <c r="I10" s="166" t="s">
        <v>1020</v>
      </c>
    </row>
    <row r="11" spans="1:9" ht="24.05" customHeight="1">
      <c r="A11" s="163"/>
      <c r="B11" s="167" t="s">
        <v>1021</v>
      </c>
      <c r="C11" s="165"/>
      <c r="D11" s="583">
        <v>32</v>
      </c>
      <c r="E11" s="584"/>
      <c r="F11" s="169">
        <v>38</v>
      </c>
      <c r="G11" s="169">
        <v>24</v>
      </c>
      <c r="H11" s="169">
        <v>41</v>
      </c>
      <c r="I11" s="169">
        <v>8</v>
      </c>
    </row>
    <row r="12" spans="1:9" ht="24.05" customHeight="1">
      <c r="A12" s="170"/>
      <c r="B12" s="585" t="s">
        <v>1022</v>
      </c>
      <c r="C12" s="171"/>
      <c r="D12" s="586" t="s">
        <v>1023</v>
      </c>
      <c r="E12" s="587"/>
      <c r="F12" s="581" t="s">
        <v>1024</v>
      </c>
      <c r="G12" s="581" t="s">
        <v>1025</v>
      </c>
      <c r="H12" s="581" t="s">
        <v>1026</v>
      </c>
      <c r="I12" s="581" t="s">
        <v>1027</v>
      </c>
    </row>
    <row r="13" spans="1:9" ht="24.05" customHeight="1">
      <c r="A13" s="172"/>
      <c r="B13" s="585"/>
      <c r="C13" s="173"/>
      <c r="D13" s="588"/>
      <c r="E13" s="589"/>
      <c r="F13" s="582"/>
      <c r="G13" s="582"/>
      <c r="H13" s="582"/>
      <c r="I13" s="582"/>
    </row>
    <row r="14" spans="1:9" ht="24.05" customHeight="1">
      <c r="B14" s="174"/>
      <c r="C14" s="174"/>
      <c r="D14" s="174"/>
    </row>
    <row r="15" spans="1:9" ht="24.05" customHeight="1">
      <c r="B15" s="174"/>
      <c r="C15" s="174"/>
      <c r="D15" s="174"/>
    </row>
    <row r="16" spans="1:9" ht="24.05" customHeight="1">
      <c r="B16" s="160" t="s">
        <v>1028</v>
      </c>
    </row>
    <row r="17" spans="1:6" ht="24.05" customHeight="1">
      <c r="A17" s="163"/>
      <c r="B17" s="164" t="s">
        <v>1029</v>
      </c>
      <c r="C17" s="165"/>
      <c r="D17" s="577" t="s">
        <v>1030</v>
      </c>
      <c r="E17" s="578"/>
      <c r="F17" s="166" t="s">
        <v>1031</v>
      </c>
    </row>
    <row r="18" spans="1:6" ht="24.05" customHeight="1">
      <c r="A18" s="163"/>
      <c r="B18" s="167" t="s">
        <v>1032</v>
      </c>
      <c r="C18" s="165"/>
      <c r="D18" s="175">
        <v>663</v>
      </c>
      <c r="E18" s="176" t="s">
        <v>1033</v>
      </c>
      <c r="F18" s="169"/>
    </row>
    <row r="19" spans="1:6" ht="24.05" customHeight="1">
      <c r="A19" s="163"/>
      <c r="B19" s="167" t="s">
        <v>1034</v>
      </c>
      <c r="C19" s="165"/>
      <c r="D19" s="177">
        <v>884</v>
      </c>
      <c r="E19" s="176" t="s">
        <v>1033</v>
      </c>
      <c r="F19" s="169"/>
    </row>
    <row r="20" spans="1:6" ht="24.05" customHeight="1">
      <c r="A20" s="163"/>
      <c r="B20" s="167" t="s">
        <v>1035</v>
      </c>
      <c r="C20" s="165"/>
      <c r="D20" s="177">
        <v>1547</v>
      </c>
      <c r="E20" s="176" t="s">
        <v>1033</v>
      </c>
      <c r="F20" s="169"/>
    </row>
  </sheetData>
  <mergeCells count="14">
    <mergeCell ref="I12:I13"/>
    <mergeCell ref="D17:E17"/>
    <mergeCell ref="D11:E11"/>
    <mergeCell ref="B12:B13"/>
    <mergeCell ref="D12:E13"/>
    <mergeCell ref="F12:F13"/>
    <mergeCell ref="G12:G13"/>
    <mergeCell ref="H12:H13"/>
    <mergeCell ref="D10:E10"/>
    <mergeCell ref="D5:E5"/>
    <mergeCell ref="D6:E6"/>
    <mergeCell ref="D7:E7"/>
    <mergeCell ref="D8:E8"/>
    <mergeCell ref="D9:E9"/>
  </mergeCells>
  <phoneticPr fontId="3"/>
  <pageMargins left="0.78740157480314965" right="0.39370078740157483" top="0.39370078740157483" bottom="0.39370078740157483" header="0" footer="0"/>
  <pageSetup paperSize="9" scale="95" orientation="landscape"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EE938-79B2-4319-A7A2-1CBED488CF29}">
  <sheetPr>
    <pageSetUpPr fitToPage="1"/>
  </sheetPr>
  <dimension ref="A1:M29"/>
  <sheetViews>
    <sheetView view="pageLayout" zoomScaleNormal="75" workbookViewId="0"/>
  </sheetViews>
  <sheetFormatPr defaultColWidth="6.6640625" defaultRowHeight="14.4"/>
  <cols>
    <col min="1" max="1" width="10.44140625" style="56" customWidth="1"/>
    <col min="2" max="2" width="12.109375" style="56" customWidth="1"/>
    <col min="3" max="3" width="1.21875" style="56" customWidth="1"/>
    <col min="4" max="4" width="9.77734375" style="56" customWidth="1"/>
    <col min="5" max="5" width="26.6640625" style="56" customWidth="1"/>
    <col min="6" max="6" width="9.5546875" style="56" customWidth="1"/>
    <col min="7" max="7" width="8.44140625" style="56" customWidth="1"/>
    <col min="8" max="8" width="10.44140625" style="56" customWidth="1"/>
    <col min="9" max="9" width="8.109375" style="56" customWidth="1"/>
    <col min="10" max="10" width="8.88671875" style="56" customWidth="1"/>
    <col min="11" max="11" width="8.109375" style="56" customWidth="1"/>
    <col min="12" max="12" width="9.77734375" style="56" customWidth="1"/>
    <col min="13" max="13" width="11.44140625" style="56" customWidth="1"/>
    <col min="14" max="16384" width="6.6640625" style="56"/>
  </cols>
  <sheetData>
    <row r="1" spans="1:13" ht="20.95" customHeight="1">
      <c r="A1" s="126" t="s">
        <v>1036</v>
      </c>
    </row>
    <row r="2" spans="1:13" ht="20.95" customHeight="1">
      <c r="A2" s="52" t="s">
        <v>1037</v>
      </c>
    </row>
    <row r="3" spans="1:13" ht="28.35" customHeight="1">
      <c r="A3" s="590" t="s">
        <v>1038</v>
      </c>
      <c r="B3" s="590"/>
      <c r="C3" s="590"/>
      <c r="D3" s="590"/>
      <c r="E3" s="590"/>
      <c r="F3" s="590"/>
      <c r="G3" s="590"/>
      <c r="H3" s="590"/>
      <c r="I3" s="590"/>
      <c r="J3" s="590"/>
      <c r="K3" s="590"/>
      <c r="L3" s="590"/>
      <c r="M3" s="590"/>
    </row>
    <row r="4" spans="1:13" ht="28.35" customHeight="1">
      <c r="A4" s="590" t="s">
        <v>1039</v>
      </c>
      <c r="B4" s="590"/>
      <c r="C4" s="590"/>
      <c r="D4" s="590"/>
      <c r="E4" s="590"/>
      <c r="F4" s="590"/>
      <c r="G4" s="590"/>
      <c r="H4" s="590"/>
      <c r="I4" s="590"/>
      <c r="J4" s="590"/>
      <c r="K4" s="590"/>
      <c r="L4" s="590"/>
      <c r="M4" s="590"/>
    </row>
    <row r="5" spans="1:13" ht="18" customHeight="1">
      <c r="A5" s="178"/>
      <c r="B5" s="178"/>
      <c r="C5" s="178"/>
      <c r="D5" s="178"/>
      <c r="E5" s="178"/>
      <c r="F5" s="178"/>
      <c r="G5" s="178"/>
      <c r="H5" s="178"/>
      <c r="I5" s="178"/>
      <c r="J5" s="178"/>
      <c r="K5" s="178"/>
      <c r="L5" s="178"/>
      <c r="M5" s="179" t="s">
        <v>1040</v>
      </c>
    </row>
    <row r="6" spans="1:13" ht="18" customHeight="1">
      <c r="A6" s="559" t="s">
        <v>1041</v>
      </c>
      <c r="B6" s="591" t="s">
        <v>1042</v>
      </c>
      <c r="C6" s="594" t="s">
        <v>1043</v>
      </c>
      <c r="D6" s="595"/>
      <c r="E6" s="595"/>
      <c r="F6" s="596"/>
      <c r="G6" s="559" t="s">
        <v>1044</v>
      </c>
      <c r="H6" s="467" t="s">
        <v>1045</v>
      </c>
      <c r="I6" s="562"/>
      <c r="J6" s="562"/>
      <c r="K6" s="468"/>
      <c r="L6" s="594" t="s">
        <v>1046</v>
      </c>
      <c r="M6" s="596"/>
    </row>
    <row r="7" spans="1:13" ht="18" customHeight="1">
      <c r="A7" s="560"/>
      <c r="B7" s="592"/>
      <c r="C7" s="597"/>
      <c r="D7" s="598"/>
      <c r="E7" s="598"/>
      <c r="F7" s="599"/>
      <c r="G7" s="560"/>
      <c r="H7" s="603" t="s">
        <v>1047</v>
      </c>
      <c r="I7" s="604"/>
      <c r="J7" s="594" t="s">
        <v>1048</v>
      </c>
      <c r="K7" s="596"/>
      <c r="L7" s="597"/>
      <c r="M7" s="599"/>
    </row>
    <row r="8" spans="1:13" ht="18" customHeight="1">
      <c r="A8" s="561"/>
      <c r="B8" s="593"/>
      <c r="C8" s="600"/>
      <c r="D8" s="601"/>
      <c r="E8" s="601"/>
      <c r="F8" s="602"/>
      <c r="G8" s="561"/>
      <c r="H8" s="605"/>
      <c r="I8" s="606"/>
      <c r="J8" s="600"/>
      <c r="K8" s="602"/>
      <c r="L8" s="600"/>
      <c r="M8" s="602"/>
    </row>
    <row r="9" spans="1:13" ht="18" customHeight="1">
      <c r="A9" s="559" t="s">
        <v>1049</v>
      </c>
      <c r="B9" s="559" t="s">
        <v>1050</v>
      </c>
      <c r="C9" s="134"/>
      <c r="D9" s="607" t="s">
        <v>1051</v>
      </c>
      <c r="E9" s="607"/>
      <c r="F9" s="608"/>
      <c r="G9" s="609">
        <v>21000</v>
      </c>
      <c r="H9" s="611">
        <f>(G9*8/10)</f>
        <v>16800</v>
      </c>
      <c r="I9" s="614" t="s">
        <v>1052</v>
      </c>
      <c r="J9" s="611">
        <f>(G9*2/10)</f>
        <v>4200</v>
      </c>
      <c r="K9" s="614" t="s">
        <v>1053</v>
      </c>
      <c r="L9" s="616"/>
      <c r="M9" s="617"/>
    </row>
    <row r="10" spans="1:13" ht="18" customHeight="1">
      <c r="A10" s="560"/>
      <c r="B10" s="560"/>
      <c r="C10" s="141"/>
      <c r="D10" s="613" t="s">
        <v>1054</v>
      </c>
      <c r="E10" s="613"/>
      <c r="F10" s="180" t="s">
        <v>1055</v>
      </c>
      <c r="G10" s="610"/>
      <c r="H10" s="612"/>
      <c r="I10" s="615"/>
      <c r="J10" s="612"/>
      <c r="K10" s="615"/>
      <c r="L10" s="618"/>
      <c r="M10" s="619"/>
    </row>
    <row r="11" spans="1:13" ht="18" customHeight="1">
      <c r="A11" s="560"/>
      <c r="B11" s="560"/>
      <c r="C11" s="181"/>
      <c r="D11" s="607" t="s">
        <v>1056</v>
      </c>
      <c r="E11" s="607"/>
      <c r="F11" s="608"/>
      <c r="G11" s="609">
        <v>3000</v>
      </c>
      <c r="H11" s="611">
        <f>(G11*11/20)</f>
        <v>1650</v>
      </c>
      <c r="I11" s="614" t="s">
        <v>1057</v>
      </c>
      <c r="J11" s="611">
        <f>(G11*9/20)</f>
        <v>1350</v>
      </c>
      <c r="K11" s="614" t="s">
        <v>1058</v>
      </c>
      <c r="L11" s="616"/>
      <c r="M11" s="617"/>
    </row>
    <row r="12" spans="1:13" ht="18" customHeight="1">
      <c r="A12" s="560"/>
      <c r="B12" s="561"/>
      <c r="C12" s="181"/>
      <c r="D12" s="613" t="s">
        <v>1059</v>
      </c>
      <c r="E12" s="613"/>
      <c r="F12" s="180" t="s">
        <v>1060</v>
      </c>
      <c r="G12" s="610"/>
      <c r="H12" s="612"/>
      <c r="I12" s="615"/>
      <c r="J12" s="612"/>
      <c r="K12" s="615"/>
      <c r="L12" s="618"/>
      <c r="M12" s="619"/>
    </row>
    <row r="13" spans="1:13" ht="18" customHeight="1">
      <c r="A13" s="560"/>
      <c r="B13" s="559" t="s">
        <v>1061</v>
      </c>
      <c r="C13" s="594"/>
      <c r="D13" s="607" t="s">
        <v>1062</v>
      </c>
      <c r="E13" s="607"/>
      <c r="F13" s="608"/>
      <c r="G13" s="609">
        <v>163000</v>
      </c>
      <c r="H13" s="611">
        <f>(G13*5/10)</f>
        <v>81500</v>
      </c>
      <c r="I13" s="614" t="s">
        <v>1063</v>
      </c>
      <c r="J13" s="611">
        <f>(G13*5/10)</f>
        <v>81500</v>
      </c>
      <c r="K13" s="614" t="s">
        <v>1063</v>
      </c>
      <c r="L13" s="620" t="s">
        <v>1064</v>
      </c>
      <c r="M13" s="621"/>
    </row>
    <row r="14" spans="1:13" ht="18" customHeight="1">
      <c r="A14" s="560"/>
      <c r="B14" s="561"/>
      <c r="C14" s="600"/>
      <c r="D14" s="613" t="s">
        <v>1065</v>
      </c>
      <c r="E14" s="613"/>
      <c r="F14" s="180" t="s">
        <v>1060</v>
      </c>
      <c r="G14" s="610"/>
      <c r="H14" s="612"/>
      <c r="I14" s="615"/>
      <c r="J14" s="612"/>
      <c r="K14" s="615"/>
      <c r="L14" s="622"/>
      <c r="M14" s="623"/>
    </row>
    <row r="15" spans="1:13" ht="18" customHeight="1">
      <c r="A15" s="560"/>
      <c r="B15" s="591" t="s">
        <v>1066</v>
      </c>
      <c r="C15" s="134"/>
      <c r="D15" s="607" t="s">
        <v>1051</v>
      </c>
      <c r="E15" s="607"/>
      <c r="F15" s="608"/>
      <c r="G15" s="609">
        <v>150000</v>
      </c>
      <c r="H15" s="611">
        <f>(G15*5/10)</f>
        <v>75000</v>
      </c>
      <c r="I15" s="614" t="s">
        <v>1063</v>
      </c>
      <c r="J15" s="611">
        <f>(G15*5/10)</f>
        <v>75000</v>
      </c>
      <c r="K15" s="614" t="s">
        <v>1063</v>
      </c>
      <c r="L15" s="616"/>
      <c r="M15" s="617"/>
    </row>
    <row r="16" spans="1:13" ht="18" customHeight="1">
      <c r="A16" s="560"/>
      <c r="B16" s="592"/>
      <c r="C16" s="141"/>
      <c r="D16" s="613" t="s">
        <v>1067</v>
      </c>
      <c r="E16" s="613"/>
      <c r="F16" s="180" t="s">
        <v>1068</v>
      </c>
      <c r="G16" s="610"/>
      <c r="H16" s="612"/>
      <c r="I16" s="615"/>
      <c r="J16" s="612"/>
      <c r="K16" s="615"/>
      <c r="L16" s="618"/>
      <c r="M16" s="619"/>
    </row>
    <row r="17" spans="1:13" ht="18" customHeight="1">
      <c r="A17" s="560"/>
      <c r="B17" s="592"/>
      <c r="C17" s="134"/>
      <c r="D17" s="607" t="s">
        <v>1051</v>
      </c>
      <c r="E17" s="607"/>
      <c r="F17" s="608"/>
      <c r="G17" s="609">
        <v>40000</v>
      </c>
      <c r="H17" s="611">
        <f>(G17*5/10)</f>
        <v>20000</v>
      </c>
      <c r="I17" s="614" t="s">
        <v>1063</v>
      </c>
      <c r="J17" s="611">
        <f>(G17*5/10)</f>
        <v>20000</v>
      </c>
      <c r="K17" s="614" t="s">
        <v>1063</v>
      </c>
      <c r="L17" s="620" t="s">
        <v>1069</v>
      </c>
      <c r="M17" s="621"/>
    </row>
    <row r="18" spans="1:13" ht="18" customHeight="1">
      <c r="A18" s="560"/>
      <c r="B18" s="592"/>
      <c r="C18" s="141"/>
      <c r="D18" s="613" t="s">
        <v>1070</v>
      </c>
      <c r="E18" s="613"/>
      <c r="F18" s="180" t="s">
        <v>1071</v>
      </c>
      <c r="G18" s="610"/>
      <c r="H18" s="612"/>
      <c r="I18" s="615"/>
      <c r="J18" s="612"/>
      <c r="K18" s="615"/>
      <c r="L18" s="622"/>
      <c r="M18" s="623"/>
    </row>
    <row r="19" spans="1:13" ht="18" customHeight="1">
      <c r="A19" s="560"/>
      <c r="B19" s="592"/>
      <c r="C19" s="134"/>
      <c r="D19" s="607" t="s">
        <v>1062</v>
      </c>
      <c r="E19" s="607"/>
      <c r="F19" s="608"/>
      <c r="G19" s="609">
        <v>140000</v>
      </c>
      <c r="H19" s="611">
        <f>(G19*5/10)</f>
        <v>70000</v>
      </c>
      <c r="I19" s="614" t="s">
        <v>1063</v>
      </c>
      <c r="J19" s="611">
        <f>(G19*5/10)</f>
        <v>70000</v>
      </c>
      <c r="K19" s="614" t="s">
        <v>1063</v>
      </c>
      <c r="L19" s="620" t="s">
        <v>1072</v>
      </c>
      <c r="M19" s="621"/>
    </row>
    <row r="20" spans="1:13" ht="18" customHeight="1">
      <c r="A20" s="560"/>
      <c r="B20" s="592"/>
      <c r="C20" s="141"/>
      <c r="D20" s="613" t="s">
        <v>1065</v>
      </c>
      <c r="E20" s="613"/>
      <c r="F20" s="180" t="s">
        <v>1060</v>
      </c>
      <c r="G20" s="610"/>
      <c r="H20" s="612"/>
      <c r="I20" s="615"/>
      <c r="J20" s="612"/>
      <c r="K20" s="615"/>
      <c r="L20" s="622"/>
      <c r="M20" s="623"/>
    </row>
    <row r="21" spans="1:13" ht="18" customHeight="1">
      <c r="A21" s="560"/>
      <c r="B21" s="592"/>
      <c r="C21" s="134"/>
      <c r="D21" s="607" t="s">
        <v>1056</v>
      </c>
      <c r="E21" s="607"/>
      <c r="F21" s="608"/>
      <c r="G21" s="609">
        <v>27800</v>
      </c>
      <c r="H21" s="611">
        <f>(G21*5/10)</f>
        <v>13900</v>
      </c>
      <c r="I21" s="614" t="s">
        <v>1063</v>
      </c>
      <c r="J21" s="611">
        <f>(G21*5/10)</f>
        <v>13900</v>
      </c>
      <c r="K21" s="614" t="s">
        <v>1063</v>
      </c>
      <c r="L21" s="616"/>
      <c r="M21" s="617"/>
    </row>
    <row r="22" spans="1:13" ht="18" customHeight="1">
      <c r="A22" s="560"/>
      <c r="B22" s="593"/>
      <c r="C22" s="141"/>
      <c r="D22" s="613" t="s">
        <v>1073</v>
      </c>
      <c r="E22" s="613"/>
      <c r="F22" s="180" t="s">
        <v>1060</v>
      </c>
      <c r="G22" s="610"/>
      <c r="H22" s="612"/>
      <c r="I22" s="615"/>
      <c r="J22" s="612"/>
      <c r="K22" s="615"/>
      <c r="L22" s="618"/>
      <c r="M22" s="619"/>
    </row>
    <row r="23" spans="1:13" ht="18" customHeight="1">
      <c r="A23" s="560"/>
      <c r="B23" s="559" t="s">
        <v>1074</v>
      </c>
      <c r="C23" s="134"/>
      <c r="D23" s="607" t="s">
        <v>1062</v>
      </c>
      <c r="E23" s="607"/>
      <c r="F23" s="608"/>
      <c r="G23" s="609">
        <v>13000</v>
      </c>
      <c r="H23" s="611">
        <f>(G23*5/10)</f>
        <v>6500</v>
      </c>
      <c r="I23" s="614" t="s">
        <v>1063</v>
      </c>
      <c r="J23" s="611">
        <f>(G23*5/10)</f>
        <v>6500</v>
      </c>
      <c r="K23" s="614" t="s">
        <v>1063</v>
      </c>
      <c r="L23" s="616"/>
      <c r="M23" s="617"/>
    </row>
    <row r="24" spans="1:13" ht="18" customHeight="1">
      <c r="A24" s="560"/>
      <c r="B24" s="560"/>
      <c r="C24" s="141"/>
      <c r="D24" s="613" t="s">
        <v>1075</v>
      </c>
      <c r="E24" s="613"/>
      <c r="F24" s="180" t="s">
        <v>1060</v>
      </c>
      <c r="G24" s="610"/>
      <c r="H24" s="612"/>
      <c r="I24" s="615"/>
      <c r="J24" s="612"/>
      <c r="K24" s="615"/>
      <c r="L24" s="618"/>
      <c r="M24" s="619"/>
    </row>
    <row r="25" spans="1:13" ht="18" customHeight="1">
      <c r="A25" s="560"/>
      <c r="B25" s="560"/>
      <c r="C25" s="134"/>
      <c r="D25" s="607" t="s">
        <v>1062</v>
      </c>
      <c r="E25" s="607"/>
      <c r="F25" s="608"/>
      <c r="G25" s="609">
        <v>5000</v>
      </c>
      <c r="H25" s="611">
        <f>(G25*5/10)</f>
        <v>2500</v>
      </c>
      <c r="I25" s="614" t="s">
        <v>1063</v>
      </c>
      <c r="J25" s="611">
        <f>(G25*5/10)</f>
        <v>2500</v>
      </c>
      <c r="K25" s="614" t="s">
        <v>1063</v>
      </c>
      <c r="L25" s="620" t="s">
        <v>1076</v>
      </c>
      <c r="M25" s="621"/>
    </row>
    <row r="26" spans="1:13" ht="18" customHeight="1">
      <c r="A26" s="560"/>
      <c r="B26" s="561"/>
      <c r="C26" s="141"/>
      <c r="D26" s="613" t="s">
        <v>1077</v>
      </c>
      <c r="E26" s="613"/>
      <c r="F26" s="180" t="s">
        <v>1060</v>
      </c>
      <c r="G26" s="610"/>
      <c r="H26" s="612"/>
      <c r="I26" s="615"/>
      <c r="J26" s="612"/>
      <c r="K26" s="615"/>
      <c r="L26" s="622"/>
      <c r="M26" s="623"/>
    </row>
    <row r="27" spans="1:13" ht="18" customHeight="1">
      <c r="A27" s="560"/>
      <c r="B27" s="596" t="s">
        <v>1078</v>
      </c>
      <c r="C27" s="134"/>
      <c r="D27" s="624" t="s">
        <v>1079</v>
      </c>
      <c r="E27" s="624"/>
      <c r="F27" s="617"/>
      <c r="G27" s="609">
        <v>122000</v>
      </c>
      <c r="H27" s="611">
        <f>(G27*5/10)</f>
        <v>61000</v>
      </c>
      <c r="I27" s="614" t="s">
        <v>1063</v>
      </c>
      <c r="J27" s="611">
        <f>(G27*5/10)</f>
        <v>61000</v>
      </c>
      <c r="K27" s="614" t="s">
        <v>1063</v>
      </c>
      <c r="L27" s="625"/>
      <c r="M27" s="626"/>
    </row>
    <row r="28" spans="1:13" ht="18" customHeight="1">
      <c r="A28" s="561"/>
      <c r="B28" s="602"/>
      <c r="C28" s="141"/>
      <c r="D28" s="613" t="s">
        <v>1080</v>
      </c>
      <c r="E28" s="613"/>
      <c r="F28" s="180" t="s">
        <v>1060</v>
      </c>
      <c r="G28" s="610"/>
      <c r="H28" s="612"/>
      <c r="I28" s="615"/>
      <c r="J28" s="612"/>
      <c r="K28" s="615"/>
      <c r="L28" s="627"/>
      <c r="M28" s="628"/>
    </row>
    <row r="29" spans="1:13" ht="18" customHeight="1"/>
  </sheetData>
  <sheetProtection selectLockedCells="1" selectUnlockedCells="1"/>
  <mergeCells count="97">
    <mergeCell ref="D28:E28"/>
    <mergeCell ref="L25:M26"/>
    <mergeCell ref="D26:E26"/>
    <mergeCell ref="B27:B28"/>
    <mergeCell ref="D27:F27"/>
    <mergeCell ref="G27:G28"/>
    <mergeCell ref="H27:H28"/>
    <mergeCell ref="I27:I28"/>
    <mergeCell ref="J27:J28"/>
    <mergeCell ref="K27:K28"/>
    <mergeCell ref="L27:M28"/>
    <mergeCell ref="J23:J24"/>
    <mergeCell ref="K23:K24"/>
    <mergeCell ref="L23:M24"/>
    <mergeCell ref="D24:E24"/>
    <mergeCell ref="D25:F25"/>
    <mergeCell ref="G25:G26"/>
    <mergeCell ref="H25:H26"/>
    <mergeCell ref="I25:I26"/>
    <mergeCell ref="J25:J26"/>
    <mergeCell ref="K25:K26"/>
    <mergeCell ref="I23:I24"/>
    <mergeCell ref="D22:E22"/>
    <mergeCell ref="B23:B26"/>
    <mergeCell ref="D23:F23"/>
    <mergeCell ref="G23:G24"/>
    <mergeCell ref="H23:H24"/>
    <mergeCell ref="D18:E18"/>
    <mergeCell ref="K19:K20"/>
    <mergeCell ref="L19:M20"/>
    <mergeCell ref="D20:E20"/>
    <mergeCell ref="D21:F21"/>
    <mergeCell ref="G21:G22"/>
    <mergeCell ref="H21:H22"/>
    <mergeCell ref="I21:I22"/>
    <mergeCell ref="J21:J22"/>
    <mergeCell ref="K21:K22"/>
    <mergeCell ref="L21:M22"/>
    <mergeCell ref="D19:F19"/>
    <mergeCell ref="G19:G20"/>
    <mergeCell ref="H19:H20"/>
    <mergeCell ref="I19:I20"/>
    <mergeCell ref="J19:J20"/>
    <mergeCell ref="L15:M16"/>
    <mergeCell ref="I17:I18"/>
    <mergeCell ref="J17:J18"/>
    <mergeCell ref="K17:K18"/>
    <mergeCell ref="L17:M18"/>
    <mergeCell ref="G15:G16"/>
    <mergeCell ref="H15:H16"/>
    <mergeCell ref="I15:I16"/>
    <mergeCell ref="J15:J16"/>
    <mergeCell ref="K15:K16"/>
    <mergeCell ref="I13:I14"/>
    <mergeCell ref="J13:J14"/>
    <mergeCell ref="K13:K14"/>
    <mergeCell ref="L13:M14"/>
    <mergeCell ref="D14:E14"/>
    <mergeCell ref="J9:J10"/>
    <mergeCell ref="K9:K10"/>
    <mergeCell ref="L9:M10"/>
    <mergeCell ref="D10:E10"/>
    <mergeCell ref="D11:F11"/>
    <mergeCell ref="G11:G12"/>
    <mergeCell ref="H11:H12"/>
    <mergeCell ref="I11:I12"/>
    <mergeCell ref="J11:J12"/>
    <mergeCell ref="K11:K12"/>
    <mergeCell ref="I9:I10"/>
    <mergeCell ref="L11:M12"/>
    <mergeCell ref="D12:E12"/>
    <mergeCell ref="A9:A28"/>
    <mergeCell ref="B9:B12"/>
    <mergeCell ref="D9:F9"/>
    <mergeCell ref="G9:G10"/>
    <mergeCell ref="H9:H10"/>
    <mergeCell ref="D16:E16"/>
    <mergeCell ref="D17:F17"/>
    <mergeCell ref="G17:G18"/>
    <mergeCell ref="H17:H18"/>
    <mergeCell ref="B13:B14"/>
    <mergeCell ref="C13:C14"/>
    <mergeCell ref="D13:F13"/>
    <mergeCell ref="G13:G14"/>
    <mergeCell ref="H13:H14"/>
    <mergeCell ref="B15:B22"/>
    <mergeCell ref="D15:F15"/>
    <mergeCell ref="A3:M3"/>
    <mergeCell ref="A4:M4"/>
    <mergeCell ref="A6:A8"/>
    <mergeCell ref="B6:B8"/>
    <mergeCell ref="C6:F8"/>
    <mergeCell ref="G6:G8"/>
    <mergeCell ref="H6:K6"/>
    <mergeCell ref="L6:M8"/>
    <mergeCell ref="H7:I8"/>
    <mergeCell ref="J7:K8"/>
  </mergeCells>
  <phoneticPr fontId="3"/>
  <printOptions verticalCentered="1"/>
  <pageMargins left="0.78740157480314965" right="0.39370078740157483" top="0.39370078740157483" bottom="0.39370078740157483" header="0" footer="0"/>
  <pageSetup paperSize="9" scale="91"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0097-E0C1-48F0-8953-A49CE7897800}">
  <sheetPr>
    <pageSetUpPr fitToPage="1"/>
  </sheetPr>
  <dimension ref="A1:BI29"/>
  <sheetViews>
    <sheetView view="pageLayout" topLeftCell="A19" zoomScale="77" zoomScaleNormal="70" zoomScaleSheetLayoutView="80" zoomScalePageLayoutView="77" workbookViewId="0">
      <selection sqref="A1:E1"/>
    </sheetView>
  </sheetViews>
  <sheetFormatPr defaultColWidth="11.6640625" defaultRowHeight="14.4"/>
  <cols>
    <col min="1" max="1" width="7.88671875" style="56" customWidth="1"/>
    <col min="2" max="2" width="9.77734375" style="56" customWidth="1"/>
    <col min="3" max="3" width="14.109375" style="56" customWidth="1"/>
    <col min="4" max="4" width="13" style="56" customWidth="1"/>
    <col min="5" max="7" width="8.21875" style="56" customWidth="1"/>
    <col min="8" max="8" width="8.88671875" style="56" customWidth="1"/>
    <col min="9" max="10" width="8.21875" style="56" customWidth="1"/>
    <col min="11" max="11" width="9.44140625" style="56" customWidth="1"/>
    <col min="12" max="12" width="8" style="56" customWidth="1"/>
    <col min="13" max="14" width="9.44140625" style="56" customWidth="1"/>
    <col min="15" max="15" width="7.6640625" style="56" customWidth="1"/>
    <col min="16" max="16" width="58.21875" style="56" customWidth="1"/>
    <col min="17" max="16384" width="11.6640625" style="56"/>
  </cols>
  <sheetData>
    <row r="1" spans="1:61" ht="25.55" customHeight="1">
      <c r="A1" s="629" t="s">
        <v>1081</v>
      </c>
      <c r="B1" s="629"/>
      <c r="C1" s="629"/>
      <c r="D1" s="629"/>
      <c r="E1" s="629"/>
      <c r="F1" s="52"/>
      <c r="G1" s="52"/>
      <c r="H1" s="52"/>
      <c r="I1" s="52"/>
      <c r="J1" s="52"/>
      <c r="K1" s="52"/>
      <c r="L1" s="52"/>
      <c r="M1" s="52"/>
      <c r="N1" s="52"/>
      <c r="O1" s="52"/>
      <c r="P1" s="52"/>
    </row>
    <row r="2" spans="1:61" ht="25.55" customHeight="1">
      <c r="A2" s="182"/>
      <c r="B2" s="182"/>
      <c r="C2" s="182"/>
      <c r="D2" s="182"/>
      <c r="E2" s="182"/>
      <c r="F2" s="52"/>
      <c r="G2" s="52"/>
      <c r="H2" s="52"/>
      <c r="I2" s="52"/>
      <c r="J2" s="52"/>
      <c r="K2" s="52"/>
      <c r="L2" s="52"/>
      <c r="M2" s="52"/>
      <c r="N2" s="52"/>
      <c r="O2" s="52"/>
      <c r="P2" s="52"/>
    </row>
    <row r="3" spans="1:61" s="52" customFormat="1" ht="21.45" customHeight="1">
      <c r="A3" s="630" t="s">
        <v>1082</v>
      </c>
      <c r="B3" s="630"/>
      <c r="C3" s="630"/>
      <c r="D3" s="630"/>
      <c r="E3" s="183"/>
      <c r="F3" s="183"/>
      <c r="G3" s="183"/>
      <c r="H3" s="183"/>
      <c r="I3" s="183"/>
      <c r="J3" s="183"/>
      <c r="K3" s="183"/>
      <c r="L3" s="183"/>
      <c r="M3" s="183"/>
      <c r="N3" s="183"/>
      <c r="O3" s="183"/>
      <c r="P3" s="183"/>
    </row>
    <row r="4" spans="1:61" ht="21.45" customHeight="1">
      <c r="A4" s="631" t="s">
        <v>1083</v>
      </c>
      <c r="B4" s="632"/>
      <c r="C4" s="632"/>
      <c r="D4" s="632"/>
      <c r="E4" s="632"/>
      <c r="F4" s="632"/>
      <c r="G4" s="632"/>
      <c r="H4" s="632"/>
      <c r="I4" s="632"/>
      <c r="J4" s="632"/>
      <c r="K4" s="632"/>
      <c r="L4" s="632"/>
      <c r="M4" s="632"/>
      <c r="N4" s="632"/>
      <c r="O4" s="632"/>
      <c r="P4" s="632"/>
    </row>
    <row r="5" spans="1:61" ht="21.45" customHeight="1">
      <c r="A5" s="631" t="s">
        <v>1084</v>
      </c>
      <c r="B5" s="632"/>
      <c r="C5" s="632"/>
      <c r="D5" s="632"/>
      <c r="E5" s="632"/>
      <c r="F5" s="632"/>
      <c r="G5" s="632"/>
      <c r="H5" s="632"/>
      <c r="I5" s="632"/>
      <c r="J5" s="632"/>
      <c r="K5" s="632"/>
      <c r="L5" s="632"/>
      <c r="M5" s="632"/>
      <c r="N5" s="632"/>
      <c r="O5" s="632"/>
      <c r="P5" s="632"/>
    </row>
    <row r="6" spans="1:61" ht="21.45" customHeight="1">
      <c r="A6" s="459" t="s">
        <v>1085</v>
      </c>
      <c r="B6" s="459"/>
      <c r="C6" s="459" t="s">
        <v>1086</v>
      </c>
      <c r="D6" s="459"/>
      <c r="E6" s="459" t="s">
        <v>1087</v>
      </c>
      <c r="F6" s="459"/>
      <c r="G6" s="459"/>
      <c r="H6" s="633" t="s">
        <v>1088</v>
      </c>
      <c r="I6" s="460" t="s">
        <v>1089</v>
      </c>
      <c r="J6" s="460"/>
      <c r="K6" s="459" t="s">
        <v>1090</v>
      </c>
      <c r="L6" s="633" t="s">
        <v>1091</v>
      </c>
      <c r="M6" s="460" t="s">
        <v>1092</v>
      </c>
      <c r="N6" s="460"/>
      <c r="O6" s="633" t="s">
        <v>1093</v>
      </c>
      <c r="P6" s="459" t="s">
        <v>1094</v>
      </c>
    </row>
    <row r="7" spans="1:61" s="60" customFormat="1" ht="21.45" customHeight="1">
      <c r="A7" s="63" t="s">
        <v>1095</v>
      </c>
      <c r="B7" s="63" t="s">
        <v>1096</v>
      </c>
      <c r="C7" s="459"/>
      <c r="D7" s="459"/>
      <c r="E7" s="63" t="s">
        <v>1097</v>
      </c>
      <c r="F7" s="63" t="s">
        <v>1098</v>
      </c>
      <c r="G7" s="63" t="s">
        <v>404</v>
      </c>
      <c r="H7" s="633"/>
      <c r="I7" s="63" t="s">
        <v>1099</v>
      </c>
      <c r="J7" s="63" t="s">
        <v>1100</v>
      </c>
      <c r="K7" s="459"/>
      <c r="L7" s="460"/>
      <c r="M7" s="63" t="s">
        <v>1099</v>
      </c>
      <c r="N7" s="63" t="s">
        <v>1100</v>
      </c>
      <c r="O7" s="460"/>
      <c r="P7" s="459"/>
    </row>
    <row r="8" spans="1:61" s="60" customFormat="1" ht="59.6" customHeight="1">
      <c r="A8" s="634" t="s">
        <v>1101</v>
      </c>
      <c r="B8" s="184" t="s">
        <v>1102</v>
      </c>
      <c r="C8" s="635" t="s">
        <v>1103</v>
      </c>
      <c r="D8" s="635"/>
      <c r="E8" s="185">
        <v>8373</v>
      </c>
      <c r="F8" s="185">
        <v>6818</v>
      </c>
      <c r="G8" s="185">
        <f>E8+F8</f>
        <v>15191</v>
      </c>
      <c r="H8" s="185">
        <v>12271</v>
      </c>
      <c r="I8" s="185">
        <v>3603</v>
      </c>
      <c r="J8" s="185">
        <v>0</v>
      </c>
      <c r="K8" s="186" t="s">
        <v>1104</v>
      </c>
      <c r="L8" s="185">
        <v>8647</v>
      </c>
      <c r="M8" s="185">
        <v>329</v>
      </c>
      <c r="N8" s="185">
        <v>0</v>
      </c>
      <c r="O8" s="185">
        <v>7154</v>
      </c>
      <c r="P8" s="187" t="s">
        <v>1105</v>
      </c>
    </row>
    <row r="9" spans="1:61" ht="59.6" customHeight="1">
      <c r="A9" s="634"/>
      <c r="B9" s="184" t="s">
        <v>1106</v>
      </c>
      <c r="C9" s="635" t="s">
        <v>1107</v>
      </c>
      <c r="D9" s="635"/>
      <c r="E9" s="185">
        <v>8669</v>
      </c>
      <c r="F9" s="185">
        <v>7530</v>
      </c>
      <c r="G9" s="185">
        <f>E9+F9</f>
        <v>16199</v>
      </c>
      <c r="H9" s="185">
        <v>13050</v>
      </c>
      <c r="I9" s="185">
        <v>3924</v>
      </c>
      <c r="J9" s="185">
        <v>303</v>
      </c>
      <c r="K9" s="186" t="s">
        <v>1108</v>
      </c>
      <c r="L9" s="185">
        <v>9181</v>
      </c>
      <c r="M9" s="185">
        <v>300</v>
      </c>
      <c r="N9" s="185">
        <v>0</v>
      </c>
      <c r="O9" s="185">
        <v>8707</v>
      </c>
      <c r="P9" s="187" t="s">
        <v>1109</v>
      </c>
    </row>
    <row r="10" spans="1:61" s="188" customFormat="1" ht="22.75" customHeight="1">
      <c r="A10" s="634"/>
      <c r="B10" s="184" t="s">
        <v>1110</v>
      </c>
      <c r="C10" s="635" t="s">
        <v>1111</v>
      </c>
      <c r="D10" s="635"/>
      <c r="E10" s="185">
        <v>131</v>
      </c>
      <c r="F10" s="185">
        <v>130</v>
      </c>
      <c r="G10" s="185">
        <f>E10+F10</f>
        <v>261</v>
      </c>
      <c r="H10" s="185">
        <v>44</v>
      </c>
      <c r="I10" s="185">
        <v>0</v>
      </c>
      <c r="J10" s="185">
        <v>0</v>
      </c>
      <c r="K10" s="186" t="s">
        <v>1112</v>
      </c>
      <c r="L10" s="185">
        <v>44</v>
      </c>
      <c r="M10" s="185">
        <v>0</v>
      </c>
      <c r="N10" s="185">
        <v>0</v>
      </c>
      <c r="O10" s="185">
        <v>9</v>
      </c>
      <c r="P10" s="187"/>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row>
    <row r="11" spans="1:61" ht="36" customHeight="1">
      <c r="A11" s="634"/>
      <c r="B11" s="184" t="s">
        <v>1113</v>
      </c>
      <c r="C11" s="635" t="s">
        <v>1114</v>
      </c>
      <c r="D11" s="635"/>
      <c r="E11" s="185">
        <v>1222</v>
      </c>
      <c r="F11" s="185">
        <v>1480</v>
      </c>
      <c r="G11" s="185">
        <f>E11+F11</f>
        <v>2702</v>
      </c>
      <c r="H11" s="185">
        <v>2887</v>
      </c>
      <c r="I11" s="189">
        <v>303</v>
      </c>
      <c r="J11" s="185">
        <v>835</v>
      </c>
      <c r="K11" s="186" t="s">
        <v>1115</v>
      </c>
      <c r="L11" s="185">
        <v>3169</v>
      </c>
      <c r="M11" s="189">
        <v>0</v>
      </c>
      <c r="N11" s="185">
        <v>0</v>
      </c>
      <c r="O11" s="185">
        <v>3038</v>
      </c>
      <c r="P11" s="187" t="s">
        <v>1116</v>
      </c>
    </row>
    <row r="12" spans="1:61" ht="26.85" customHeight="1">
      <c r="A12" s="634"/>
      <c r="B12" s="634" t="s">
        <v>1117</v>
      </c>
      <c r="C12" s="634"/>
      <c r="D12" s="634"/>
      <c r="E12" s="185">
        <f>SUM(E8:E11)</f>
        <v>18395</v>
      </c>
      <c r="F12" s="185">
        <f>SUM(F8:F11)</f>
        <v>15958</v>
      </c>
      <c r="G12" s="185">
        <f>+E12+F12</f>
        <v>34353</v>
      </c>
      <c r="H12" s="185">
        <f>SUM(H8:H11)</f>
        <v>28252</v>
      </c>
      <c r="I12" s="185">
        <f>SUM(I8:I11)</f>
        <v>7830</v>
      </c>
      <c r="J12" s="185">
        <f>SUM(J8:J11)</f>
        <v>1138</v>
      </c>
      <c r="K12" s="186" t="s">
        <v>1118</v>
      </c>
      <c r="L12" s="185">
        <f>SUM(L8:L11)</f>
        <v>21041</v>
      </c>
      <c r="M12" s="185">
        <f>SUM(M8:M11)</f>
        <v>629</v>
      </c>
      <c r="N12" s="185">
        <v>0</v>
      </c>
      <c r="O12" s="185">
        <f>SUM(O8:O11)</f>
        <v>18908</v>
      </c>
      <c r="P12" s="187"/>
    </row>
    <row r="13" spans="1:61" ht="35.200000000000003" customHeight="1">
      <c r="A13" s="636" t="s">
        <v>1119</v>
      </c>
      <c r="B13" s="636"/>
      <c r="C13" s="635" t="s">
        <v>1120</v>
      </c>
      <c r="D13" s="635"/>
      <c r="E13" s="185">
        <v>19</v>
      </c>
      <c r="F13" s="185">
        <v>23</v>
      </c>
      <c r="G13" s="185">
        <f>+E13+F13</f>
        <v>42</v>
      </c>
      <c r="H13" s="185">
        <v>0</v>
      </c>
      <c r="I13" s="185">
        <v>0</v>
      </c>
      <c r="J13" s="185">
        <v>0</v>
      </c>
      <c r="K13" s="186" t="s">
        <v>1121</v>
      </c>
      <c r="L13" s="185">
        <v>0</v>
      </c>
      <c r="M13" s="185">
        <v>0</v>
      </c>
      <c r="N13" s="185">
        <v>0</v>
      </c>
      <c r="O13" s="185">
        <v>0</v>
      </c>
      <c r="P13" s="187" t="s">
        <v>1122</v>
      </c>
    </row>
    <row r="14" spans="1:61" ht="41.25" customHeight="1">
      <c r="A14" s="634" t="s">
        <v>1123</v>
      </c>
      <c r="B14" s="184" t="s">
        <v>1124</v>
      </c>
      <c r="C14" s="635" t="s">
        <v>1125</v>
      </c>
      <c r="D14" s="635"/>
      <c r="E14" s="185">
        <v>0</v>
      </c>
      <c r="F14" s="185">
        <v>0</v>
      </c>
      <c r="G14" s="185">
        <f>+E14+F14</f>
        <v>0</v>
      </c>
      <c r="H14" s="185">
        <v>0</v>
      </c>
      <c r="I14" s="185">
        <v>0</v>
      </c>
      <c r="J14" s="185">
        <v>0</v>
      </c>
      <c r="K14" s="186" t="s">
        <v>1126</v>
      </c>
      <c r="L14" s="185">
        <v>0</v>
      </c>
      <c r="M14" s="185">
        <v>0</v>
      </c>
      <c r="N14" s="185">
        <v>0</v>
      </c>
      <c r="O14" s="185">
        <v>0</v>
      </c>
      <c r="P14" s="187" t="s">
        <v>1127</v>
      </c>
    </row>
    <row r="15" spans="1:61" ht="25.2" customHeight="1">
      <c r="A15" s="634"/>
      <c r="B15" s="184" t="s">
        <v>1128</v>
      </c>
      <c r="C15" s="635" t="s">
        <v>1129</v>
      </c>
      <c r="D15" s="635"/>
      <c r="E15" s="185">
        <v>8</v>
      </c>
      <c r="F15" s="185">
        <v>55</v>
      </c>
      <c r="G15" s="185">
        <f t="shared" ref="G15:G22" si="0">+E15+F15</f>
        <v>63</v>
      </c>
      <c r="H15" s="185">
        <v>6</v>
      </c>
      <c r="I15" s="185">
        <v>0</v>
      </c>
      <c r="J15" s="185">
        <v>100</v>
      </c>
      <c r="K15" s="186" t="s">
        <v>1130</v>
      </c>
      <c r="L15" s="189">
        <v>106</v>
      </c>
      <c r="M15" s="185">
        <v>0</v>
      </c>
      <c r="N15" s="185">
        <v>0</v>
      </c>
      <c r="O15" s="190">
        <v>105</v>
      </c>
      <c r="P15" s="187" t="s">
        <v>1131</v>
      </c>
    </row>
    <row r="16" spans="1:61" ht="25.2" customHeight="1">
      <c r="A16" s="634"/>
      <c r="B16" s="184" t="s">
        <v>1132</v>
      </c>
      <c r="C16" s="635" t="s">
        <v>1133</v>
      </c>
      <c r="D16" s="635"/>
      <c r="E16" s="185">
        <v>318</v>
      </c>
      <c r="F16" s="185">
        <v>750</v>
      </c>
      <c r="G16" s="185">
        <f t="shared" si="0"/>
        <v>1068</v>
      </c>
      <c r="H16" s="185">
        <v>714</v>
      </c>
      <c r="I16" s="185">
        <v>0</v>
      </c>
      <c r="J16" s="185">
        <v>543</v>
      </c>
      <c r="K16" s="186" t="s">
        <v>666</v>
      </c>
      <c r="L16" s="185">
        <v>1257</v>
      </c>
      <c r="M16" s="185">
        <v>0</v>
      </c>
      <c r="N16" s="185">
        <v>0</v>
      </c>
      <c r="O16" s="190">
        <v>1062</v>
      </c>
      <c r="P16" s="187" t="s">
        <v>1134</v>
      </c>
    </row>
    <row r="17" spans="1:17" ht="25.2" customHeight="1">
      <c r="A17" s="634"/>
      <c r="B17" s="184" t="s">
        <v>1135</v>
      </c>
      <c r="C17" s="635" t="s">
        <v>1136</v>
      </c>
      <c r="D17" s="635"/>
      <c r="E17" s="185">
        <v>269</v>
      </c>
      <c r="F17" s="185">
        <v>493</v>
      </c>
      <c r="G17" s="185">
        <f t="shared" si="0"/>
        <v>762</v>
      </c>
      <c r="H17" s="185">
        <v>271</v>
      </c>
      <c r="I17" s="185">
        <v>0</v>
      </c>
      <c r="J17" s="185">
        <v>227</v>
      </c>
      <c r="K17" s="186" t="s">
        <v>1137</v>
      </c>
      <c r="L17" s="185">
        <v>498</v>
      </c>
      <c r="M17" s="185">
        <v>0</v>
      </c>
      <c r="N17" s="185">
        <v>0</v>
      </c>
      <c r="O17" s="190">
        <v>477</v>
      </c>
      <c r="P17" s="187" t="s">
        <v>1138</v>
      </c>
    </row>
    <row r="18" spans="1:17" ht="25.2" customHeight="1">
      <c r="A18" s="634"/>
      <c r="B18" s="184" t="s">
        <v>1139</v>
      </c>
      <c r="C18" s="635" t="s">
        <v>1140</v>
      </c>
      <c r="D18" s="635"/>
      <c r="E18" s="185">
        <v>176</v>
      </c>
      <c r="F18" s="185">
        <v>453</v>
      </c>
      <c r="G18" s="185">
        <f t="shared" si="0"/>
        <v>629</v>
      </c>
      <c r="H18" s="185">
        <v>438</v>
      </c>
      <c r="I18" s="185">
        <v>0</v>
      </c>
      <c r="J18" s="185">
        <v>375</v>
      </c>
      <c r="K18" s="186" t="s">
        <v>659</v>
      </c>
      <c r="L18" s="185">
        <v>813</v>
      </c>
      <c r="M18" s="185">
        <v>0</v>
      </c>
      <c r="N18" s="185">
        <v>0</v>
      </c>
      <c r="O18" s="190">
        <v>783</v>
      </c>
      <c r="P18" s="187" t="s">
        <v>1141</v>
      </c>
    </row>
    <row r="19" spans="1:17" ht="25.2" customHeight="1">
      <c r="A19" s="634"/>
      <c r="B19" s="184" t="s">
        <v>1142</v>
      </c>
      <c r="C19" s="635" t="s">
        <v>1143</v>
      </c>
      <c r="D19" s="635"/>
      <c r="E19" s="185">
        <v>35</v>
      </c>
      <c r="F19" s="185">
        <v>40</v>
      </c>
      <c r="G19" s="185">
        <f t="shared" si="0"/>
        <v>75</v>
      </c>
      <c r="H19" s="185">
        <v>75</v>
      </c>
      <c r="I19" s="185">
        <v>0</v>
      </c>
      <c r="J19" s="185">
        <v>193</v>
      </c>
      <c r="K19" s="186" t="s">
        <v>1144</v>
      </c>
      <c r="L19" s="185">
        <v>268</v>
      </c>
      <c r="M19" s="185">
        <v>0</v>
      </c>
      <c r="N19" s="185">
        <v>0</v>
      </c>
      <c r="O19" s="190">
        <v>266</v>
      </c>
      <c r="P19" s="187" t="s">
        <v>1145</v>
      </c>
      <c r="Q19" s="191"/>
    </row>
    <row r="20" spans="1:17" ht="25.2" customHeight="1">
      <c r="A20" s="634"/>
      <c r="B20" s="184" t="s">
        <v>1146</v>
      </c>
      <c r="C20" s="635" t="s">
        <v>1147</v>
      </c>
      <c r="D20" s="635"/>
      <c r="E20" s="185">
        <v>0</v>
      </c>
      <c r="F20" s="185">
        <v>0</v>
      </c>
      <c r="G20" s="185">
        <f t="shared" si="0"/>
        <v>0</v>
      </c>
      <c r="H20" s="185">
        <v>0</v>
      </c>
      <c r="I20" s="185">
        <v>0</v>
      </c>
      <c r="J20" s="185">
        <v>0</v>
      </c>
      <c r="K20" s="637" t="s">
        <v>658</v>
      </c>
      <c r="L20" s="638">
        <v>513</v>
      </c>
      <c r="M20" s="185">
        <v>0</v>
      </c>
      <c r="N20" s="185">
        <v>0</v>
      </c>
      <c r="O20" s="639">
        <v>506</v>
      </c>
      <c r="P20" s="187"/>
    </row>
    <row r="21" spans="1:17" ht="25.2" customHeight="1">
      <c r="A21" s="634"/>
      <c r="B21" s="184" t="s">
        <v>1148</v>
      </c>
      <c r="C21" s="635" t="s">
        <v>1149</v>
      </c>
      <c r="D21" s="635"/>
      <c r="E21" s="185">
        <v>0</v>
      </c>
      <c r="F21" s="185">
        <v>0</v>
      </c>
      <c r="G21" s="185">
        <f t="shared" si="0"/>
        <v>0</v>
      </c>
      <c r="H21" s="185">
        <v>0</v>
      </c>
      <c r="I21" s="185">
        <v>0</v>
      </c>
      <c r="J21" s="185">
        <v>0</v>
      </c>
      <c r="K21" s="637"/>
      <c r="L21" s="638"/>
      <c r="M21" s="185">
        <v>0</v>
      </c>
      <c r="N21" s="185">
        <v>0</v>
      </c>
      <c r="O21" s="640"/>
      <c r="P21" s="187"/>
    </row>
    <row r="22" spans="1:17" ht="25.2" customHeight="1">
      <c r="A22" s="634"/>
      <c r="B22" s="184" t="s">
        <v>1150</v>
      </c>
      <c r="C22" s="635" t="s">
        <v>1149</v>
      </c>
      <c r="D22" s="635"/>
      <c r="E22" s="185">
        <v>293</v>
      </c>
      <c r="F22" s="185">
        <v>460</v>
      </c>
      <c r="G22" s="185">
        <f t="shared" si="0"/>
        <v>753</v>
      </c>
      <c r="H22" s="185">
        <v>256</v>
      </c>
      <c r="I22" s="185">
        <v>0</v>
      </c>
      <c r="J22" s="185">
        <v>257</v>
      </c>
      <c r="K22" s="637"/>
      <c r="L22" s="638"/>
      <c r="M22" s="185">
        <v>0</v>
      </c>
      <c r="N22" s="185">
        <v>0</v>
      </c>
      <c r="O22" s="641"/>
      <c r="P22" s="187" t="s">
        <v>1151</v>
      </c>
    </row>
    <row r="23" spans="1:17" ht="25.2" customHeight="1">
      <c r="A23" s="634"/>
      <c r="B23" s="634" t="s">
        <v>1117</v>
      </c>
      <c r="C23" s="634"/>
      <c r="D23" s="634"/>
      <c r="E23" s="185">
        <f t="shared" ref="E23:J23" si="1">SUM(E14:E22)</f>
        <v>1099</v>
      </c>
      <c r="F23" s="185">
        <f t="shared" si="1"/>
        <v>2251</v>
      </c>
      <c r="G23" s="185">
        <f t="shared" si="1"/>
        <v>3350</v>
      </c>
      <c r="H23" s="185">
        <f t="shared" si="1"/>
        <v>1760</v>
      </c>
      <c r="I23" s="185">
        <f t="shared" si="1"/>
        <v>0</v>
      </c>
      <c r="J23" s="185">
        <f t="shared" si="1"/>
        <v>1695</v>
      </c>
      <c r="K23" s="186" t="s">
        <v>1118</v>
      </c>
      <c r="L23" s="185">
        <f>SUM(L14:L22)</f>
        <v>3455</v>
      </c>
      <c r="M23" s="185">
        <v>0</v>
      </c>
      <c r="N23" s="185">
        <v>0</v>
      </c>
      <c r="O23" s="190">
        <f>SUM(O14:O22)</f>
        <v>3199</v>
      </c>
      <c r="P23" s="187"/>
    </row>
    <row r="24" spans="1:17" ht="44.7" customHeight="1">
      <c r="A24" s="642" t="s">
        <v>1152</v>
      </c>
      <c r="B24" s="642"/>
      <c r="C24" s="635" t="s">
        <v>1153</v>
      </c>
      <c r="D24" s="635"/>
      <c r="E24" s="185">
        <v>0</v>
      </c>
      <c r="F24" s="185">
        <v>0</v>
      </c>
      <c r="G24" s="185">
        <v>0</v>
      </c>
      <c r="H24" s="185">
        <v>0</v>
      </c>
      <c r="I24" s="185">
        <v>0</v>
      </c>
      <c r="J24" s="185">
        <v>303</v>
      </c>
      <c r="K24" s="186" t="s">
        <v>675</v>
      </c>
      <c r="L24" s="185">
        <v>303</v>
      </c>
      <c r="M24" s="185">
        <v>0</v>
      </c>
      <c r="N24" s="185">
        <v>629</v>
      </c>
      <c r="O24" s="190">
        <v>925</v>
      </c>
      <c r="P24" s="187" t="s">
        <v>1154</v>
      </c>
    </row>
    <row r="25" spans="1:17" ht="25.2" customHeight="1">
      <c r="A25" s="642" t="s">
        <v>1155</v>
      </c>
      <c r="B25" s="642"/>
      <c r="C25" s="635" t="s">
        <v>1156</v>
      </c>
      <c r="D25" s="635"/>
      <c r="E25" s="185">
        <v>202</v>
      </c>
      <c r="F25" s="185">
        <v>235</v>
      </c>
      <c r="G25" s="185">
        <f>+E25+F25</f>
        <v>437</v>
      </c>
      <c r="H25" s="185">
        <v>337</v>
      </c>
      <c r="I25" s="185">
        <v>0</v>
      </c>
      <c r="J25" s="185">
        <v>316</v>
      </c>
      <c r="K25" s="186" t="s">
        <v>679</v>
      </c>
      <c r="L25" s="185">
        <v>649</v>
      </c>
      <c r="M25" s="185">
        <v>0</v>
      </c>
      <c r="N25" s="185">
        <v>0</v>
      </c>
      <c r="O25" s="185">
        <v>629</v>
      </c>
      <c r="P25" s="187" t="s">
        <v>1157</v>
      </c>
    </row>
    <row r="26" spans="1:17" ht="25.55" customHeight="1">
      <c r="A26" s="642" t="s">
        <v>1158</v>
      </c>
      <c r="B26" s="642"/>
      <c r="C26" s="635" t="s">
        <v>1159</v>
      </c>
      <c r="D26" s="635"/>
      <c r="E26" s="185">
        <v>2</v>
      </c>
      <c r="F26" s="185">
        <v>6</v>
      </c>
      <c r="G26" s="185">
        <v>8</v>
      </c>
      <c r="H26" s="638">
        <v>152</v>
      </c>
      <c r="I26" s="638">
        <v>0</v>
      </c>
      <c r="J26" s="638">
        <v>143</v>
      </c>
      <c r="K26" s="637" t="s">
        <v>1160</v>
      </c>
      <c r="L26" s="638">
        <v>281</v>
      </c>
      <c r="M26" s="638">
        <v>0</v>
      </c>
      <c r="N26" s="638">
        <v>0</v>
      </c>
      <c r="O26" s="643">
        <v>225</v>
      </c>
      <c r="P26" s="645" t="s">
        <v>1161</v>
      </c>
    </row>
    <row r="27" spans="1:17" ht="25.55" customHeight="1">
      <c r="A27" s="642" t="s">
        <v>1162</v>
      </c>
      <c r="B27" s="642"/>
      <c r="C27" s="635" t="s">
        <v>1149</v>
      </c>
      <c r="D27" s="635"/>
      <c r="E27" s="185">
        <v>230</v>
      </c>
      <c r="F27" s="185">
        <v>276</v>
      </c>
      <c r="G27" s="185">
        <f>+E27+F27</f>
        <v>506</v>
      </c>
      <c r="H27" s="638"/>
      <c r="I27" s="638"/>
      <c r="J27" s="638"/>
      <c r="K27" s="637"/>
      <c r="L27" s="638"/>
      <c r="M27" s="638"/>
      <c r="N27" s="638"/>
      <c r="O27" s="644"/>
      <c r="P27" s="645"/>
    </row>
    <row r="28" spans="1:17" ht="25.55" customHeight="1">
      <c r="A28" s="459" t="s">
        <v>1163</v>
      </c>
      <c r="B28" s="459"/>
      <c r="C28" s="459"/>
      <c r="D28" s="459"/>
      <c r="E28" s="190">
        <f>SUM(E8:E11,E13:E22,E24:E27)</f>
        <v>19947</v>
      </c>
      <c r="F28" s="190">
        <f>SUM(F8:F11,F13:F22,F24:F27)</f>
        <v>18749</v>
      </c>
      <c r="G28" s="190">
        <f>SUM(E28:F28)</f>
        <v>38696</v>
      </c>
      <c r="H28" s="190">
        <f>SUM(H8:H11,H13:H22,H24:H27)</f>
        <v>30501</v>
      </c>
      <c r="I28" s="190">
        <f>SUM(I8:I11,I13:I22,I24:I27)</f>
        <v>7830</v>
      </c>
      <c r="J28" s="190">
        <f>SUM(J8:J11,J13:J22,J24:J27)</f>
        <v>3595</v>
      </c>
      <c r="K28" s="192" t="s">
        <v>841</v>
      </c>
      <c r="L28" s="190">
        <f>SUM(L8:L11,L13:L22,L24:L27)</f>
        <v>25729</v>
      </c>
      <c r="M28" s="190">
        <f>SUM(M8:M11,M13:M22,M24:M27)</f>
        <v>629</v>
      </c>
      <c r="N28" s="190">
        <f>SUM(N8:N11,N13:N22,N24:N27)</f>
        <v>629</v>
      </c>
      <c r="O28" s="190">
        <f>SUM(O8:O11,O13:O22,O24:O27)</f>
        <v>23886</v>
      </c>
      <c r="P28" s="193"/>
    </row>
    <row r="29" spans="1:17" ht="33.049999999999997" customHeight="1"/>
  </sheetData>
  <sheetProtection selectLockedCells="1" selectUnlockedCells="1"/>
  <mergeCells count="54">
    <mergeCell ref="N26:N27"/>
    <mergeCell ref="O26:O27"/>
    <mergeCell ref="P26:P27"/>
    <mergeCell ref="A27:B27"/>
    <mergeCell ref="C27:D27"/>
    <mergeCell ref="L26:L27"/>
    <mergeCell ref="M26:M27"/>
    <mergeCell ref="A28:D28"/>
    <mergeCell ref="H26:H27"/>
    <mergeCell ref="I26:I27"/>
    <mergeCell ref="J26:J27"/>
    <mergeCell ref="K26:K27"/>
    <mergeCell ref="A24:B24"/>
    <mergeCell ref="C24:D24"/>
    <mergeCell ref="A25:B25"/>
    <mergeCell ref="C25:D25"/>
    <mergeCell ref="A26:B26"/>
    <mergeCell ref="C26:D26"/>
    <mergeCell ref="K20:K22"/>
    <mergeCell ref="L20:L22"/>
    <mergeCell ref="O20:O22"/>
    <mergeCell ref="C21:D21"/>
    <mergeCell ref="C22:D22"/>
    <mergeCell ref="B23:D23"/>
    <mergeCell ref="A13:B13"/>
    <mergeCell ref="C13:D13"/>
    <mergeCell ref="A14:A23"/>
    <mergeCell ref="C14:D14"/>
    <mergeCell ref="C15:D15"/>
    <mergeCell ref="C16:D16"/>
    <mergeCell ref="C17:D17"/>
    <mergeCell ref="C18:D18"/>
    <mergeCell ref="C19:D19"/>
    <mergeCell ref="C20:D20"/>
    <mergeCell ref="A8:A12"/>
    <mergeCell ref="C8:D8"/>
    <mergeCell ref="C9:D9"/>
    <mergeCell ref="C10:D10"/>
    <mergeCell ref="C11:D11"/>
    <mergeCell ref="B12:D12"/>
    <mergeCell ref="A1:E1"/>
    <mergeCell ref="A3:D3"/>
    <mergeCell ref="A4:P4"/>
    <mergeCell ref="A5:P5"/>
    <mergeCell ref="A6:B6"/>
    <mergeCell ref="C6:D7"/>
    <mergeCell ref="E6:G6"/>
    <mergeCell ref="H6:H7"/>
    <mergeCell ref="I6:J6"/>
    <mergeCell ref="K6:K7"/>
    <mergeCell ref="L6:L7"/>
    <mergeCell ref="M6:N6"/>
    <mergeCell ref="O6:O7"/>
    <mergeCell ref="P6:P7"/>
  </mergeCells>
  <phoneticPr fontId="3"/>
  <pageMargins left="0.78740157480314965" right="0.39370078740157483" top="0.39370078740157483" bottom="0.39370078740157483" header="0" footer="0"/>
  <pageSetup paperSize="9" scale="62" firstPageNumber="0" orientation="landscape" r:id="rId1"/>
  <headerFooter scaleWithDoc="0" alignWithMargins="0">
    <oddFooter>&amp;C&amp;"ＭＳ 明朝,標準"－２４－</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4871F-CF19-4303-A2DF-4DA1B919B2EF}">
  <dimension ref="A1"/>
  <sheetViews>
    <sheetView showGridLines="0" view="pageLayout" zoomScaleNormal="100" workbookViewId="0">
      <selection activeCell="A2" sqref="A2"/>
    </sheetView>
  </sheetViews>
  <sheetFormatPr defaultColWidth="9" defaultRowHeight="14.4"/>
  <cols>
    <col min="1" max="13" width="9" style="194"/>
    <col min="14" max="14" width="4.109375" style="194" customWidth="1"/>
    <col min="15" max="15" width="3.44140625" style="194" customWidth="1"/>
    <col min="16" max="16384" width="9" style="194"/>
  </cols>
  <sheetData/>
  <phoneticPr fontId="3"/>
  <pageMargins left="0.78740157480314965" right="0.39370078740157483" top="0.39370078740157483" bottom="0.39370078740157483" header="0" footer="0"/>
  <pageSetup paperSize="9" orientation="landscape"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6C3EC-448C-41D3-A539-EDE579604256}">
  <sheetPr>
    <pageSetUpPr fitToPage="1"/>
  </sheetPr>
  <dimension ref="A1:N23"/>
  <sheetViews>
    <sheetView view="pageLayout" zoomScaleNormal="90" zoomScaleSheetLayoutView="80" workbookViewId="0"/>
  </sheetViews>
  <sheetFormatPr defaultColWidth="9" defaultRowHeight="14.4"/>
  <cols>
    <col min="1" max="2" width="5.88671875" style="56" customWidth="1"/>
    <col min="3" max="10" width="8.109375" style="56" customWidth="1"/>
    <col min="11" max="11" width="2.88671875" style="56" customWidth="1"/>
    <col min="12" max="12" width="12.77734375" style="56" customWidth="1"/>
    <col min="13" max="13" width="2.88671875" style="56" customWidth="1"/>
    <col min="14" max="14" width="41.77734375" style="56" customWidth="1"/>
    <col min="15" max="16384" width="9" style="56"/>
  </cols>
  <sheetData>
    <row r="1" spans="1:14" s="52" customFormat="1" ht="46.5" customHeight="1"/>
    <row r="2" spans="1:14" ht="23.25" customHeight="1">
      <c r="A2" s="195" t="s">
        <v>1164</v>
      </c>
      <c r="B2" s="195" t="s">
        <v>1165</v>
      </c>
      <c r="C2" s="195"/>
      <c r="D2" s="195"/>
      <c r="E2" s="52"/>
      <c r="F2" s="52"/>
      <c r="G2" s="52"/>
      <c r="H2" s="52"/>
      <c r="I2" s="52"/>
      <c r="J2" s="52"/>
      <c r="K2" s="52"/>
      <c r="L2" s="52"/>
      <c r="M2" s="52"/>
      <c r="N2" s="196" t="s">
        <v>1166</v>
      </c>
    </row>
    <row r="3" spans="1:14" ht="23.25" customHeight="1">
      <c r="A3" s="197"/>
      <c r="B3" s="198" t="s">
        <v>1167</v>
      </c>
      <c r="C3" s="633" t="s">
        <v>1168</v>
      </c>
      <c r="D3" s="633" t="s">
        <v>1169</v>
      </c>
      <c r="E3" s="460" t="s">
        <v>1170</v>
      </c>
      <c r="F3" s="460"/>
      <c r="G3" s="460"/>
      <c r="H3" s="460"/>
      <c r="I3" s="460"/>
      <c r="J3" s="460" t="s">
        <v>1171</v>
      </c>
      <c r="K3" s="594" t="s">
        <v>1172</v>
      </c>
      <c r="L3" s="595"/>
      <c r="M3" s="595"/>
      <c r="N3" s="596"/>
    </row>
    <row r="4" spans="1:14" ht="23.25" customHeight="1">
      <c r="A4" s="199" t="s">
        <v>1173</v>
      </c>
      <c r="B4" s="200"/>
      <c r="C4" s="633"/>
      <c r="D4" s="633"/>
      <c r="E4" s="55" t="s">
        <v>1174</v>
      </c>
      <c r="F4" s="55" t="s">
        <v>1175</v>
      </c>
      <c r="G4" s="55" t="s">
        <v>1176</v>
      </c>
      <c r="H4" s="55" t="s">
        <v>1177</v>
      </c>
      <c r="I4" s="55" t="s">
        <v>1178</v>
      </c>
      <c r="J4" s="460"/>
      <c r="K4" s="600"/>
      <c r="L4" s="601"/>
      <c r="M4" s="601"/>
      <c r="N4" s="602"/>
    </row>
    <row r="5" spans="1:14" ht="19" customHeight="1">
      <c r="A5" s="594">
        <v>6</v>
      </c>
      <c r="B5" s="596"/>
      <c r="C5" s="646">
        <v>27.3</v>
      </c>
      <c r="D5" s="649">
        <f>39</f>
        <v>39</v>
      </c>
      <c r="E5" s="652">
        <v>16.7</v>
      </c>
      <c r="F5" s="652">
        <v>31.4</v>
      </c>
      <c r="G5" s="652">
        <v>18</v>
      </c>
      <c r="H5" s="652">
        <v>23.6</v>
      </c>
      <c r="I5" s="652">
        <v>62.6</v>
      </c>
      <c r="J5" s="652">
        <f>SUM(C5:I5)</f>
        <v>218.6</v>
      </c>
      <c r="K5" s="135" t="s">
        <v>1179</v>
      </c>
      <c r="L5" s="201" t="s">
        <v>1180</v>
      </c>
      <c r="M5" s="134"/>
      <c r="N5" s="133"/>
    </row>
    <row r="6" spans="1:14" ht="19" customHeight="1">
      <c r="A6" s="597"/>
      <c r="B6" s="599"/>
      <c r="C6" s="647"/>
      <c r="D6" s="650"/>
      <c r="E6" s="653"/>
      <c r="F6" s="653"/>
      <c r="G6" s="653"/>
      <c r="H6" s="653"/>
      <c r="I6" s="653"/>
      <c r="J6" s="653"/>
      <c r="K6" s="139" t="s">
        <v>1181</v>
      </c>
      <c r="L6" s="202" t="s">
        <v>1182</v>
      </c>
      <c r="M6" s="137"/>
      <c r="N6" s="203"/>
    </row>
    <row r="7" spans="1:14" ht="19" customHeight="1">
      <c r="A7" s="600"/>
      <c r="B7" s="602"/>
      <c r="C7" s="648"/>
      <c r="D7" s="651"/>
      <c r="E7" s="654"/>
      <c r="F7" s="654"/>
      <c r="G7" s="654"/>
      <c r="H7" s="654"/>
      <c r="I7" s="654"/>
      <c r="J7" s="654"/>
      <c r="K7" s="150" t="s">
        <v>1179</v>
      </c>
      <c r="L7" s="204" t="s">
        <v>1183</v>
      </c>
      <c r="M7" s="141"/>
      <c r="N7" s="142"/>
    </row>
    <row r="8" spans="1:14" ht="23.25" customHeight="1">
      <c r="A8" s="60"/>
      <c r="B8" s="60"/>
      <c r="C8" s="205"/>
      <c r="D8" s="205"/>
      <c r="E8" s="205"/>
      <c r="F8" s="205"/>
      <c r="G8" s="205"/>
      <c r="H8" s="205"/>
      <c r="I8" s="205"/>
      <c r="J8" s="206"/>
      <c r="K8" s="206"/>
      <c r="N8" s="62"/>
    </row>
    <row r="9" spans="1:14" ht="23.25" customHeight="1">
      <c r="A9" s="195" t="s">
        <v>1184</v>
      </c>
      <c r="B9" s="195" t="s">
        <v>1185</v>
      </c>
      <c r="C9" s="195"/>
      <c r="D9" s="195"/>
      <c r="E9" s="52"/>
      <c r="F9" s="52"/>
      <c r="G9" s="52"/>
      <c r="H9" s="52"/>
      <c r="I9" s="52"/>
      <c r="J9" s="52"/>
      <c r="K9" s="52"/>
      <c r="L9" s="52"/>
      <c r="M9" s="52"/>
      <c r="N9" s="196" t="s">
        <v>1186</v>
      </c>
    </row>
    <row r="10" spans="1:14" ht="23.25" customHeight="1">
      <c r="A10" s="207"/>
      <c r="B10" s="208" t="s">
        <v>1187</v>
      </c>
      <c r="C10" s="460" t="s">
        <v>1188</v>
      </c>
      <c r="D10" s="460"/>
      <c r="E10" s="460" t="s">
        <v>1189</v>
      </c>
      <c r="F10" s="460"/>
      <c r="G10" s="460" t="s">
        <v>1190</v>
      </c>
      <c r="H10" s="460"/>
      <c r="I10" s="603" t="s">
        <v>1191</v>
      </c>
      <c r="J10" s="604"/>
      <c r="K10" s="594" t="s">
        <v>1192</v>
      </c>
      <c r="L10" s="596"/>
      <c r="M10" s="594" t="s">
        <v>1193</v>
      </c>
      <c r="N10" s="596"/>
    </row>
    <row r="11" spans="1:14" ht="23.25" customHeight="1">
      <c r="A11" s="209" t="s">
        <v>1194</v>
      </c>
      <c r="B11" s="210"/>
      <c r="C11" s="460"/>
      <c r="D11" s="460"/>
      <c r="E11" s="460"/>
      <c r="F11" s="460"/>
      <c r="G11" s="460"/>
      <c r="H11" s="460"/>
      <c r="I11" s="605" t="s">
        <v>1195</v>
      </c>
      <c r="J11" s="606"/>
      <c r="K11" s="600"/>
      <c r="L11" s="602"/>
      <c r="M11" s="600"/>
      <c r="N11" s="602"/>
    </row>
    <row r="12" spans="1:14" ht="13.75" customHeight="1">
      <c r="A12" s="594">
        <v>6</v>
      </c>
      <c r="B12" s="596"/>
      <c r="C12" s="655">
        <v>29.5</v>
      </c>
      <c r="D12" s="656"/>
      <c r="E12" s="661">
        <f>29.5+6</f>
        <v>35.5</v>
      </c>
      <c r="F12" s="662"/>
      <c r="G12" s="661">
        <f>59/2</f>
        <v>29.5</v>
      </c>
      <c r="H12" s="662"/>
      <c r="I12" s="661">
        <f>59/2</f>
        <v>29.5</v>
      </c>
      <c r="J12" s="662"/>
      <c r="K12" s="655">
        <f>SUM(C12+E12+G12+I12)</f>
        <v>124</v>
      </c>
      <c r="L12" s="656"/>
      <c r="M12" s="135" t="s">
        <v>1179</v>
      </c>
      <c r="N12" s="133" t="s">
        <v>1196</v>
      </c>
    </row>
    <row r="13" spans="1:14" ht="13.75" customHeight="1">
      <c r="A13" s="597"/>
      <c r="B13" s="599"/>
      <c r="C13" s="657"/>
      <c r="D13" s="658"/>
      <c r="E13" s="663"/>
      <c r="F13" s="664"/>
      <c r="G13" s="663"/>
      <c r="H13" s="664"/>
      <c r="I13" s="663"/>
      <c r="J13" s="664"/>
      <c r="K13" s="657"/>
      <c r="L13" s="658"/>
      <c r="M13" s="139" t="s">
        <v>1181</v>
      </c>
      <c r="N13" s="203" t="s">
        <v>1182</v>
      </c>
    </row>
    <row r="14" spans="1:14" ht="13.75" customHeight="1">
      <c r="A14" s="597"/>
      <c r="B14" s="599"/>
      <c r="C14" s="657"/>
      <c r="D14" s="658"/>
      <c r="E14" s="663"/>
      <c r="F14" s="664"/>
      <c r="G14" s="663"/>
      <c r="H14" s="664"/>
      <c r="I14" s="663"/>
      <c r="J14" s="664"/>
      <c r="K14" s="657"/>
      <c r="L14" s="658"/>
      <c r="M14" s="139" t="s">
        <v>1179</v>
      </c>
      <c r="N14" s="203" t="s">
        <v>1197</v>
      </c>
    </row>
    <row r="15" spans="1:14" ht="13.75" customHeight="1">
      <c r="A15" s="600"/>
      <c r="B15" s="602"/>
      <c r="C15" s="659"/>
      <c r="D15" s="660"/>
      <c r="E15" s="665"/>
      <c r="F15" s="666"/>
      <c r="G15" s="665"/>
      <c r="H15" s="666"/>
      <c r="I15" s="665"/>
      <c r="J15" s="666"/>
      <c r="K15" s="659"/>
      <c r="L15" s="660"/>
      <c r="M15" s="211" t="s">
        <v>1179</v>
      </c>
      <c r="N15" s="180" t="s">
        <v>1198</v>
      </c>
    </row>
    <row r="16" spans="1:14" ht="23.25" customHeight="1">
      <c r="A16" s="60"/>
      <c r="B16" s="60"/>
      <c r="C16" s="212"/>
      <c r="D16" s="212"/>
      <c r="E16" s="213"/>
      <c r="F16" s="213"/>
      <c r="G16" s="213"/>
      <c r="H16" s="213"/>
      <c r="I16" s="213"/>
      <c r="J16" s="213"/>
      <c r="K16" s="213"/>
      <c r="L16" s="212"/>
      <c r="M16" s="212"/>
      <c r="N16" s="61"/>
    </row>
    <row r="17" spans="1:14" ht="23.25" customHeight="1">
      <c r="A17" s="195" t="s">
        <v>1199</v>
      </c>
      <c r="B17" s="195" t="s">
        <v>1200</v>
      </c>
      <c r="C17" s="195"/>
      <c r="D17" s="195"/>
      <c r="E17" s="52"/>
      <c r="F17" s="52"/>
      <c r="G17" s="52"/>
      <c r="H17" s="52"/>
      <c r="I17" s="52"/>
      <c r="J17" s="52"/>
      <c r="K17" s="52"/>
      <c r="L17" s="52"/>
      <c r="M17" s="52"/>
      <c r="N17" s="196" t="s">
        <v>1186</v>
      </c>
    </row>
    <row r="18" spans="1:14" ht="23.25" customHeight="1">
      <c r="A18" s="207"/>
      <c r="B18" s="214" t="s">
        <v>1201</v>
      </c>
      <c r="C18" s="460" t="s">
        <v>1202</v>
      </c>
      <c r="D18" s="460"/>
      <c r="E18" s="460" t="s">
        <v>1189</v>
      </c>
      <c r="F18" s="460"/>
      <c r="G18" s="460" t="s">
        <v>1190</v>
      </c>
      <c r="H18" s="460"/>
      <c r="I18" s="603" t="s">
        <v>1191</v>
      </c>
      <c r="J18" s="604"/>
      <c r="K18" s="594" t="s">
        <v>1192</v>
      </c>
      <c r="L18" s="596"/>
      <c r="M18" s="594" t="s">
        <v>1193</v>
      </c>
      <c r="N18" s="596"/>
    </row>
    <row r="19" spans="1:14" ht="23.25" customHeight="1">
      <c r="A19" s="209" t="s">
        <v>1194</v>
      </c>
      <c r="B19" s="210"/>
      <c r="C19" s="460"/>
      <c r="D19" s="460"/>
      <c r="E19" s="460"/>
      <c r="F19" s="460"/>
      <c r="G19" s="460"/>
      <c r="H19" s="460"/>
      <c r="I19" s="605" t="s">
        <v>1195</v>
      </c>
      <c r="J19" s="606"/>
      <c r="K19" s="600"/>
      <c r="L19" s="602"/>
      <c r="M19" s="597"/>
      <c r="N19" s="599"/>
    </row>
    <row r="20" spans="1:14" ht="19" customHeight="1">
      <c r="A20" s="594">
        <v>6</v>
      </c>
      <c r="B20" s="596"/>
      <c r="C20" s="655">
        <v>3.4</v>
      </c>
      <c r="D20" s="656"/>
      <c r="E20" s="661">
        <f>17</f>
        <v>17</v>
      </c>
      <c r="F20" s="662"/>
      <c r="G20" s="655">
        <f>13.6/2</f>
        <v>6.8</v>
      </c>
      <c r="H20" s="656"/>
      <c r="I20" s="661">
        <f>13.6/2</f>
        <v>6.8</v>
      </c>
      <c r="J20" s="662"/>
      <c r="K20" s="655">
        <f>SUM(C20+E20+G20+I20)</f>
        <v>34</v>
      </c>
      <c r="L20" s="656"/>
      <c r="M20" s="135" t="s">
        <v>1179</v>
      </c>
      <c r="N20" s="133" t="s">
        <v>1203</v>
      </c>
    </row>
    <row r="21" spans="1:14" ht="19" customHeight="1">
      <c r="A21" s="597"/>
      <c r="B21" s="599"/>
      <c r="C21" s="657"/>
      <c r="D21" s="658"/>
      <c r="E21" s="663"/>
      <c r="F21" s="664"/>
      <c r="G21" s="657"/>
      <c r="H21" s="658"/>
      <c r="I21" s="663"/>
      <c r="J21" s="664"/>
      <c r="K21" s="657"/>
      <c r="L21" s="658"/>
      <c r="M21" s="139" t="s">
        <v>1181</v>
      </c>
      <c r="N21" s="203" t="s">
        <v>1182</v>
      </c>
    </row>
    <row r="22" spans="1:14" ht="19" customHeight="1">
      <c r="A22" s="600"/>
      <c r="B22" s="602"/>
      <c r="C22" s="659"/>
      <c r="D22" s="660"/>
      <c r="E22" s="665"/>
      <c r="F22" s="666"/>
      <c r="G22" s="659"/>
      <c r="H22" s="660"/>
      <c r="I22" s="665"/>
      <c r="J22" s="666"/>
      <c r="K22" s="659"/>
      <c r="L22" s="660"/>
      <c r="M22" s="150" t="s">
        <v>1179</v>
      </c>
      <c r="N22" s="180" t="s">
        <v>1204</v>
      </c>
    </row>
    <row r="23" spans="1:14" ht="23.25" customHeight="1"/>
  </sheetData>
  <sheetProtection selectLockedCells="1" selectUnlockedCells="1"/>
  <mergeCells count="40">
    <mergeCell ref="A20:B22"/>
    <mergeCell ref="C20:D22"/>
    <mergeCell ref="E20:F22"/>
    <mergeCell ref="G20:H22"/>
    <mergeCell ref="I20:J22"/>
    <mergeCell ref="K20:L22"/>
    <mergeCell ref="C18:D19"/>
    <mergeCell ref="E18:F19"/>
    <mergeCell ref="G18:H19"/>
    <mergeCell ref="I18:J18"/>
    <mergeCell ref="K18:L19"/>
    <mergeCell ref="M18:N19"/>
    <mergeCell ref="I19:J19"/>
    <mergeCell ref="K10:L11"/>
    <mergeCell ref="M10:N11"/>
    <mergeCell ref="I11:J11"/>
    <mergeCell ref="K12:L15"/>
    <mergeCell ref="A12:B15"/>
    <mergeCell ref="C12:D15"/>
    <mergeCell ref="E12:F15"/>
    <mergeCell ref="G12:H15"/>
    <mergeCell ref="I12:J15"/>
    <mergeCell ref="G5:G7"/>
    <mergeCell ref="H5:H7"/>
    <mergeCell ref="I5:I7"/>
    <mergeCell ref="J5:J7"/>
    <mergeCell ref="C10:D11"/>
    <mergeCell ref="E10:F11"/>
    <mergeCell ref="G10:H11"/>
    <mergeCell ref="I10:J10"/>
    <mergeCell ref="C3:C4"/>
    <mergeCell ref="D3:D4"/>
    <mergeCell ref="E3:I3"/>
    <mergeCell ref="J3:J4"/>
    <mergeCell ref="K3:N4"/>
    <mergeCell ref="A5:B7"/>
    <mergeCell ref="C5:C7"/>
    <mergeCell ref="D5:D7"/>
    <mergeCell ref="E5:E7"/>
    <mergeCell ref="F5:F7"/>
  </mergeCells>
  <phoneticPr fontId="3"/>
  <pageMargins left="0.78740157480314965" right="0.39370078740157483" top="0.39370078740157483" bottom="0.39370078740157483" header="0" footer="0"/>
  <pageSetup paperSize="9" scale="90" firstPageNumber="0" orientation="landscape" r:id="rId1"/>
  <headerFooter scaleWithDoc="0" alignWithMargins="0">
    <oddFooter>&amp;C&amp;"ＭＳ 明朝,標準"－２６－</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2CD1B-9A30-472D-BCD3-7EF53B16CD33}">
  <sheetPr>
    <pageSetUpPr fitToPage="1"/>
  </sheetPr>
  <dimension ref="A1:M22"/>
  <sheetViews>
    <sheetView view="pageLayout" zoomScaleNormal="100" zoomScaleSheetLayoutView="90" workbookViewId="0">
      <selection activeCell="A11" sqref="A11:E11"/>
    </sheetView>
  </sheetViews>
  <sheetFormatPr defaultColWidth="9" defaultRowHeight="14.4"/>
  <cols>
    <col min="1" max="1" width="6.88671875" style="14" customWidth="1"/>
    <col min="2" max="2" width="6.21875" style="14" customWidth="1"/>
    <col min="3" max="13" width="10.77734375" style="14" customWidth="1"/>
    <col min="14" max="16384" width="9" style="14"/>
  </cols>
  <sheetData>
    <row r="1" spans="1:13" s="13" customFormat="1" ht="20.95" customHeight="1">
      <c r="A1" s="366" t="s">
        <v>1985</v>
      </c>
    </row>
    <row r="2" spans="1:13" s="13" customFormat="1" ht="20.95" customHeight="1">
      <c r="A2" s="367"/>
    </row>
    <row r="3" spans="1:13" s="13" customFormat="1" ht="20.95" customHeight="1">
      <c r="A3" s="668" t="s">
        <v>1205</v>
      </c>
      <c r="B3" s="668"/>
      <c r="C3" s="668"/>
      <c r="G3" s="14"/>
      <c r="M3" s="13" t="s">
        <v>1206</v>
      </c>
    </row>
    <row r="4" spans="1:13" ht="26.2" customHeight="1">
      <c r="A4" s="410" t="s">
        <v>1207</v>
      </c>
      <c r="B4" s="410"/>
      <c r="C4" s="410"/>
      <c r="D4" s="34" t="s">
        <v>1208</v>
      </c>
      <c r="E4" s="34" t="s">
        <v>1209</v>
      </c>
      <c r="F4" s="34" t="s">
        <v>1210</v>
      </c>
      <c r="G4" s="34" t="s">
        <v>1211</v>
      </c>
      <c r="H4" s="34" t="s">
        <v>294</v>
      </c>
      <c r="I4" s="34" t="s">
        <v>1212</v>
      </c>
      <c r="J4" s="34" t="s">
        <v>1213</v>
      </c>
      <c r="K4" s="34" t="s">
        <v>1214</v>
      </c>
      <c r="L4" s="34" t="s">
        <v>1215</v>
      </c>
      <c r="M4" s="34" t="s">
        <v>238</v>
      </c>
    </row>
    <row r="5" spans="1:13" ht="26.2" customHeight="1">
      <c r="A5" s="410" t="s">
        <v>1216</v>
      </c>
      <c r="B5" s="410"/>
      <c r="C5" s="410"/>
      <c r="D5" s="369">
        <v>1</v>
      </c>
      <c r="E5" s="369"/>
      <c r="F5" s="369"/>
      <c r="G5" s="369"/>
      <c r="H5" s="369"/>
      <c r="I5" s="369"/>
      <c r="J5" s="369"/>
      <c r="K5" s="369"/>
      <c r="L5" s="369"/>
      <c r="M5" s="369">
        <f>SUM(D5:L5)</f>
        <v>1</v>
      </c>
    </row>
    <row r="6" spans="1:13" ht="26.2" customHeight="1">
      <c r="A6" s="410" t="s">
        <v>1217</v>
      </c>
      <c r="B6" s="410"/>
      <c r="C6" s="410"/>
      <c r="D6" s="369"/>
      <c r="E6" s="369"/>
      <c r="F6" s="369"/>
      <c r="G6" s="369"/>
      <c r="H6" s="369">
        <v>1</v>
      </c>
      <c r="I6" s="369">
        <v>1</v>
      </c>
      <c r="J6" s="370"/>
      <c r="K6" s="369">
        <v>5</v>
      </c>
      <c r="L6" s="369"/>
      <c r="M6" s="369">
        <f>SUM(D6:L6)</f>
        <v>7</v>
      </c>
    </row>
    <row r="7" spans="1:13" ht="27" customHeight="1">
      <c r="K7" s="667" t="s">
        <v>1218</v>
      </c>
      <c r="L7" s="667"/>
      <c r="M7" s="667"/>
    </row>
    <row r="8" spans="1:13" s="13" customFormat="1" ht="20.95" customHeight="1">
      <c r="A8" s="668" t="s">
        <v>1219</v>
      </c>
      <c r="B8" s="668"/>
      <c r="C8" s="668"/>
    </row>
    <row r="9" spans="1:13" s="13" customFormat="1" ht="20.95" customHeight="1">
      <c r="A9" s="368" t="s">
        <v>1220</v>
      </c>
      <c r="B9" s="368"/>
      <c r="C9" s="368"/>
    </row>
    <row r="10" spans="1:13" s="13" customFormat="1" ht="27" customHeight="1">
      <c r="A10" s="368"/>
      <c r="B10" s="368"/>
      <c r="C10" s="368"/>
    </row>
    <row r="11" spans="1:13" s="13" customFormat="1" ht="20.95" customHeight="1">
      <c r="A11" s="668" t="s">
        <v>1221</v>
      </c>
      <c r="B11" s="668"/>
      <c r="C11" s="668"/>
      <c r="D11" s="668"/>
      <c r="E11" s="668"/>
    </row>
    <row r="12" spans="1:13" ht="26.2" customHeight="1">
      <c r="A12" s="410" t="s">
        <v>1222</v>
      </c>
      <c r="B12" s="410"/>
      <c r="C12" s="410"/>
      <c r="D12" s="410" t="s">
        <v>1223</v>
      </c>
      <c r="E12" s="410"/>
      <c r="F12" s="410" t="s">
        <v>1224</v>
      </c>
      <c r="G12" s="410"/>
      <c r="H12" s="410" t="s">
        <v>1225</v>
      </c>
      <c r="I12" s="410"/>
      <c r="M12" s="28"/>
    </row>
    <row r="13" spans="1:13" ht="26.2" customHeight="1">
      <c r="A13" s="410">
        <v>30</v>
      </c>
      <c r="B13" s="410"/>
      <c r="C13" s="410"/>
      <c r="D13" s="669" t="s">
        <v>1226</v>
      </c>
      <c r="E13" s="669"/>
      <c r="F13" s="410" t="s">
        <v>1227</v>
      </c>
      <c r="G13" s="410"/>
      <c r="H13" s="410" t="s">
        <v>1228</v>
      </c>
      <c r="I13" s="410"/>
      <c r="M13" s="28"/>
    </row>
    <row r="14" spans="1:13" ht="26.2" customHeight="1">
      <c r="A14" s="410">
        <v>43</v>
      </c>
      <c r="B14" s="410"/>
      <c r="C14" s="410"/>
      <c r="D14" s="410" t="s">
        <v>1229</v>
      </c>
      <c r="E14" s="410"/>
      <c r="F14" s="410" t="s">
        <v>1230</v>
      </c>
      <c r="G14" s="410"/>
      <c r="H14" s="410" t="s">
        <v>1231</v>
      </c>
      <c r="I14" s="410"/>
      <c r="M14" s="28"/>
    </row>
    <row r="15" spans="1:13" ht="26.2" customHeight="1">
      <c r="A15" s="410"/>
      <c r="B15" s="410"/>
      <c r="C15" s="410"/>
      <c r="D15" s="410"/>
      <c r="E15" s="410"/>
      <c r="F15" s="410"/>
      <c r="G15" s="410"/>
      <c r="H15" s="410"/>
      <c r="I15" s="410"/>
      <c r="M15" s="28"/>
    </row>
    <row r="16" spans="1:13" ht="26.2" customHeight="1">
      <c r="A16" s="670"/>
      <c r="B16" s="670"/>
      <c r="C16" s="670"/>
      <c r="D16" s="670"/>
      <c r="E16" s="670"/>
      <c r="F16" s="670"/>
      <c r="G16" s="670"/>
      <c r="H16" s="670"/>
      <c r="I16" s="670"/>
    </row>
    <row r="17" spans="1:13" ht="26.2" customHeight="1">
      <c r="A17" s="402"/>
      <c r="B17" s="402"/>
      <c r="C17" s="402"/>
      <c r="D17" s="402"/>
      <c r="E17" s="402"/>
      <c r="F17" s="402"/>
      <c r="G17" s="402"/>
      <c r="H17" s="402"/>
      <c r="I17" s="402"/>
      <c r="J17" s="402"/>
      <c r="K17" s="402"/>
    </row>
    <row r="18" spans="1:13" ht="15.75" customHeight="1">
      <c r="A18" s="29" t="s">
        <v>1232</v>
      </c>
      <c r="B18" s="29"/>
      <c r="C18" s="29"/>
      <c r="D18" s="29"/>
    </row>
    <row r="19" spans="1:13" ht="25.55" customHeight="1">
      <c r="A19" s="410" t="s">
        <v>1222</v>
      </c>
      <c r="B19" s="410"/>
      <c r="C19" s="410"/>
      <c r="D19" s="410" t="s">
        <v>1223</v>
      </c>
      <c r="E19" s="410"/>
      <c r="F19" s="410" t="s">
        <v>1233</v>
      </c>
      <c r="G19" s="410"/>
      <c r="H19" s="410" t="s">
        <v>1234</v>
      </c>
      <c r="I19" s="410"/>
      <c r="J19" s="410" t="s">
        <v>1235</v>
      </c>
      <c r="K19" s="410"/>
      <c r="L19" s="410" t="s">
        <v>1236</v>
      </c>
      <c r="M19" s="410"/>
    </row>
    <row r="20" spans="1:13" ht="25.55" customHeight="1">
      <c r="A20" s="410">
        <v>46</v>
      </c>
      <c r="B20" s="410"/>
      <c r="C20" s="410"/>
      <c r="D20" s="669" t="s">
        <v>1237</v>
      </c>
      <c r="E20" s="669"/>
      <c r="F20" s="410" t="s">
        <v>1238</v>
      </c>
      <c r="G20" s="410"/>
      <c r="H20" s="671" t="s">
        <v>1239</v>
      </c>
      <c r="I20" s="671"/>
      <c r="J20" s="410" t="s">
        <v>1240</v>
      </c>
      <c r="K20" s="410"/>
      <c r="L20" s="410" t="s">
        <v>1241</v>
      </c>
      <c r="M20" s="410"/>
    </row>
    <row r="21" spans="1:13" ht="25.55" customHeight="1">
      <c r="A21" s="410"/>
      <c r="B21" s="410"/>
      <c r="C21" s="410"/>
      <c r="D21" s="669"/>
      <c r="E21" s="669"/>
      <c r="F21" s="410"/>
      <c r="G21" s="410"/>
      <c r="H21" s="671"/>
      <c r="I21" s="671"/>
      <c r="J21" s="410"/>
      <c r="K21" s="410"/>
      <c r="L21" s="410"/>
      <c r="M21" s="410"/>
    </row>
    <row r="22" spans="1:13" ht="25.55" customHeight="1">
      <c r="A22" s="410"/>
      <c r="B22" s="410"/>
      <c r="C22" s="410"/>
      <c r="D22" s="669"/>
      <c r="E22" s="669"/>
      <c r="F22" s="410"/>
      <c r="G22" s="410"/>
      <c r="H22" s="671"/>
      <c r="I22" s="671"/>
      <c r="J22" s="410"/>
      <c r="K22" s="410"/>
      <c r="L22" s="410"/>
      <c r="M22" s="410"/>
    </row>
  </sheetData>
  <sheetProtection selectLockedCells="1" selectUnlockedCells="1"/>
  <mergeCells count="55">
    <mergeCell ref="L22:M22"/>
    <mergeCell ref="A21:C21"/>
    <mergeCell ref="D21:E21"/>
    <mergeCell ref="F21:G21"/>
    <mergeCell ref="H21:I21"/>
    <mergeCell ref="J21:K21"/>
    <mergeCell ref="L21:M21"/>
    <mergeCell ref="A22:C22"/>
    <mergeCell ref="D22:E22"/>
    <mergeCell ref="F22:G22"/>
    <mergeCell ref="H22:I22"/>
    <mergeCell ref="J22:K22"/>
    <mergeCell ref="L19:M19"/>
    <mergeCell ref="A20:C20"/>
    <mergeCell ref="D20:E20"/>
    <mergeCell ref="F20:G20"/>
    <mergeCell ref="H20:I20"/>
    <mergeCell ref="J20:K20"/>
    <mergeCell ref="L20:M20"/>
    <mergeCell ref="J17:K17"/>
    <mergeCell ref="A19:C19"/>
    <mergeCell ref="D19:E19"/>
    <mergeCell ref="F19:G19"/>
    <mergeCell ref="H19:I19"/>
    <mergeCell ref="J19:K19"/>
    <mergeCell ref="A16:C16"/>
    <mergeCell ref="D16:E16"/>
    <mergeCell ref="F16:G16"/>
    <mergeCell ref="H16:I16"/>
    <mergeCell ref="A17:D17"/>
    <mergeCell ref="E17:G17"/>
    <mergeCell ref="H17:I17"/>
    <mergeCell ref="A14:C14"/>
    <mergeCell ref="D14:E14"/>
    <mergeCell ref="F14:G14"/>
    <mergeCell ref="H14:I14"/>
    <mergeCell ref="A15:C15"/>
    <mergeCell ref="D15:E15"/>
    <mergeCell ref="F15:G15"/>
    <mergeCell ref="H15:I15"/>
    <mergeCell ref="A3:C3"/>
    <mergeCell ref="A4:C4"/>
    <mergeCell ref="A5:C5"/>
    <mergeCell ref="A6:C6"/>
    <mergeCell ref="A11:E11"/>
    <mergeCell ref="K7:M7"/>
    <mergeCell ref="A8:C8"/>
    <mergeCell ref="A13:C13"/>
    <mergeCell ref="D13:E13"/>
    <mergeCell ref="F13:G13"/>
    <mergeCell ref="H13:I13"/>
    <mergeCell ref="A12:C12"/>
    <mergeCell ref="D12:E12"/>
    <mergeCell ref="F12:G12"/>
    <mergeCell ref="H12:I12"/>
  </mergeCells>
  <phoneticPr fontId="3"/>
  <pageMargins left="0.78740157480314965" right="0.39370078740157483" top="0.39370078740157483" bottom="0.39370078740157483" header="0" footer="0"/>
  <pageSetup paperSize="9" scale="91"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EB398-311F-4619-81AA-15F7CDC3B31D}">
  <dimension ref="A1"/>
  <sheetViews>
    <sheetView showGridLines="0" view="pageLayout" zoomScaleNormal="100" workbookViewId="0">
      <selection activeCell="A3" sqref="A3"/>
    </sheetView>
  </sheetViews>
  <sheetFormatPr defaultColWidth="9" defaultRowHeight="15.05"/>
  <cols>
    <col min="1" max="13" width="9" style="31"/>
    <col min="14" max="14" width="6.88671875" style="31" customWidth="1"/>
    <col min="15" max="16384" width="9" style="31"/>
  </cols>
  <sheetData/>
  <phoneticPr fontId="3"/>
  <pageMargins left="0.78740157480314965" right="0.39370078740157483" top="0.39370078740157483" bottom="0.39370078740157483" header="0" footer="0"/>
  <pageSetup paperSize="9" fitToWidth="0" fitToHeight="0" orientation="landscape" r:id="rId1"/>
  <headerFooter scaleWithDoc="0" alignWithMargins="0">
    <oddFooter>&amp;C&amp;"ＭＳ 明朝,標準"&amp;10－１－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DEA4-944D-499B-B253-14F81E18322F}">
  <sheetPr>
    <pageSetUpPr fitToPage="1"/>
  </sheetPr>
  <dimension ref="A1:H78"/>
  <sheetViews>
    <sheetView view="pageLayout" zoomScaleNormal="100" zoomScaleSheetLayoutView="100" workbookViewId="0">
      <selection activeCell="A3" sqref="A3"/>
    </sheetView>
  </sheetViews>
  <sheetFormatPr defaultColWidth="9" defaultRowHeight="14.4"/>
  <cols>
    <col min="1" max="1" width="5.77734375" style="56" customWidth="1"/>
    <col min="2" max="2" width="17.21875" style="61" customWidth="1"/>
    <col min="3" max="3" width="33.77734375" style="56" customWidth="1"/>
    <col min="4" max="4" width="11.109375" style="56" customWidth="1"/>
    <col min="5" max="5" width="24" style="56" customWidth="1"/>
    <col min="6" max="6" width="6.77734375" style="56" customWidth="1"/>
    <col min="7" max="7" width="1.21875" style="60" customWidth="1"/>
    <col min="8" max="8" width="36.88671875" style="56" customWidth="1"/>
    <col min="9" max="16384" width="9" style="56"/>
  </cols>
  <sheetData>
    <row r="1" spans="1:8" ht="30.3" customHeight="1">
      <c r="A1" s="215" t="s">
        <v>1242</v>
      </c>
      <c r="B1" s="216"/>
      <c r="C1" s="215"/>
      <c r="D1" s="215"/>
      <c r="E1" s="215"/>
      <c r="F1" s="215"/>
      <c r="G1" s="217"/>
      <c r="H1" s="215"/>
    </row>
    <row r="2" spans="1:8" ht="30.3" customHeight="1">
      <c r="A2" s="215" t="s">
        <v>1243</v>
      </c>
      <c r="B2" s="216"/>
      <c r="C2" s="215"/>
      <c r="D2" s="218"/>
      <c r="E2" s="215"/>
      <c r="F2" s="215"/>
      <c r="G2" s="217"/>
      <c r="H2" s="219"/>
    </row>
    <row r="3" spans="1:8" ht="30.3" customHeight="1">
      <c r="A3" s="220" t="s">
        <v>1244</v>
      </c>
      <c r="B3" s="220" t="s">
        <v>1245</v>
      </c>
      <c r="C3" s="220" t="s">
        <v>1246</v>
      </c>
      <c r="D3" s="220" t="s">
        <v>1247</v>
      </c>
      <c r="E3" s="220" t="s">
        <v>1248</v>
      </c>
      <c r="F3" s="672" t="s">
        <v>1249</v>
      </c>
      <c r="G3" s="673"/>
      <c r="H3" s="221" t="s">
        <v>1250</v>
      </c>
    </row>
    <row r="4" spans="1:8" ht="30.3" customHeight="1">
      <c r="A4" s="220">
        <v>1</v>
      </c>
      <c r="B4" s="222">
        <v>45461</v>
      </c>
      <c r="C4" s="223" t="s">
        <v>1251</v>
      </c>
      <c r="D4" s="223" t="s">
        <v>1252</v>
      </c>
      <c r="E4" s="224" t="s">
        <v>1253</v>
      </c>
      <c r="F4" s="225">
        <v>34</v>
      </c>
      <c r="G4" s="226"/>
      <c r="H4" s="227" t="s">
        <v>1254</v>
      </c>
    </row>
    <row r="5" spans="1:8" ht="30.3" customHeight="1">
      <c r="A5" s="220">
        <v>2</v>
      </c>
      <c r="B5" s="222">
        <v>45462</v>
      </c>
      <c r="C5" s="223" t="s">
        <v>1255</v>
      </c>
      <c r="D5" s="223" t="s">
        <v>1256</v>
      </c>
      <c r="E5" s="224" t="s">
        <v>1257</v>
      </c>
      <c r="F5" s="225">
        <v>42</v>
      </c>
      <c r="G5" s="226"/>
      <c r="H5" s="227" t="s">
        <v>1258</v>
      </c>
    </row>
    <row r="6" spans="1:8" ht="30.3" customHeight="1">
      <c r="A6" s="220">
        <v>3</v>
      </c>
      <c r="B6" s="222">
        <v>45463</v>
      </c>
      <c r="C6" s="223" t="s">
        <v>1255</v>
      </c>
      <c r="D6" s="223" t="s">
        <v>1256</v>
      </c>
      <c r="E6" s="224" t="s">
        <v>1259</v>
      </c>
      <c r="F6" s="225">
        <v>43</v>
      </c>
      <c r="G6" s="226"/>
      <c r="H6" s="227" t="s">
        <v>1258</v>
      </c>
    </row>
    <row r="7" spans="1:8" ht="30.3" customHeight="1">
      <c r="A7" s="220">
        <v>4</v>
      </c>
      <c r="B7" s="222">
        <v>45464</v>
      </c>
      <c r="C7" s="223" t="s">
        <v>1255</v>
      </c>
      <c r="D7" s="223" t="s">
        <v>1256</v>
      </c>
      <c r="E7" s="224" t="s">
        <v>1260</v>
      </c>
      <c r="F7" s="225">
        <v>36</v>
      </c>
      <c r="G7" s="226"/>
      <c r="H7" s="227" t="s">
        <v>1258</v>
      </c>
    </row>
    <row r="8" spans="1:8" ht="30.3" customHeight="1">
      <c r="A8" s="220">
        <v>5</v>
      </c>
      <c r="B8" s="222">
        <v>45467</v>
      </c>
      <c r="C8" s="223" t="s">
        <v>1255</v>
      </c>
      <c r="D8" s="223" t="s">
        <v>1256</v>
      </c>
      <c r="E8" s="224" t="s">
        <v>1261</v>
      </c>
      <c r="F8" s="225">
        <v>36</v>
      </c>
      <c r="G8" s="226"/>
      <c r="H8" s="227" t="s">
        <v>1258</v>
      </c>
    </row>
    <row r="9" spans="1:8" ht="30.3" customHeight="1">
      <c r="A9" s="220">
        <v>6</v>
      </c>
      <c r="B9" s="222">
        <v>45468</v>
      </c>
      <c r="C9" s="223" t="s">
        <v>1255</v>
      </c>
      <c r="D9" s="223" t="s">
        <v>1256</v>
      </c>
      <c r="E9" s="224" t="s">
        <v>1262</v>
      </c>
      <c r="F9" s="225">
        <v>33</v>
      </c>
      <c r="G9" s="226"/>
      <c r="H9" s="227" t="s">
        <v>1258</v>
      </c>
    </row>
    <row r="10" spans="1:8" ht="30.3" customHeight="1">
      <c r="A10" s="220">
        <v>7</v>
      </c>
      <c r="B10" s="222">
        <v>45537</v>
      </c>
      <c r="C10" s="223" t="s">
        <v>1263</v>
      </c>
      <c r="D10" s="228" t="s">
        <v>1264</v>
      </c>
      <c r="E10" s="224" t="s">
        <v>1265</v>
      </c>
      <c r="F10" s="225">
        <v>32</v>
      </c>
      <c r="G10" s="226"/>
      <c r="H10" s="227" t="s">
        <v>1266</v>
      </c>
    </row>
    <row r="11" spans="1:8" ht="30.3" customHeight="1">
      <c r="A11" s="220">
        <v>8</v>
      </c>
      <c r="B11" s="222">
        <v>45539</v>
      </c>
      <c r="C11" s="223" t="s">
        <v>1263</v>
      </c>
      <c r="D11" s="228" t="s">
        <v>1264</v>
      </c>
      <c r="E11" s="224" t="s">
        <v>1265</v>
      </c>
      <c r="F11" s="225">
        <v>31</v>
      </c>
      <c r="G11" s="226"/>
      <c r="H11" s="227" t="s">
        <v>1266</v>
      </c>
    </row>
    <row r="12" spans="1:8" ht="30.3" customHeight="1">
      <c r="A12" s="220">
        <v>9</v>
      </c>
      <c r="B12" s="222">
        <v>45545</v>
      </c>
      <c r="C12" s="223" t="s">
        <v>1263</v>
      </c>
      <c r="D12" s="228" t="s">
        <v>1264</v>
      </c>
      <c r="E12" s="224" t="s">
        <v>1265</v>
      </c>
      <c r="F12" s="225">
        <v>28</v>
      </c>
      <c r="G12" s="226"/>
      <c r="H12" s="227" t="s">
        <v>1266</v>
      </c>
    </row>
    <row r="13" spans="1:8" ht="30.3" customHeight="1">
      <c r="A13" s="220">
        <v>10</v>
      </c>
      <c r="B13" s="222">
        <v>45547</v>
      </c>
      <c r="C13" s="223" t="s">
        <v>1263</v>
      </c>
      <c r="D13" s="228" t="s">
        <v>1264</v>
      </c>
      <c r="E13" s="224" t="s">
        <v>1265</v>
      </c>
      <c r="F13" s="225">
        <v>28</v>
      </c>
      <c r="G13" s="226"/>
      <c r="H13" s="227" t="s">
        <v>1266</v>
      </c>
    </row>
    <row r="14" spans="1:8" ht="30.3" customHeight="1">
      <c r="A14" s="220">
        <v>11</v>
      </c>
      <c r="B14" s="222">
        <v>45555</v>
      </c>
      <c r="C14" s="224" t="s">
        <v>1267</v>
      </c>
      <c r="D14" s="229" t="s">
        <v>1268</v>
      </c>
      <c r="E14" s="224" t="s">
        <v>1269</v>
      </c>
      <c r="F14" s="225">
        <v>26</v>
      </c>
      <c r="G14" s="226"/>
      <c r="H14" s="227" t="s">
        <v>1270</v>
      </c>
    </row>
    <row r="15" spans="1:8" ht="43.7" customHeight="1">
      <c r="A15" s="220">
        <v>12</v>
      </c>
      <c r="B15" s="222">
        <v>45583</v>
      </c>
      <c r="C15" s="224" t="s">
        <v>1271</v>
      </c>
      <c r="D15" s="228" t="s">
        <v>1272</v>
      </c>
      <c r="E15" s="224" t="s">
        <v>1273</v>
      </c>
      <c r="F15" s="225">
        <v>27</v>
      </c>
      <c r="G15" s="226"/>
      <c r="H15" s="227" t="s">
        <v>1274</v>
      </c>
    </row>
    <row r="16" spans="1:8" ht="30.3" customHeight="1">
      <c r="A16" s="220">
        <v>13</v>
      </c>
      <c r="B16" s="222">
        <v>45586</v>
      </c>
      <c r="C16" s="223" t="s">
        <v>1275</v>
      </c>
      <c r="D16" s="228" t="s">
        <v>1276</v>
      </c>
      <c r="E16" s="224" t="s">
        <v>1277</v>
      </c>
      <c r="F16" s="225">
        <v>22</v>
      </c>
      <c r="G16" s="226"/>
      <c r="H16" s="227" t="s">
        <v>1278</v>
      </c>
    </row>
    <row r="17" spans="1:8" ht="30.3" customHeight="1">
      <c r="A17" s="220">
        <v>14</v>
      </c>
      <c r="B17" s="222">
        <v>45598</v>
      </c>
      <c r="C17" s="230" t="s">
        <v>1279</v>
      </c>
      <c r="D17" s="229" t="s">
        <v>1280</v>
      </c>
      <c r="E17" s="224" t="s">
        <v>1281</v>
      </c>
      <c r="F17" s="225">
        <v>30</v>
      </c>
      <c r="G17" s="226"/>
      <c r="H17" s="227" t="s">
        <v>1282</v>
      </c>
    </row>
    <row r="18" spans="1:8" ht="37.5" customHeight="1"/>
    <row r="21" spans="1:8" ht="13.75" customHeight="1"/>
    <row r="24" spans="1:8" ht="13.75" customHeight="1"/>
    <row r="27" spans="1:8" ht="13.75" customHeight="1"/>
    <row r="30" spans="1:8" ht="13.75" customHeight="1"/>
    <row r="33" ht="13.75" customHeight="1"/>
    <row r="36" ht="13.75" customHeight="1"/>
    <row r="39" ht="13.75" customHeight="1"/>
    <row r="42" ht="13.75" customHeight="1"/>
    <row r="45" ht="13.75" customHeight="1"/>
    <row r="48" ht="13.75" customHeight="1"/>
    <row r="54" ht="13.75" customHeight="1"/>
    <row r="57" ht="13.75" customHeight="1"/>
    <row r="60" ht="13.75" customHeight="1"/>
    <row r="63" ht="13.75" customHeight="1"/>
    <row r="66" ht="13.75" customHeight="1"/>
    <row r="69" ht="13.75" customHeight="1"/>
    <row r="72" ht="13.75" customHeight="1"/>
    <row r="75" ht="13.75" customHeight="1"/>
    <row r="78" ht="13.75" customHeight="1"/>
  </sheetData>
  <sheetProtection selectLockedCells="1" selectUnlockedCells="1"/>
  <mergeCells count="1">
    <mergeCell ref="F3:G3"/>
  </mergeCells>
  <phoneticPr fontId="3"/>
  <pageMargins left="0.78740157480314965" right="0.39370078740157483" top="0.39370078740157483" bottom="0.39370078740157483" header="0" footer="0"/>
  <pageSetup paperSize="9" scale="90"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905A-65C9-42B7-B6F8-0BE363C40FC3}">
  <sheetPr>
    <pageSetUpPr fitToPage="1"/>
  </sheetPr>
  <dimension ref="A1:G76"/>
  <sheetViews>
    <sheetView view="pageLayout" zoomScale="80" zoomScaleNormal="100" zoomScaleSheetLayoutView="100" zoomScalePageLayoutView="80" workbookViewId="0">
      <selection activeCell="C6" sqref="C6"/>
    </sheetView>
  </sheetViews>
  <sheetFormatPr defaultColWidth="9" defaultRowHeight="14.4"/>
  <cols>
    <col min="1" max="1" width="5.77734375" style="56" customWidth="1"/>
    <col min="2" max="2" width="17.88671875" style="61" customWidth="1"/>
    <col min="3" max="3" width="31.77734375" style="56" customWidth="1"/>
    <col min="4" max="4" width="11.109375" style="56" customWidth="1"/>
    <col min="5" max="5" width="23.77734375" style="56" customWidth="1"/>
    <col min="6" max="6" width="6.77734375" style="56" customWidth="1"/>
    <col min="7" max="7" width="38.21875" style="56" customWidth="1"/>
    <col min="8" max="16384" width="9" style="56"/>
  </cols>
  <sheetData>
    <row r="1" spans="1:7" ht="37.5" customHeight="1">
      <c r="A1" s="220" t="s">
        <v>1244</v>
      </c>
      <c r="B1" s="220" t="s">
        <v>1245</v>
      </c>
      <c r="C1" s="220" t="s">
        <v>1246</v>
      </c>
      <c r="D1" s="220" t="s">
        <v>1247</v>
      </c>
      <c r="E1" s="220" t="s">
        <v>1248</v>
      </c>
      <c r="F1" s="231" t="s">
        <v>1249</v>
      </c>
      <c r="G1" s="220" t="s">
        <v>1283</v>
      </c>
    </row>
    <row r="2" spans="1:7" ht="37.35" customHeight="1">
      <c r="A2" s="220">
        <v>15</v>
      </c>
      <c r="B2" s="232">
        <v>45610</v>
      </c>
      <c r="C2" s="233" t="s">
        <v>1284</v>
      </c>
      <c r="D2" s="186" t="s">
        <v>1285</v>
      </c>
      <c r="E2" s="234" t="s">
        <v>1286</v>
      </c>
      <c r="F2" s="235">
        <v>16</v>
      </c>
      <c r="G2" s="187" t="s">
        <v>1287</v>
      </c>
    </row>
    <row r="3" spans="1:7" ht="33.549999999999997" customHeight="1">
      <c r="A3" s="220">
        <v>16</v>
      </c>
      <c r="B3" s="232">
        <v>45616</v>
      </c>
      <c r="C3" s="233" t="s">
        <v>1288</v>
      </c>
      <c r="D3" s="186" t="s">
        <v>1289</v>
      </c>
      <c r="E3" s="236" t="s">
        <v>1277</v>
      </c>
      <c r="F3" s="237">
        <v>24</v>
      </c>
      <c r="G3" s="187" t="s">
        <v>1290</v>
      </c>
    </row>
    <row r="4" spans="1:7" ht="33.549999999999997" customHeight="1">
      <c r="A4" s="220">
        <v>17</v>
      </c>
      <c r="B4" s="232">
        <v>45633</v>
      </c>
      <c r="C4" s="223" t="s">
        <v>1291</v>
      </c>
      <c r="D4" s="238" t="s">
        <v>1292</v>
      </c>
      <c r="E4" s="239" t="s">
        <v>1293</v>
      </c>
      <c r="F4" s="237">
        <v>12</v>
      </c>
      <c r="G4" s="240" t="s">
        <v>1294</v>
      </c>
    </row>
    <row r="5" spans="1:7" ht="33.549999999999997" customHeight="1">
      <c r="A5" s="220">
        <v>18</v>
      </c>
      <c r="B5" s="232">
        <v>45666</v>
      </c>
      <c r="C5" s="223" t="s">
        <v>1295</v>
      </c>
      <c r="D5" s="241" t="s">
        <v>1296</v>
      </c>
      <c r="E5" s="229" t="s">
        <v>1297</v>
      </c>
      <c r="F5" s="237">
        <v>25</v>
      </c>
      <c r="G5" s="240" t="s">
        <v>1298</v>
      </c>
    </row>
    <row r="6" spans="1:7" ht="33.549999999999997" customHeight="1">
      <c r="A6" s="220">
        <v>19</v>
      </c>
      <c r="B6" s="232">
        <v>45667</v>
      </c>
      <c r="C6" s="224" t="s">
        <v>1299</v>
      </c>
      <c r="D6" s="241" t="s">
        <v>1300</v>
      </c>
      <c r="E6" s="229" t="s">
        <v>1301</v>
      </c>
      <c r="F6" s="237">
        <v>15</v>
      </c>
      <c r="G6" s="240" t="s">
        <v>1302</v>
      </c>
    </row>
    <row r="7" spans="1:7" ht="46.5" customHeight="1">
      <c r="A7" s="220">
        <v>20</v>
      </c>
      <c r="B7" s="232">
        <v>45673</v>
      </c>
      <c r="C7" s="223" t="s">
        <v>1303</v>
      </c>
      <c r="D7" s="241" t="s">
        <v>1285</v>
      </c>
      <c r="E7" s="229" t="s">
        <v>1304</v>
      </c>
      <c r="F7" s="237">
        <v>13</v>
      </c>
      <c r="G7" s="240" t="s">
        <v>1305</v>
      </c>
    </row>
    <row r="8" spans="1:7" ht="33.549999999999997" customHeight="1">
      <c r="A8" s="220">
        <v>21</v>
      </c>
      <c r="B8" s="232">
        <v>45674</v>
      </c>
      <c r="C8" s="223" t="s">
        <v>1306</v>
      </c>
      <c r="D8" s="241" t="s">
        <v>1272</v>
      </c>
      <c r="E8" s="229" t="s">
        <v>1297</v>
      </c>
      <c r="F8" s="237">
        <v>20</v>
      </c>
      <c r="G8" s="240" t="s">
        <v>1307</v>
      </c>
    </row>
    <row r="9" spans="1:7" ht="33.549999999999997" customHeight="1">
      <c r="A9" s="220">
        <v>22</v>
      </c>
      <c r="B9" s="232">
        <v>45678</v>
      </c>
      <c r="C9" s="223" t="s">
        <v>1308</v>
      </c>
      <c r="D9" s="238" t="s">
        <v>1309</v>
      </c>
      <c r="E9" s="239" t="s">
        <v>1310</v>
      </c>
      <c r="F9" s="237">
        <v>45</v>
      </c>
      <c r="G9" s="240" t="s">
        <v>1311</v>
      </c>
    </row>
    <row r="10" spans="1:7" ht="33.549999999999997" customHeight="1">
      <c r="A10" s="220">
        <v>23</v>
      </c>
      <c r="B10" s="232">
        <v>45679</v>
      </c>
      <c r="C10" s="224" t="s">
        <v>1312</v>
      </c>
      <c r="D10" s="241" t="s">
        <v>1272</v>
      </c>
      <c r="E10" s="229" t="s">
        <v>1313</v>
      </c>
      <c r="F10" s="237">
        <v>11</v>
      </c>
      <c r="G10" s="240" t="s">
        <v>1307</v>
      </c>
    </row>
    <row r="11" spans="1:7" ht="33.549999999999997" customHeight="1">
      <c r="A11" s="220">
        <v>24</v>
      </c>
      <c r="B11" s="232">
        <v>45684</v>
      </c>
      <c r="C11" s="223" t="s">
        <v>1314</v>
      </c>
      <c r="D11" s="241" t="s">
        <v>1315</v>
      </c>
      <c r="E11" s="229" t="s">
        <v>1316</v>
      </c>
      <c r="F11" s="237">
        <v>28</v>
      </c>
      <c r="G11" s="240" t="s">
        <v>1317</v>
      </c>
    </row>
    <row r="12" spans="1:7" ht="33.549999999999997" customHeight="1">
      <c r="A12" s="220">
        <v>25</v>
      </c>
      <c r="B12" s="232">
        <v>45685</v>
      </c>
      <c r="C12" s="223" t="s">
        <v>1314</v>
      </c>
      <c r="D12" s="241" t="s">
        <v>1315</v>
      </c>
      <c r="E12" s="229" t="s">
        <v>1318</v>
      </c>
      <c r="F12" s="237">
        <v>28</v>
      </c>
      <c r="G12" s="240" t="s">
        <v>1317</v>
      </c>
    </row>
    <row r="13" spans="1:7" ht="33.549999999999997" customHeight="1">
      <c r="A13" s="220">
        <v>26</v>
      </c>
      <c r="B13" s="232">
        <v>45687</v>
      </c>
      <c r="C13" s="223" t="s">
        <v>1319</v>
      </c>
      <c r="D13" s="241" t="s">
        <v>1315</v>
      </c>
      <c r="E13" s="239" t="s">
        <v>1320</v>
      </c>
      <c r="F13" s="237">
        <v>18</v>
      </c>
      <c r="G13" s="240" t="s">
        <v>1321</v>
      </c>
    </row>
    <row r="14" spans="1:7" ht="33.549999999999997" customHeight="1">
      <c r="A14" s="220">
        <v>27</v>
      </c>
      <c r="B14" s="232">
        <v>45702</v>
      </c>
      <c r="C14" s="224" t="s">
        <v>1322</v>
      </c>
      <c r="D14" s="238" t="s">
        <v>1315</v>
      </c>
      <c r="E14" s="229" t="s">
        <v>1323</v>
      </c>
      <c r="F14" s="237">
        <v>28</v>
      </c>
      <c r="G14" s="240" t="s">
        <v>1324</v>
      </c>
    </row>
    <row r="15" spans="1:7" ht="33.549999999999997" customHeight="1">
      <c r="A15" s="220">
        <v>28</v>
      </c>
      <c r="B15" s="232">
        <v>45735</v>
      </c>
      <c r="C15" s="224" t="s">
        <v>1325</v>
      </c>
      <c r="D15" s="241" t="s">
        <v>1276</v>
      </c>
      <c r="E15" s="239" t="s">
        <v>1326</v>
      </c>
      <c r="F15" s="237">
        <v>36</v>
      </c>
      <c r="G15" s="240" t="s">
        <v>1327</v>
      </c>
    </row>
    <row r="16" spans="1:7" ht="33.549999999999997" customHeight="1">
      <c r="A16" s="220">
        <v>29</v>
      </c>
      <c r="B16" s="232">
        <v>45738</v>
      </c>
      <c r="C16" s="223" t="s">
        <v>1328</v>
      </c>
      <c r="D16" s="241" t="s">
        <v>1296</v>
      </c>
      <c r="E16" s="229" t="s">
        <v>1329</v>
      </c>
      <c r="F16" s="237">
        <v>30</v>
      </c>
      <c r="G16" s="240" t="s">
        <v>1330</v>
      </c>
    </row>
    <row r="19" ht="13.75" customHeight="1"/>
    <row r="22" ht="13.75" customHeight="1"/>
    <row r="25" ht="13.75" customHeight="1"/>
    <row r="28" ht="13.75" customHeight="1"/>
    <row r="31" ht="13.75" customHeight="1"/>
    <row r="34" ht="13.75" customHeight="1"/>
    <row r="37" ht="13.75" customHeight="1"/>
    <row r="40" ht="13.75" customHeight="1"/>
    <row r="43" ht="13.75" customHeight="1"/>
    <row r="46" ht="13.75" customHeight="1"/>
    <row r="52" ht="13.75" customHeight="1"/>
    <row r="55" ht="13.75" customHeight="1"/>
    <row r="58" ht="13.75" customHeight="1"/>
    <row r="61" ht="13.75" customHeight="1"/>
    <row r="64" ht="13.75" customHeight="1"/>
    <row r="67" ht="13.75" customHeight="1"/>
    <row r="70" ht="13.75" customHeight="1"/>
    <row r="73" ht="13.75" customHeight="1"/>
    <row r="76" ht="13.75" customHeight="1"/>
  </sheetData>
  <sheetProtection selectLockedCells="1" selectUnlockedCells="1"/>
  <phoneticPr fontId="3"/>
  <pageMargins left="0.78740157480314965" right="0.39370078740157483" top="0.39370078740157483" bottom="0.39370078740157483" header="0" footer="0"/>
  <pageSetup paperSize="9" scale="91" firstPageNumber="0" orientation="landscape" r:id="rId1"/>
  <headerFooter scaleWithDoc="0" alignWithMargins="0">
    <oddFooter>&amp;C&amp;"ＭＳ 明朝,標準"－２９－</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FFE2D-0DD3-4546-B78A-8CBADE5155D7}">
  <sheetPr>
    <pageSetUpPr fitToPage="1"/>
  </sheetPr>
  <dimension ref="A1:DU44"/>
  <sheetViews>
    <sheetView view="pageLayout" topLeftCell="A7" zoomScaleNormal="100" workbookViewId="0">
      <selection activeCell="AZ30" sqref="AZ30:BB30"/>
    </sheetView>
  </sheetViews>
  <sheetFormatPr defaultColWidth="1.44140625" defaultRowHeight="14.4"/>
  <cols>
    <col min="1" max="16384" width="1.44140625" style="242"/>
  </cols>
  <sheetData>
    <row r="1" spans="1:124" ht="15.05" customHeight="1">
      <c r="A1" s="242" t="s">
        <v>1331</v>
      </c>
    </row>
    <row r="2" spans="1:124" ht="15.05" customHeight="1">
      <c r="A2" s="242" t="s">
        <v>1332</v>
      </c>
    </row>
    <row r="3" spans="1:124">
      <c r="A3" s="674"/>
      <c r="B3" s="675"/>
      <c r="C3" s="675"/>
      <c r="D3" s="675"/>
      <c r="E3" s="675"/>
      <c r="F3" s="675"/>
      <c r="G3" s="675"/>
      <c r="H3" s="675"/>
      <c r="I3" s="675"/>
      <c r="J3" s="675"/>
      <c r="K3" s="675"/>
      <c r="L3" s="675"/>
      <c r="M3" s="675"/>
      <c r="N3" s="675"/>
      <c r="O3" s="675"/>
      <c r="P3" s="675"/>
      <c r="Q3" s="675"/>
      <c r="R3" s="676"/>
      <c r="S3" s="674" t="s">
        <v>1333</v>
      </c>
      <c r="T3" s="675"/>
      <c r="U3" s="675"/>
      <c r="V3" s="675"/>
      <c r="W3" s="675"/>
      <c r="X3" s="675"/>
      <c r="Y3" s="675"/>
      <c r="Z3" s="675"/>
      <c r="AA3" s="675"/>
      <c r="AB3" s="675"/>
      <c r="AC3" s="675"/>
      <c r="AD3" s="675"/>
      <c r="AE3" s="675"/>
      <c r="AF3" s="676"/>
      <c r="AG3" s="674" t="s">
        <v>1334</v>
      </c>
      <c r="AH3" s="675"/>
      <c r="AI3" s="675"/>
      <c r="AJ3" s="675"/>
      <c r="AK3" s="675"/>
      <c r="AL3" s="675"/>
      <c r="AM3" s="675"/>
      <c r="AN3" s="675"/>
      <c r="AO3" s="675"/>
      <c r="AP3" s="675"/>
      <c r="AQ3" s="675"/>
      <c r="AR3" s="675"/>
      <c r="AS3" s="675"/>
      <c r="AT3" s="675"/>
      <c r="AU3" s="675"/>
      <c r="AV3" s="675"/>
      <c r="AW3" s="675"/>
      <c r="AX3" s="675"/>
      <c r="AY3" s="676"/>
      <c r="AZ3" s="677" t="s">
        <v>1335</v>
      </c>
      <c r="BA3" s="677"/>
      <c r="BB3" s="677"/>
      <c r="BC3" s="677"/>
      <c r="BD3" s="677"/>
      <c r="BE3" s="677"/>
      <c r="BF3" s="677"/>
      <c r="BG3" s="677"/>
      <c r="BH3" s="677"/>
      <c r="BI3" s="677"/>
      <c r="BJ3" s="677"/>
      <c r="BK3" s="677"/>
      <c r="BL3" s="677"/>
      <c r="BM3" s="677"/>
      <c r="BN3" s="677"/>
      <c r="BO3" s="677"/>
      <c r="BP3" s="677"/>
      <c r="BQ3" s="677"/>
      <c r="BR3" s="677"/>
      <c r="BS3" s="677"/>
      <c r="BT3" s="677"/>
      <c r="BU3" s="677"/>
      <c r="BV3" s="677"/>
      <c r="BW3" s="677"/>
      <c r="BX3" s="677"/>
      <c r="BY3" s="677"/>
      <c r="BZ3" s="677"/>
      <c r="CA3" s="677"/>
      <c r="CB3" s="677"/>
      <c r="CC3" s="677"/>
      <c r="CD3" s="677"/>
      <c r="CE3" s="677"/>
      <c r="CF3" s="677"/>
      <c r="CG3" s="677"/>
      <c r="CH3" s="677"/>
      <c r="CI3" s="677"/>
      <c r="CJ3" s="677"/>
      <c r="CK3" s="677"/>
      <c r="CL3" s="677"/>
      <c r="CM3" s="677"/>
      <c r="CN3" s="677"/>
      <c r="CO3" s="677"/>
      <c r="CP3" s="677"/>
      <c r="CQ3" s="677"/>
      <c r="CR3" s="677"/>
      <c r="CS3" s="677"/>
      <c r="CT3" s="677"/>
      <c r="CU3" s="677"/>
      <c r="CV3" s="677"/>
      <c r="CW3" s="677"/>
      <c r="CX3" s="677"/>
      <c r="CY3" s="677"/>
      <c r="CZ3" s="677"/>
      <c r="DA3" s="677"/>
      <c r="DB3" s="677"/>
      <c r="DC3" s="677"/>
      <c r="DD3" s="677"/>
      <c r="DE3" s="677"/>
      <c r="DF3" s="677"/>
      <c r="DG3" s="677"/>
      <c r="DH3" s="677"/>
      <c r="DI3" s="677"/>
      <c r="DJ3" s="677"/>
      <c r="DK3" s="677"/>
    </row>
    <row r="4" spans="1:124" ht="15.05" customHeight="1">
      <c r="A4" s="678" t="s">
        <v>1336</v>
      </c>
      <c r="B4" s="679"/>
      <c r="C4" s="679"/>
      <c r="D4" s="679"/>
      <c r="E4" s="679"/>
      <c r="F4" s="679"/>
      <c r="G4" s="679"/>
      <c r="H4" s="679"/>
      <c r="I4" s="679"/>
      <c r="J4" s="679"/>
      <c r="K4" s="679"/>
      <c r="L4" s="679"/>
      <c r="M4" s="679"/>
      <c r="N4" s="679"/>
      <c r="O4" s="679"/>
      <c r="P4" s="679"/>
      <c r="Q4" s="679"/>
      <c r="R4" s="680"/>
      <c r="S4" s="681" t="s">
        <v>1337</v>
      </c>
      <c r="T4" s="682"/>
      <c r="U4" s="682"/>
      <c r="V4" s="682"/>
      <c r="W4" s="682"/>
      <c r="X4" s="682"/>
      <c r="Y4" s="683" t="s">
        <v>1338</v>
      </c>
      <c r="Z4" s="683"/>
      <c r="AA4" s="683"/>
      <c r="AB4" s="683"/>
      <c r="AC4" s="683" t="s">
        <v>1339</v>
      </c>
      <c r="AD4" s="683"/>
      <c r="AE4" s="683"/>
      <c r="AF4" s="684"/>
      <c r="AG4" s="678" t="s">
        <v>1340</v>
      </c>
      <c r="AH4" s="679"/>
      <c r="AI4" s="679"/>
      <c r="AJ4" s="679"/>
      <c r="AK4" s="679"/>
      <c r="AL4" s="679"/>
      <c r="AM4" s="679"/>
      <c r="AN4" s="679"/>
      <c r="AO4" s="679"/>
      <c r="AP4" s="679"/>
      <c r="AQ4" s="679"/>
      <c r="AR4" s="679"/>
      <c r="AS4" s="679"/>
      <c r="AT4" s="679"/>
      <c r="AU4" s="679"/>
      <c r="AV4" s="679"/>
      <c r="AW4" s="679"/>
      <c r="AX4" s="679"/>
      <c r="AY4" s="680"/>
      <c r="AZ4" s="685" t="s">
        <v>1341</v>
      </c>
      <c r="BA4" s="685"/>
      <c r="BB4" s="685"/>
      <c r="BC4" s="685"/>
      <c r="BD4" s="685"/>
      <c r="BE4" s="685"/>
      <c r="BF4" s="685"/>
      <c r="BG4" s="685"/>
      <c r="BH4" s="685"/>
      <c r="BI4" s="685"/>
      <c r="BJ4" s="685"/>
      <c r="BK4" s="685"/>
      <c r="BL4" s="685"/>
      <c r="BM4" s="685"/>
      <c r="BN4" s="685"/>
      <c r="BO4" s="685"/>
      <c r="BP4" s="685"/>
      <c r="BQ4" s="685"/>
      <c r="BR4" s="685"/>
      <c r="BS4" s="685"/>
      <c r="BT4" s="685"/>
      <c r="BU4" s="685"/>
      <c r="BV4" s="685"/>
      <c r="BW4" s="685"/>
      <c r="BX4" s="685"/>
      <c r="BY4" s="685"/>
      <c r="BZ4" s="685"/>
      <c r="CA4" s="685"/>
      <c r="CB4" s="685"/>
      <c r="CC4" s="685"/>
      <c r="CD4" s="685"/>
      <c r="CE4" s="685"/>
      <c r="CF4" s="685"/>
      <c r="CG4" s="685"/>
      <c r="CH4" s="685"/>
      <c r="CI4" s="685"/>
      <c r="CJ4" s="685"/>
      <c r="CK4" s="685"/>
      <c r="CL4" s="685"/>
      <c r="CM4" s="685"/>
      <c r="CN4" s="685"/>
      <c r="CO4" s="685"/>
      <c r="CP4" s="685"/>
      <c r="CQ4" s="685"/>
      <c r="CR4" s="685"/>
      <c r="CS4" s="685"/>
      <c r="CT4" s="685"/>
      <c r="CU4" s="685"/>
      <c r="CV4" s="685"/>
      <c r="CW4" s="685"/>
      <c r="CX4" s="685"/>
      <c r="CY4" s="685"/>
      <c r="CZ4" s="685"/>
      <c r="DA4" s="685"/>
      <c r="DB4" s="685"/>
      <c r="DC4" s="685"/>
      <c r="DD4" s="685"/>
      <c r="DE4" s="685"/>
      <c r="DF4" s="685"/>
      <c r="DG4" s="685"/>
      <c r="DH4" s="685"/>
      <c r="DI4" s="685"/>
      <c r="DJ4" s="685"/>
      <c r="DK4" s="685"/>
    </row>
    <row r="5" spans="1:124" ht="15.05" customHeight="1">
      <c r="A5" s="686" t="s">
        <v>1342</v>
      </c>
      <c r="B5" s="687"/>
      <c r="C5" s="687"/>
      <c r="D5" s="687"/>
      <c r="E5" s="687"/>
      <c r="F5" s="687"/>
      <c r="G5" s="687"/>
      <c r="H5" s="687"/>
      <c r="I5" s="687"/>
      <c r="J5" s="687"/>
      <c r="K5" s="687"/>
      <c r="L5" s="687"/>
      <c r="M5" s="687"/>
      <c r="N5" s="687"/>
      <c r="O5" s="687"/>
      <c r="P5" s="687"/>
      <c r="Q5" s="687"/>
      <c r="R5" s="688"/>
      <c r="S5" s="689" t="s">
        <v>805</v>
      </c>
      <c r="T5" s="690"/>
      <c r="U5" s="690"/>
      <c r="V5" s="690"/>
      <c r="W5" s="690"/>
      <c r="X5" s="690"/>
      <c r="Y5" s="691" t="s">
        <v>1343</v>
      </c>
      <c r="Z5" s="691"/>
      <c r="AA5" s="691"/>
      <c r="AB5" s="691"/>
      <c r="AC5" s="691" t="s">
        <v>1344</v>
      </c>
      <c r="AD5" s="691"/>
      <c r="AE5" s="691"/>
      <c r="AF5" s="692"/>
      <c r="AG5" s="686" t="s">
        <v>1345</v>
      </c>
      <c r="AH5" s="687"/>
      <c r="AI5" s="687"/>
      <c r="AJ5" s="687"/>
      <c r="AK5" s="687"/>
      <c r="AL5" s="687"/>
      <c r="AM5" s="687"/>
      <c r="AN5" s="687"/>
      <c r="AO5" s="687"/>
      <c r="AP5" s="687"/>
      <c r="AQ5" s="687"/>
      <c r="AR5" s="687"/>
      <c r="AS5" s="687"/>
      <c r="AT5" s="687"/>
      <c r="AU5" s="687"/>
      <c r="AV5" s="687"/>
      <c r="AW5" s="687"/>
      <c r="AX5" s="687"/>
      <c r="AY5" s="688"/>
      <c r="AZ5" s="685"/>
      <c r="BA5" s="685"/>
      <c r="BB5" s="685"/>
      <c r="BC5" s="685"/>
      <c r="BD5" s="685"/>
      <c r="BE5" s="685"/>
      <c r="BF5" s="685"/>
      <c r="BG5" s="685"/>
      <c r="BH5" s="685"/>
      <c r="BI5" s="685"/>
      <c r="BJ5" s="685"/>
      <c r="BK5" s="685"/>
      <c r="BL5" s="685"/>
      <c r="BM5" s="685"/>
      <c r="BN5" s="685"/>
      <c r="BO5" s="685"/>
      <c r="BP5" s="685"/>
      <c r="BQ5" s="685"/>
      <c r="BR5" s="685"/>
      <c r="BS5" s="685"/>
      <c r="BT5" s="685"/>
      <c r="BU5" s="685"/>
      <c r="BV5" s="685"/>
      <c r="BW5" s="685"/>
      <c r="BX5" s="685"/>
      <c r="BY5" s="685"/>
      <c r="BZ5" s="685"/>
      <c r="CA5" s="685"/>
      <c r="CB5" s="685"/>
      <c r="CC5" s="685"/>
      <c r="CD5" s="685"/>
      <c r="CE5" s="685"/>
      <c r="CF5" s="685"/>
      <c r="CG5" s="685"/>
      <c r="CH5" s="685"/>
      <c r="CI5" s="685"/>
      <c r="CJ5" s="685"/>
      <c r="CK5" s="685"/>
      <c r="CL5" s="685"/>
      <c r="CM5" s="685"/>
      <c r="CN5" s="685"/>
      <c r="CO5" s="685"/>
      <c r="CP5" s="685"/>
      <c r="CQ5" s="685"/>
      <c r="CR5" s="685"/>
      <c r="CS5" s="685"/>
      <c r="CT5" s="685"/>
      <c r="CU5" s="685"/>
      <c r="CV5" s="685"/>
      <c r="CW5" s="685"/>
      <c r="CX5" s="685"/>
      <c r="CY5" s="685"/>
      <c r="CZ5" s="685"/>
      <c r="DA5" s="685"/>
      <c r="DB5" s="685"/>
      <c r="DC5" s="685"/>
      <c r="DD5" s="685"/>
      <c r="DE5" s="685"/>
      <c r="DF5" s="685"/>
      <c r="DG5" s="685"/>
      <c r="DH5" s="685"/>
      <c r="DI5" s="685"/>
      <c r="DJ5" s="685"/>
      <c r="DK5" s="685"/>
    </row>
    <row r="6" spans="1:124" ht="15.05" customHeight="1">
      <c r="A6" s="678" t="s">
        <v>1336</v>
      </c>
      <c r="B6" s="679"/>
      <c r="C6" s="679"/>
      <c r="D6" s="679"/>
      <c r="E6" s="679"/>
      <c r="F6" s="679"/>
      <c r="G6" s="679"/>
      <c r="H6" s="679"/>
      <c r="I6" s="679"/>
      <c r="J6" s="679"/>
      <c r="K6" s="679"/>
      <c r="L6" s="679"/>
      <c r="M6" s="679"/>
      <c r="N6" s="679"/>
      <c r="O6" s="679"/>
      <c r="P6" s="679"/>
      <c r="Q6" s="679"/>
      <c r="R6" s="680"/>
      <c r="S6" s="681" t="s">
        <v>1337</v>
      </c>
      <c r="T6" s="682"/>
      <c r="U6" s="682"/>
      <c r="V6" s="682"/>
      <c r="W6" s="682"/>
      <c r="X6" s="682"/>
      <c r="Y6" s="683" t="s">
        <v>1346</v>
      </c>
      <c r="Z6" s="683"/>
      <c r="AA6" s="683"/>
      <c r="AB6" s="683"/>
      <c r="AC6" s="683" t="s">
        <v>1347</v>
      </c>
      <c r="AD6" s="683"/>
      <c r="AE6" s="683"/>
      <c r="AF6" s="684"/>
      <c r="AG6" s="678" t="s">
        <v>1340</v>
      </c>
      <c r="AH6" s="679"/>
      <c r="AI6" s="679"/>
      <c r="AJ6" s="679"/>
      <c r="AK6" s="679"/>
      <c r="AL6" s="679"/>
      <c r="AM6" s="679"/>
      <c r="AN6" s="679"/>
      <c r="AO6" s="679"/>
      <c r="AP6" s="679"/>
      <c r="AQ6" s="679"/>
      <c r="AR6" s="679"/>
      <c r="AS6" s="679"/>
      <c r="AT6" s="679"/>
      <c r="AU6" s="679"/>
      <c r="AV6" s="679"/>
      <c r="AW6" s="679"/>
      <c r="AX6" s="679"/>
      <c r="AY6" s="680"/>
      <c r="AZ6" s="685" t="s">
        <v>1348</v>
      </c>
      <c r="BA6" s="685"/>
      <c r="BB6" s="685"/>
      <c r="BC6" s="685"/>
      <c r="BD6" s="685"/>
      <c r="BE6" s="685"/>
      <c r="BF6" s="685"/>
      <c r="BG6" s="685"/>
      <c r="BH6" s="685"/>
      <c r="BI6" s="685"/>
      <c r="BJ6" s="685"/>
      <c r="BK6" s="685"/>
      <c r="BL6" s="685"/>
      <c r="BM6" s="685"/>
      <c r="BN6" s="685"/>
      <c r="BO6" s="685"/>
      <c r="BP6" s="685"/>
      <c r="BQ6" s="685"/>
      <c r="BR6" s="685"/>
      <c r="BS6" s="685"/>
      <c r="BT6" s="685"/>
      <c r="BU6" s="685"/>
      <c r="BV6" s="685"/>
      <c r="BW6" s="685"/>
      <c r="BX6" s="685"/>
      <c r="BY6" s="685"/>
      <c r="BZ6" s="685"/>
      <c r="CA6" s="685"/>
      <c r="CB6" s="685"/>
      <c r="CC6" s="685"/>
      <c r="CD6" s="685"/>
      <c r="CE6" s="685"/>
      <c r="CF6" s="685"/>
      <c r="CG6" s="685"/>
      <c r="CH6" s="685"/>
      <c r="CI6" s="685"/>
      <c r="CJ6" s="685"/>
      <c r="CK6" s="685"/>
      <c r="CL6" s="685"/>
      <c r="CM6" s="685"/>
      <c r="CN6" s="685"/>
      <c r="CO6" s="685"/>
      <c r="CP6" s="685"/>
      <c r="CQ6" s="685"/>
      <c r="CR6" s="685"/>
      <c r="CS6" s="685"/>
      <c r="CT6" s="685"/>
      <c r="CU6" s="685"/>
      <c r="CV6" s="685"/>
      <c r="CW6" s="685"/>
      <c r="CX6" s="685"/>
      <c r="CY6" s="685"/>
      <c r="CZ6" s="685"/>
      <c r="DA6" s="685"/>
      <c r="DB6" s="685"/>
      <c r="DC6" s="685"/>
      <c r="DD6" s="685"/>
      <c r="DE6" s="685"/>
      <c r="DF6" s="685"/>
      <c r="DG6" s="685"/>
      <c r="DH6" s="685"/>
      <c r="DI6" s="685"/>
      <c r="DJ6" s="685"/>
      <c r="DK6" s="685"/>
    </row>
    <row r="7" spans="1:124" ht="15.05" customHeight="1">
      <c r="A7" s="693"/>
      <c r="B7" s="694"/>
      <c r="C7" s="694"/>
      <c r="D7" s="694"/>
      <c r="E7" s="694"/>
      <c r="F7" s="694"/>
      <c r="G7" s="694"/>
      <c r="H7" s="694"/>
      <c r="I7" s="694"/>
      <c r="J7" s="694"/>
      <c r="K7" s="694"/>
      <c r="L7" s="694"/>
      <c r="M7" s="694"/>
      <c r="N7" s="694"/>
      <c r="O7" s="694"/>
      <c r="P7" s="694"/>
      <c r="Q7" s="694"/>
      <c r="R7" s="695"/>
      <c r="S7" s="689" t="s">
        <v>805</v>
      </c>
      <c r="T7" s="690"/>
      <c r="U7" s="690"/>
      <c r="V7" s="690"/>
      <c r="W7" s="690"/>
      <c r="X7" s="690"/>
      <c r="Y7" s="691" t="s">
        <v>1349</v>
      </c>
      <c r="Z7" s="691"/>
      <c r="AA7" s="691"/>
      <c r="AB7" s="691"/>
      <c r="AC7" s="691" t="s">
        <v>1350</v>
      </c>
      <c r="AD7" s="691"/>
      <c r="AE7" s="691"/>
      <c r="AF7" s="692"/>
      <c r="AG7" s="686" t="s">
        <v>1345</v>
      </c>
      <c r="AH7" s="687"/>
      <c r="AI7" s="687"/>
      <c r="AJ7" s="687"/>
      <c r="AK7" s="687"/>
      <c r="AL7" s="687"/>
      <c r="AM7" s="687"/>
      <c r="AN7" s="687"/>
      <c r="AO7" s="687"/>
      <c r="AP7" s="687"/>
      <c r="AQ7" s="687"/>
      <c r="AR7" s="687"/>
      <c r="AS7" s="687"/>
      <c r="AT7" s="687"/>
      <c r="AU7" s="687"/>
      <c r="AV7" s="687"/>
      <c r="AW7" s="687"/>
      <c r="AX7" s="687"/>
      <c r="AY7" s="688"/>
      <c r="AZ7" s="685"/>
      <c r="BA7" s="685"/>
      <c r="BB7" s="685"/>
      <c r="BC7" s="685"/>
      <c r="BD7" s="685"/>
      <c r="BE7" s="685"/>
      <c r="BF7" s="685"/>
      <c r="BG7" s="685"/>
      <c r="BH7" s="685"/>
      <c r="BI7" s="685"/>
      <c r="BJ7" s="685"/>
      <c r="BK7" s="685"/>
      <c r="BL7" s="685"/>
      <c r="BM7" s="685"/>
      <c r="BN7" s="685"/>
      <c r="BO7" s="685"/>
      <c r="BP7" s="685"/>
      <c r="BQ7" s="685"/>
      <c r="BR7" s="685"/>
      <c r="BS7" s="685"/>
      <c r="BT7" s="685"/>
      <c r="BU7" s="685"/>
      <c r="BV7" s="685"/>
      <c r="BW7" s="685"/>
      <c r="BX7" s="685"/>
      <c r="BY7" s="685"/>
      <c r="BZ7" s="685"/>
      <c r="CA7" s="685"/>
      <c r="CB7" s="685"/>
      <c r="CC7" s="685"/>
      <c r="CD7" s="685"/>
      <c r="CE7" s="685"/>
      <c r="CF7" s="685"/>
      <c r="CG7" s="685"/>
      <c r="CH7" s="685"/>
      <c r="CI7" s="685"/>
      <c r="CJ7" s="685"/>
      <c r="CK7" s="685"/>
      <c r="CL7" s="685"/>
      <c r="CM7" s="685"/>
      <c r="CN7" s="685"/>
      <c r="CO7" s="685"/>
      <c r="CP7" s="685"/>
      <c r="CQ7" s="685"/>
      <c r="CR7" s="685"/>
      <c r="CS7" s="685"/>
      <c r="CT7" s="685"/>
      <c r="CU7" s="685"/>
      <c r="CV7" s="685"/>
      <c r="CW7" s="685"/>
      <c r="CX7" s="685"/>
      <c r="CY7" s="685"/>
      <c r="CZ7" s="685"/>
      <c r="DA7" s="685"/>
      <c r="DB7" s="685"/>
      <c r="DC7" s="685"/>
      <c r="DD7" s="685"/>
      <c r="DE7" s="685"/>
      <c r="DF7" s="685"/>
      <c r="DG7" s="685"/>
      <c r="DH7" s="685"/>
      <c r="DI7" s="685"/>
      <c r="DJ7" s="685"/>
      <c r="DK7" s="685"/>
    </row>
    <row r="8" spans="1:124" ht="15.05" customHeight="1">
      <c r="A8" s="693" t="s">
        <v>1351</v>
      </c>
      <c r="B8" s="694"/>
      <c r="C8" s="694"/>
      <c r="D8" s="694"/>
      <c r="E8" s="694"/>
      <c r="F8" s="694"/>
      <c r="G8" s="694"/>
      <c r="H8" s="694"/>
      <c r="I8" s="694"/>
      <c r="J8" s="694"/>
      <c r="K8" s="694"/>
      <c r="L8" s="694"/>
      <c r="M8" s="694"/>
      <c r="N8" s="694"/>
      <c r="O8" s="694"/>
      <c r="P8" s="694"/>
      <c r="Q8" s="694"/>
      <c r="R8" s="695"/>
      <c r="S8" s="681" t="s">
        <v>1337</v>
      </c>
      <c r="T8" s="682"/>
      <c r="U8" s="682"/>
      <c r="V8" s="682"/>
      <c r="W8" s="682"/>
      <c r="X8" s="682"/>
      <c r="Y8" s="683" t="s">
        <v>1346</v>
      </c>
      <c r="Z8" s="683"/>
      <c r="AA8" s="683"/>
      <c r="AB8" s="683"/>
      <c r="AC8" s="683" t="s">
        <v>1347</v>
      </c>
      <c r="AD8" s="683"/>
      <c r="AE8" s="683"/>
      <c r="AF8" s="684"/>
      <c r="AG8" s="678" t="s">
        <v>1352</v>
      </c>
      <c r="AH8" s="679"/>
      <c r="AI8" s="679"/>
      <c r="AJ8" s="679"/>
      <c r="AK8" s="679"/>
      <c r="AL8" s="679"/>
      <c r="AM8" s="679"/>
      <c r="AN8" s="679"/>
      <c r="AO8" s="679"/>
      <c r="AP8" s="679"/>
      <c r="AQ8" s="679"/>
      <c r="AR8" s="679"/>
      <c r="AS8" s="679"/>
      <c r="AT8" s="679"/>
      <c r="AU8" s="679"/>
      <c r="AV8" s="679"/>
      <c r="AW8" s="679"/>
      <c r="AX8" s="679"/>
      <c r="AY8" s="680"/>
      <c r="AZ8" s="685" t="s">
        <v>1353</v>
      </c>
      <c r="BA8" s="685"/>
      <c r="BB8" s="685"/>
      <c r="BC8" s="685"/>
      <c r="BD8" s="685"/>
      <c r="BE8" s="685"/>
      <c r="BF8" s="685"/>
      <c r="BG8" s="685"/>
      <c r="BH8" s="685"/>
      <c r="BI8" s="685"/>
      <c r="BJ8" s="685"/>
      <c r="BK8" s="685"/>
      <c r="BL8" s="685"/>
      <c r="BM8" s="685"/>
      <c r="BN8" s="685"/>
      <c r="BO8" s="685"/>
      <c r="BP8" s="685"/>
      <c r="BQ8" s="685"/>
      <c r="BR8" s="685"/>
      <c r="BS8" s="685"/>
      <c r="BT8" s="685"/>
      <c r="BU8" s="685"/>
      <c r="BV8" s="685"/>
      <c r="BW8" s="685"/>
      <c r="BX8" s="685"/>
      <c r="BY8" s="685"/>
      <c r="BZ8" s="685"/>
      <c r="CA8" s="685"/>
      <c r="CB8" s="685"/>
      <c r="CC8" s="685"/>
      <c r="CD8" s="685"/>
      <c r="CE8" s="685"/>
      <c r="CF8" s="685"/>
      <c r="CG8" s="685"/>
      <c r="CH8" s="685"/>
      <c r="CI8" s="685"/>
      <c r="CJ8" s="685"/>
      <c r="CK8" s="685"/>
      <c r="CL8" s="685"/>
      <c r="CM8" s="685"/>
      <c r="CN8" s="685"/>
      <c r="CO8" s="685"/>
      <c r="CP8" s="685"/>
      <c r="CQ8" s="685"/>
      <c r="CR8" s="685"/>
      <c r="CS8" s="685"/>
      <c r="CT8" s="685"/>
      <c r="CU8" s="685"/>
      <c r="CV8" s="685"/>
      <c r="CW8" s="685"/>
      <c r="CX8" s="685"/>
      <c r="CY8" s="685"/>
      <c r="CZ8" s="685"/>
      <c r="DA8" s="685"/>
      <c r="DB8" s="685"/>
      <c r="DC8" s="685"/>
      <c r="DD8" s="685"/>
      <c r="DE8" s="685"/>
      <c r="DF8" s="685"/>
      <c r="DG8" s="685"/>
      <c r="DH8" s="685"/>
      <c r="DI8" s="685"/>
      <c r="DJ8" s="685"/>
      <c r="DK8" s="685"/>
    </row>
    <row r="9" spans="1:124" ht="15.05" customHeight="1">
      <c r="A9" s="686"/>
      <c r="B9" s="687"/>
      <c r="C9" s="687"/>
      <c r="D9" s="687"/>
      <c r="E9" s="687"/>
      <c r="F9" s="687"/>
      <c r="G9" s="687"/>
      <c r="H9" s="687"/>
      <c r="I9" s="687"/>
      <c r="J9" s="687"/>
      <c r="K9" s="687"/>
      <c r="L9" s="687"/>
      <c r="M9" s="687"/>
      <c r="N9" s="687"/>
      <c r="O9" s="687"/>
      <c r="P9" s="687"/>
      <c r="Q9" s="687"/>
      <c r="R9" s="688"/>
      <c r="S9" s="689" t="s">
        <v>805</v>
      </c>
      <c r="T9" s="690"/>
      <c r="U9" s="690"/>
      <c r="V9" s="690"/>
      <c r="W9" s="690"/>
      <c r="X9" s="690"/>
      <c r="Y9" s="691" t="s">
        <v>1354</v>
      </c>
      <c r="Z9" s="691"/>
      <c r="AA9" s="691"/>
      <c r="AB9" s="691"/>
      <c r="AC9" s="691" t="s">
        <v>1355</v>
      </c>
      <c r="AD9" s="691"/>
      <c r="AE9" s="691"/>
      <c r="AF9" s="692"/>
      <c r="AG9" s="686" t="s">
        <v>1356</v>
      </c>
      <c r="AH9" s="687"/>
      <c r="AI9" s="687"/>
      <c r="AJ9" s="687"/>
      <c r="AK9" s="687"/>
      <c r="AL9" s="687"/>
      <c r="AM9" s="687"/>
      <c r="AN9" s="687"/>
      <c r="AO9" s="687"/>
      <c r="AP9" s="687"/>
      <c r="AQ9" s="687"/>
      <c r="AR9" s="687"/>
      <c r="AS9" s="687"/>
      <c r="AT9" s="687"/>
      <c r="AU9" s="687"/>
      <c r="AV9" s="687"/>
      <c r="AW9" s="687"/>
      <c r="AX9" s="687"/>
      <c r="AY9" s="688"/>
      <c r="AZ9" s="685"/>
      <c r="BA9" s="685"/>
      <c r="BB9" s="685"/>
      <c r="BC9" s="685"/>
      <c r="BD9" s="685"/>
      <c r="BE9" s="685"/>
      <c r="BF9" s="685"/>
      <c r="BG9" s="685"/>
      <c r="BH9" s="685"/>
      <c r="BI9" s="685"/>
      <c r="BJ9" s="685"/>
      <c r="BK9" s="685"/>
      <c r="BL9" s="685"/>
      <c r="BM9" s="685"/>
      <c r="BN9" s="685"/>
      <c r="BO9" s="685"/>
      <c r="BP9" s="685"/>
      <c r="BQ9" s="685"/>
      <c r="BR9" s="685"/>
      <c r="BS9" s="685"/>
      <c r="BT9" s="685"/>
      <c r="BU9" s="685"/>
      <c r="BV9" s="685"/>
      <c r="BW9" s="685"/>
      <c r="BX9" s="685"/>
      <c r="BY9" s="685"/>
      <c r="BZ9" s="685"/>
      <c r="CA9" s="685"/>
      <c r="CB9" s="685"/>
      <c r="CC9" s="685"/>
      <c r="CD9" s="685"/>
      <c r="CE9" s="685"/>
      <c r="CF9" s="685"/>
      <c r="CG9" s="685"/>
      <c r="CH9" s="685"/>
      <c r="CI9" s="685"/>
      <c r="CJ9" s="685"/>
      <c r="CK9" s="685"/>
      <c r="CL9" s="685"/>
      <c r="CM9" s="685"/>
      <c r="CN9" s="685"/>
      <c r="CO9" s="685"/>
      <c r="CP9" s="685"/>
      <c r="CQ9" s="685"/>
      <c r="CR9" s="685"/>
      <c r="CS9" s="685"/>
      <c r="CT9" s="685"/>
      <c r="CU9" s="685"/>
      <c r="CV9" s="685"/>
      <c r="CW9" s="685"/>
      <c r="CX9" s="685"/>
      <c r="CY9" s="685"/>
      <c r="CZ9" s="685"/>
      <c r="DA9" s="685"/>
      <c r="DB9" s="685"/>
      <c r="DC9" s="685"/>
      <c r="DD9" s="685"/>
      <c r="DE9" s="685"/>
      <c r="DF9" s="685"/>
      <c r="DG9" s="685"/>
      <c r="DH9" s="685"/>
      <c r="DI9" s="685"/>
      <c r="DJ9" s="685"/>
      <c r="DK9" s="685"/>
    </row>
    <row r="11" spans="1:124" ht="17.2" customHeight="1">
      <c r="A11" s="242" t="s">
        <v>1357</v>
      </c>
      <c r="DT11" s="243" t="s">
        <v>1358</v>
      </c>
    </row>
    <row r="12" spans="1:124" ht="17.2" customHeight="1">
      <c r="A12" s="696" t="s">
        <v>1359</v>
      </c>
      <c r="B12" s="697"/>
      <c r="C12" s="697"/>
      <c r="D12" s="697"/>
      <c r="E12" s="697"/>
      <c r="F12" s="697"/>
      <c r="G12" s="697"/>
      <c r="H12" s="697"/>
      <c r="I12" s="698"/>
      <c r="J12" s="674" t="s">
        <v>1360</v>
      </c>
      <c r="K12" s="675"/>
      <c r="L12" s="675"/>
      <c r="M12" s="675"/>
      <c r="N12" s="675"/>
      <c r="O12" s="675"/>
      <c r="P12" s="675"/>
      <c r="Q12" s="675"/>
      <c r="R12" s="675"/>
      <c r="S12" s="676"/>
      <c r="T12" s="674" t="s">
        <v>1361</v>
      </c>
      <c r="U12" s="675"/>
      <c r="V12" s="675"/>
      <c r="W12" s="675"/>
      <c r="X12" s="675"/>
      <c r="Y12" s="675"/>
      <c r="Z12" s="675"/>
      <c r="AA12" s="675"/>
      <c r="AB12" s="675"/>
      <c r="AC12" s="676"/>
      <c r="AD12" s="674" t="s">
        <v>1362</v>
      </c>
      <c r="AE12" s="675"/>
      <c r="AF12" s="675"/>
      <c r="AG12" s="675"/>
      <c r="AH12" s="675"/>
      <c r="AI12" s="675"/>
      <c r="AJ12" s="675"/>
      <c r="AK12" s="675"/>
      <c r="AL12" s="675"/>
      <c r="AM12" s="676"/>
      <c r="AN12" s="674" t="s">
        <v>1363</v>
      </c>
      <c r="AO12" s="675"/>
      <c r="AP12" s="675"/>
      <c r="AQ12" s="675"/>
      <c r="AR12" s="675"/>
      <c r="AS12" s="675"/>
      <c r="AT12" s="675"/>
      <c r="AU12" s="675"/>
      <c r="AV12" s="675"/>
      <c r="AW12" s="676"/>
      <c r="AX12" s="674" t="s">
        <v>1364</v>
      </c>
      <c r="AY12" s="675"/>
      <c r="AZ12" s="675"/>
      <c r="BA12" s="675"/>
      <c r="BB12" s="675"/>
      <c r="BC12" s="675"/>
      <c r="BD12" s="675"/>
      <c r="BE12" s="675"/>
      <c r="BF12" s="675"/>
      <c r="BG12" s="676"/>
      <c r="BH12" s="674" t="s">
        <v>238</v>
      </c>
      <c r="BI12" s="675"/>
      <c r="BJ12" s="675"/>
      <c r="BK12" s="675"/>
      <c r="BL12" s="675"/>
      <c r="BM12" s="675"/>
      <c r="BN12" s="675"/>
      <c r="BO12" s="675"/>
      <c r="BP12" s="675"/>
      <c r="BQ12" s="676"/>
      <c r="BR12" s="244"/>
      <c r="BS12" s="244"/>
      <c r="BT12" s="244"/>
      <c r="BW12" s="706" t="s">
        <v>1365</v>
      </c>
      <c r="BX12" s="707"/>
      <c r="BY12" s="707"/>
      <c r="BZ12" s="707"/>
      <c r="CA12" s="707"/>
      <c r="CB12" s="707"/>
      <c r="CC12" s="707"/>
      <c r="CD12" s="707"/>
      <c r="CE12" s="707"/>
      <c r="CF12" s="708"/>
      <c r="CG12" s="674" t="s">
        <v>1366</v>
      </c>
      <c r="CH12" s="675"/>
      <c r="CI12" s="675"/>
      <c r="CJ12" s="675"/>
      <c r="CK12" s="675"/>
      <c r="CL12" s="675"/>
      <c r="CM12" s="675"/>
      <c r="CN12" s="675"/>
      <c r="CO12" s="675"/>
      <c r="CP12" s="676"/>
      <c r="CQ12" s="674" t="s">
        <v>1367</v>
      </c>
      <c r="CR12" s="675"/>
      <c r="CS12" s="675"/>
      <c r="CT12" s="675"/>
      <c r="CU12" s="675"/>
      <c r="CV12" s="675"/>
      <c r="CW12" s="675"/>
      <c r="CX12" s="675"/>
      <c r="CY12" s="675"/>
      <c r="CZ12" s="676"/>
      <c r="DA12" s="674" t="s">
        <v>1368</v>
      </c>
      <c r="DB12" s="675"/>
      <c r="DC12" s="675"/>
      <c r="DD12" s="675"/>
      <c r="DE12" s="675"/>
      <c r="DF12" s="675"/>
      <c r="DG12" s="675"/>
      <c r="DH12" s="675"/>
      <c r="DI12" s="675"/>
      <c r="DJ12" s="676"/>
      <c r="DK12" s="674" t="s">
        <v>238</v>
      </c>
      <c r="DL12" s="675"/>
      <c r="DM12" s="675"/>
      <c r="DN12" s="675"/>
      <c r="DO12" s="675"/>
      <c r="DP12" s="675"/>
      <c r="DQ12" s="675"/>
      <c r="DR12" s="675"/>
      <c r="DS12" s="675"/>
      <c r="DT12" s="676"/>
    </row>
    <row r="13" spans="1:124" ht="17.2" customHeight="1">
      <c r="A13" s="699"/>
      <c r="B13" s="700"/>
      <c r="C13" s="700"/>
      <c r="D13" s="700"/>
      <c r="E13" s="700"/>
      <c r="F13" s="700"/>
      <c r="G13" s="700"/>
      <c r="H13" s="700"/>
      <c r="I13" s="701"/>
      <c r="J13" s="702">
        <v>58</v>
      </c>
      <c r="K13" s="703"/>
      <c r="L13" s="703"/>
      <c r="M13" s="703"/>
      <c r="N13" s="703"/>
      <c r="O13" s="703"/>
      <c r="P13" s="703"/>
      <c r="Q13" s="703"/>
      <c r="R13" s="703"/>
      <c r="S13" s="704"/>
      <c r="T13" s="702">
        <v>3</v>
      </c>
      <c r="U13" s="703"/>
      <c r="V13" s="703"/>
      <c r="W13" s="703"/>
      <c r="X13" s="703"/>
      <c r="Y13" s="703"/>
      <c r="Z13" s="703"/>
      <c r="AA13" s="703"/>
      <c r="AB13" s="703"/>
      <c r="AC13" s="704"/>
      <c r="AD13" s="702">
        <v>7</v>
      </c>
      <c r="AE13" s="703"/>
      <c r="AF13" s="703"/>
      <c r="AG13" s="703"/>
      <c r="AH13" s="703"/>
      <c r="AI13" s="703"/>
      <c r="AJ13" s="703"/>
      <c r="AK13" s="703"/>
      <c r="AL13" s="703"/>
      <c r="AM13" s="704"/>
      <c r="AN13" s="702">
        <v>8</v>
      </c>
      <c r="AO13" s="703"/>
      <c r="AP13" s="703"/>
      <c r="AQ13" s="703"/>
      <c r="AR13" s="703"/>
      <c r="AS13" s="703"/>
      <c r="AT13" s="703"/>
      <c r="AU13" s="703"/>
      <c r="AV13" s="703"/>
      <c r="AW13" s="704"/>
      <c r="AX13" s="702">
        <v>17</v>
      </c>
      <c r="AY13" s="703"/>
      <c r="AZ13" s="703"/>
      <c r="BA13" s="703"/>
      <c r="BB13" s="703"/>
      <c r="BC13" s="703"/>
      <c r="BD13" s="703"/>
      <c r="BE13" s="703"/>
      <c r="BF13" s="703"/>
      <c r="BG13" s="704"/>
      <c r="BH13" s="702">
        <v>93</v>
      </c>
      <c r="BI13" s="703"/>
      <c r="BJ13" s="703"/>
      <c r="BK13" s="703"/>
      <c r="BL13" s="703"/>
      <c r="BM13" s="703"/>
      <c r="BN13" s="703"/>
      <c r="BO13" s="703"/>
      <c r="BP13" s="703"/>
      <c r="BQ13" s="704"/>
      <c r="BR13" s="245"/>
      <c r="BS13" s="246"/>
      <c r="BT13" s="246"/>
      <c r="BW13" s="709"/>
      <c r="BX13" s="710"/>
      <c r="BY13" s="710"/>
      <c r="BZ13" s="710"/>
      <c r="CA13" s="710"/>
      <c r="CB13" s="710"/>
      <c r="CC13" s="710"/>
      <c r="CD13" s="710"/>
      <c r="CE13" s="710"/>
      <c r="CF13" s="711"/>
      <c r="CG13" s="702">
        <v>68</v>
      </c>
      <c r="CH13" s="703"/>
      <c r="CI13" s="703"/>
      <c r="CJ13" s="703"/>
      <c r="CK13" s="703"/>
      <c r="CL13" s="703"/>
      <c r="CM13" s="703"/>
      <c r="CN13" s="703"/>
      <c r="CO13" s="703"/>
      <c r="CP13" s="704"/>
      <c r="CQ13" s="702">
        <v>24</v>
      </c>
      <c r="CR13" s="703"/>
      <c r="CS13" s="703"/>
      <c r="CT13" s="703"/>
      <c r="CU13" s="703"/>
      <c r="CV13" s="703"/>
      <c r="CW13" s="703"/>
      <c r="CX13" s="703"/>
      <c r="CY13" s="703"/>
      <c r="CZ13" s="704"/>
      <c r="DA13" s="702">
        <v>1</v>
      </c>
      <c r="DB13" s="703"/>
      <c r="DC13" s="703"/>
      <c r="DD13" s="703"/>
      <c r="DE13" s="703"/>
      <c r="DF13" s="703"/>
      <c r="DG13" s="703"/>
      <c r="DH13" s="703"/>
      <c r="DI13" s="703"/>
      <c r="DJ13" s="704"/>
      <c r="DK13" s="702">
        <v>93</v>
      </c>
      <c r="DL13" s="703"/>
      <c r="DM13" s="703"/>
      <c r="DN13" s="703"/>
      <c r="DO13" s="703"/>
      <c r="DP13" s="703"/>
      <c r="DQ13" s="703"/>
      <c r="DR13" s="703"/>
      <c r="DS13" s="703"/>
      <c r="DT13" s="704"/>
    </row>
    <row r="14" spans="1:124">
      <c r="BX14" s="242" t="s">
        <v>1369</v>
      </c>
    </row>
    <row r="15" spans="1:124" ht="17.2" customHeight="1">
      <c r="A15" s="242" t="s">
        <v>1370</v>
      </c>
    </row>
    <row r="16" spans="1:124" ht="17.2" customHeight="1">
      <c r="A16" s="242" t="s">
        <v>1371</v>
      </c>
      <c r="AV16" s="242" t="s">
        <v>1372</v>
      </c>
    </row>
    <row r="17" spans="1:125" ht="17.2" customHeight="1">
      <c r="A17" s="242" t="s">
        <v>1373</v>
      </c>
      <c r="AV17" s="242" t="s">
        <v>1374</v>
      </c>
    </row>
    <row r="18" spans="1:125" ht="17.2" customHeight="1">
      <c r="A18" s="242" t="s">
        <v>1375</v>
      </c>
      <c r="AV18" s="242" t="s">
        <v>1376</v>
      </c>
    </row>
    <row r="20" spans="1:125" ht="16.55" customHeight="1">
      <c r="A20" s="242" t="s">
        <v>1377</v>
      </c>
    </row>
    <row r="21" spans="1:125" ht="16.55" customHeight="1">
      <c r="A21" s="705" t="s">
        <v>1378</v>
      </c>
      <c r="B21" s="705"/>
      <c r="C21" s="705"/>
      <c r="D21" s="705"/>
      <c r="E21" s="705"/>
      <c r="F21" s="705"/>
      <c r="G21" s="705"/>
      <c r="H21" s="705"/>
      <c r="I21" s="705"/>
      <c r="J21" s="705"/>
      <c r="K21" s="705"/>
      <c r="L21" s="705"/>
      <c r="M21" s="705"/>
      <c r="N21" s="705"/>
      <c r="O21" s="705"/>
      <c r="P21" s="705"/>
      <c r="Q21" s="705"/>
      <c r="R21" s="705"/>
      <c r="S21" s="705"/>
      <c r="T21" s="705"/>
      <c r="U21" s="705"/>
      <c r="V21" s="705"/>
      <c r="W21" s="705"/>
      <c r="X21" s="705"/>
      <c r="Y21" s="705"/>
      <c r="Z21" s="705"/>
      <c r="AA21" s="705"/>
      <c r="AB21" s="705"/>
      <c r="AC21" s="705"/>
      <c r="AD21" s="705"/>
      <c r="AE21" s="705"/>
      <c r="AF21" s="705"/>
      <c r="AG21" s="705"/>
      <c r="AH21" s="705"/>
      <c r="AI21" s="705"/>
      <c r="AJ21" s="705"/>
      <c r="AK21" s="705"/>
      <c r="AL21" s="705"/>
      <c r="AM21" s="705"/>
      <c r="AN21" s="705"/>
      <c r="AO21" s="705"/>
      <c r="AP21" s="705"/>
      <c r="AQ21" s="705"/>
      <c r="AR21" s="705"/>
      <c r="AS21" s="705"/>
      <c r="AT21" s="705"/>
      <c r="AU21" s="705"/>
      <c r="AV21" s="705"/>
      <c r="AW21" s="705"/>
      <c r="AX21" s="705"/>
      <c r="AY21" s="705"/>
      <c r="AZ21" s="705"/>
      <c r="BA21" s="705"/>
      <c r="BB21" s="705"/>
      <c r="BC21" s="705"/>
      <c r="BD21" s="705"/>
      <c r="BE21" s="705"/>
      <c r="BF21" s="705"/>
      <c r="BG21" s="705"/>
      <c r="BH21" s="705"/>
      <c r="BI21" s="705"/>
      <c r="BJ21" s="705"/>
      <c r="BK21" s="705"/>
      <c r="BL21" s="705"/>
      <c r="BM21" s="705"/>
      <c r="BN21" s="705"/>
      <c r="BO21" s="705"/>
      <c r="BP21" s="705"/>
      <c r="BQ21" s="705"/>
      <c r="BR21" s="705"/>
      <c r="BS21" s="705"/>
      <c r="BT21" s="705"/>
      <c r="BU21" s="705"/>
      <c r="BV21" s="705"/>
      <c r="BW21" s="705"/>
      <c r="BX21" s="705"/>
      <c r="BY21" s="705"/>
      <c r="BZ21" s="705"/>
      <c r="CA21" s="705"/>
      <c r="CB21" s="705"/>
      <c r="CC21" s="705"/>
      <c r="CD21" s="705"/>
      <c r="CE21" s="705"/>
      <c r="CF21" s="705"/>
      <c r="CG21" s="705"/>
      <c r="CH21" s="705"/>
      <c r="CI21" s="705"/>
      <c r="CJ21" s="705"/>
      <c r="CK21" s="705"/>
      <c r="CL21" s="705"/>
      <c r="CM21" s="705"/>
      <c r="CN21" s="705"/>
      <c r="CO21" s="705"/>
      <c r="CP21" s="705"/>
      <c r="CQ21" s="705"/>
      <c r="CR21" s="705"/>
      <c r="CS21" s="705"/>
      <c r="CT21" s="705"/>
      <c r="CU21" s="705"/>
      <c r="CV21" s="705"/>
      <c r="CW21" s="705"/>
      <c r="CX21" s="705"/>
      <c r="CY21" s="705"/>
      <c r="CZ21" s="705"/>
      <c r="DA21" s="705"/>
      <c r="DB21" s="705"/>
      <c r="DC21" s="705"/>
      <c r="DD21" s="705"/>
      <c r="DE21" s="705"/>
      <c r="DF21" s="705"/>
      <c r="DG21" s="705"/>
      <c r="DH21" s="705"/>
      <c r="DI21" s="705"/>
      <c r="DJ21" s="705"/>
      <c r="DK21" s="705"/>
      <c r="DL21" s="705"/>
      <c r="DM21" s="705"/>
      <c r="DN21" s="705"/>
      <c r="DO21" s="705"/>
      <c r="DP21" s="705"/>
      <c r="DQ21" s="705"/>
      <c r="DR21" s="705"/>
      <c r="DS21" s="705"/>
      <c r="DT21" s="705"/>
      <c r="DU21" s="705"/>
    </row>
    <row r="22" spans="1:125" ht="16.55" customHeight="1">
      <c r="A22" s="705"/>
      <c r="B22" s="705"/>
      <c r="C22" s="705"/>
      <c r="D22" s="705"/>
      <c r="E22" s="705"/>
      <c r="F22" s="705"/>
      <c r="G22" s="705"/>
      <c r="H22" s="705"/>
      <c r="I22" s="705"/>
      <c r="J22" s="705"/>
      <c r="K22" s="705"/>
      <c r="L22" s="705"/>
      <c r="M22" s="705"/>
      <c r="N22" s="705"/>
      <c r="O22" s="705"/>
      <c r="P22" s="705"/>
      <c r="Q22" s="705"/>
      <c r="R22" s="705"/>
      <c r="S22" s="705"/>
      <c r="T22" s="705"/>
      <c r="U22" s="705"/>
      <c r="V22" s="705"/>
      <c r="W22" s="705"/>
      <c r="X22" s="705"/>
      <c r="Y22" s="705"/>
      <c r="Z22" s="705"/>
      <c r="AA22" s="705"/>
      <c r="AB22" s="705"/>
      <c r="AC22" s="705"/>
      <c r="AD22" s="705"/>
      <c r="AE22" s="705"/>
      <c r="AF22" s="705"/>
      <c r="AG22" s="705"/>
      <c r="AH22" s="705"/>
      <c r="AI22" s="705"/>
      <c r="AJ22" s="705"/>
      <c r="AK22" s="705"/>
      <c r="AL22" s="705"/>
      <c r="AM22" s="705"/>
      <c r="AN22" s="705"/>
      <c r="AO22" s="705"/>
      <c r="AP22" s="705"/>
      <c r="AQ22" s="705"/>
      <c r="AR22" s="705"/>
      <c r="AS22" s="705"/>
      <c r="AT22" s="705"/>
      <c r="AU22" s="705"/>
      <c r="AV22" s="705"/>
      <c r="AW22" s="705"/>
      <c r="AX22" s="705"/>
      <c r="AY22" s="705"/>
      <c r="AZ22" s="705"/>
      <c r="BA22" s="705"/>
      <c r="BB22" s="705"/>
      <c r="BC22" s="705"/>
      <c r="BD22" s="705"/>
      <c r="BE22" s="705"/>
      <c r="BF22" s="705"/>
      <c r="BG22" s="705"/>
      <c r="BH22" s="705"/>
      <c r="BI22" s="705"/>
      <c r="BJ22" s="705"/>
      <c r="BK22" s="705"/>
      <c r="BL22" s="705"/>
      <c r="BM22" s="705"/>
      <c r="BN22" s="705"/>
      <c r="BO22" s="705"/>
      <c r="BP22" s="705"/>
      <c r="BQ22" s="705"/>
      <c r="BR22" s="705"/>
      <c r="BS22" s="705"/>
      <c r="BT22" s="705"/>
      <c r="BU22" s="705"/>
      <c r="BV22" s="705"/>
      <c r="BW22" s="705"/>
      <c r="BX22" s="705"/>
      <c r="BY22" s="705"/>
      <c r="BZ22" s="705"/>
      <c r="CA22" s="705"/>
      <c r="CB22" s="705"/>
      <c r="CC22" s="705"/>
      <c r="CD22" s="705"/>
      <c r="CE22" s="705"/>
      <c r="CF22" s="705"/>
      <c r="CG22" s="705"/>
      <c r="CH22" s="705"/>
      <c r="CI22" s="705"/>
      <c r="CJ22" s="705"/>
      <c r="CK22" s="705"/>
      <c r="CL22" s="705"/>
      <c r="CM22" s="705"/>
      <c r="CN22" s="705"/>
      <c r="CO22" s="705"/>
      <c r="CP22" s="705"/>
      <c r="CQ22" s="705"/>
      <c r="CR22" s="705"/>
      <c r="CS22" s="705"/>
      <c r="CT22" s="705"/>
      <c r="CU22" s="705"/>
      <c r="CV22" s="705"/>
      <c r="CW22" s="705"/>
      <c r="CX22" s="705"/>
      <c r="CY22" s="705"/>
      <c r="CZ22" s="705"/>
      <c r="DA22" s="705"/>
      <c r="DB22" s="705"/>
      <c r="DC22" s="705"/>
      <c r="DD22" s="705"/>
      <c r="DE22" s="705"/>
      <c r="DF22" s="705"/>
      <c r="DG22" s="705"/>
      <c r="DH22" s="705"/>
      <c r="DI22" s="705"/>
      <c r="DJ22" s="705"/>
      <c r="DK22" s="705"/>
      <c r="DL22" s="705"/>
      <c r="DM22" s="705"/>
      <c r="DN22" s="705"/>
      <c r="DO22" s="705"/>
      <c r="DP22" s="705"/>
      <c r="DQ22" s="705"/>
      <c r="DR22" s="705"/>
      <c r="DS22" s="705"/>
      <c r="DT22" s="705"/>
      <c r="DU22" s="705"/>
    </row>
    <row r="23" spans="1:125" ht="16.55" customHeight="1">
      <c r="A23" s="242" t="s">
        <v>1379</v>
      </c>
    </row>
    <row r="24" spans="1:125" ht="19" customHeight="1">
      <c r="A24" s="685" t="s">
        <v>1380</v>
      </c>
      <c r="B24" s="685"/>
      <c r="C24" s="685"/>
      <c r="D24" s="685"/>
      <c r="E24" s="685"/>
      <c r="F24" s="685"/>
      <c r="G24" s="685"/>
      <c r="H24" s="685"/>
      <c r="I24" s="685"/>
      <c r="J24" s="685"/>
      <c r="K24" s="685"/>
      <c r="L24" s="685"/>
      <c r="M24" s="685"/>
      <c r="N24" s="677" t="s">
        <v>1381</v>
      </c>
      <c r="O24" s="677"/>
      <c r="P24" s="677"/>
      <c r="Q24" s="677"/>
      <c r="R24" s="677"/>
      <c r="S24" s="677"/>
      <c r="T24" s="677"/>
      <c r="U24" s="677"/>
      <c r="V24" s="677"/>
      <c r="W24" s="677"/>
      <c r="X24" s="677"/>
      <c r="Y24" s="677"/>
      <c r="Z24" s="677"/>
      <c r="AA24" s="677"/>
      <c r="AB24" s="677"/>
      <c r="AC24" s="677"/>
      <c r="AD24" s="677"/>
      <c r="AE24" s="677"/>
      <c r="AF24" s="677"/>
      <c r="AG24" s="677"/>
      <c r="AH24" s="677"/>
      <c r="AI24" s="677"/>
      <c r="AJ24" s="677"/>
      <c r="AK24" s="677"/>
      <c r="AL24" s="677"/>
      <c r="AM24" s="677"/>
      <c r="AN24" s="677"/>
      <c r="AO24" s="677"/>
      <c r="AP24" s="677"/>
      <c r="AQ24" s="677"/>
      <c r="AR24" s="674" t="s">
        <v>1382</v>
      </c>
      <c r="AS24" s="675"/>
      <c r="AT24" s="675"/>
      <c r="AU24" s="675"/>
      <c r="AV24" s="675"/>
      <c r="AW24" s="675"/>
      <c r="AX24" s="675"/>
      <c r="AY24" s="675"/>
      <c r="AZ24" s="675"/>
      <c r="BA24" s="675"/>
      <c r="BB24" s="675"/>
      <c r="BC24" s="677" t="s">
        <v>1383</v>
      </c>
      <c r="BD24" s="677"/>
      <c r="BE24" s="677"/>
      <c r="BF24" s="677"/>
      <c r="BG24" s="677"/>
      <c r="BH24" s="677"/>
      <c r="BI24" s="677"/>
      <c r="BJ24" s="677"/>
      <c r="BK24" s="677"/>
      <c r="BL24" s="677"/>
      <c r="BM24" s="677"/>
      <c r="BN24" s="677"/>
      <c r="BO24" s="677"/>
      <c r="BP24" s="677"/>
      <c r="BQ24" s="677"/>
      <c r="BR24" s="677"/>
      <c r="BS24" s="677"/>
      <c r="BT24" s="677"/>
      <c r="BU24" s="677"/>
      <c r="BV24" s="677"/>
      <c r="BW24" s="677" t="s">
        <v>1384</v>
      </c>
      <c r="BX24" s="677"/>
      <c r="BY24" s="677"/>
      <c r="BZ24" s="677"/>
      <c r="CA24" s="677"/>
      <c r="CB24" s="677"/>
      <c r="CC24" s="677"/>
      <c r="CD24" s="677"/>
      <c r="CE24" s="677"/>
      <c r="CF24" s="677"/>
      <c r="CG24" s="677"/>
      <c r="CH24" s="677"/>
      <c r="CI24" s="677"/>
      <c r="CJ24" s="677"/>
      <c r="CK24" s="677"/>
      <c r="CL24" s="677"/>
      <c r="CM24" s="677"/>
      <c r="CN24" s="677"/>
      <c r="CO24" s="677"/>
      <c r="CP24" s="677"/>
      <c r="CQ24" s="677"/>
      <c r="CR24" s="677"/>
      <c r="CS24" s="677"/>
      <c r="CT24" s="677"/>
      <c r="CU24" s="677"/>
      <c r="CV24" s="677"/>
      <c r="CW24" s="677"/>
      <c r="CX24" s="677"/>
      <c r="CY24" s="677"/>
      <c r="CZ24" s="677"/>
      <c r="DA24" s="677"/>
      <c r="DB24" s="677"/>
      <c r="DC24" s="677"/>
      <c r="DD24" s="677"/>
      <c r="DE24" s="677"/>
      <c r="DF24" s="677"/>
      <c r="DG24" s="677"/>
      <c r="DH24" s="677"/>
      <c r="DI24" s="677"/>
      <c r="DJ24" s="677"/>
      <c r="DK24" s="677"/>
      <c r="DL24" s="677"/>
      <c r="DM24" s="677"/>
      <c r="DN24" s="677"/>
      <c r="DO24" s="677"/>
      <c r="DP24" s="677"/>
      <c r="DQ24" s="677"/>
      <c r="DR24" s="677"/>
      <c r="DS24" s="677"/>
      <c r="DT24" s="677"/>
      <c r="DU24" s="677"/>
    </row>
    <row r="25" spans="1:125" ht="13.75" customHeight="1">
      <c r="A25" s="685" t="s">
        <v>1385</v>
      </c>
      <c r="B25" s="685"/>
      <c r="C25" s="685"/>
      <c r="D25" s="685"/>
      <c r="E25" s="685"/>
      <c r="F25" s="685"/>
      <c r="G25" s="685"/>
      <c r="H25" s="685"/>
      <c r="I25" s="685"/>
      <c r="J25" s="685"/>
      <c r="K25" s="685"/>
      <c r="L25" s="685"/>
      <c r="M25" s="685"/>
      <c r="N25" s="685" t="s">
        <v>1386</v>
      </c>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5"/>
      <c r="AO25" s="685"/>
      <c r="AP25" s="685"/>
      <c r="AQ25" s="685"/>
      <c r="AR25" s="718" t="s">
        <v>1387</v>
      </c>
      <c r="AS25" s="719"/>
      <c r="AT25" s="719"/>
      <c r="AU25" s="719"/>
      <c r="AV25" s="719"/>
      <c r="AW25" s="719" t="s">
        <v>1388</v>
      </c>
      <c r="AX25" s="719"/>
      <c r="AY25" s="719"/>
      <c r="AZ25" s="719" t="s">
        <v>1389</v>
      </c>
      <c r="BA25" s="719"/>
      <c r="BB25" s="719"/>
      <c r="BC25" s="685" t="s">
        <v>1390</v>
      </c>
      <c r="BD25" s="685"/>
      <c r="BE25" s="685"/>
      <c r="BF25" s="685"/>
      <c r="BG25" s="685"/>
      <c r="BH25" s="685"/>
      <c r="BI25" s="685"/>
      <c r="BJ25" s="685"/>
      <c r="BK25" s="685"/>
      <c r="BL25" s="685"/>
      <c r="BM25" s="685"/>
      <c r="BN25" s="685"/>
      <c r="BO25" s="685"/>
      <c r="BP25" s="685"/>
      <c r="BQ25" s="685"/>
      <c r="BR25" s="685"/>
      <c r="BS25" s="685"/>
      <c r="BT25" s="685"/>
      <c r="BU25" s="685"/>
      <c r="BV25" s="685"/>
      <c r="BW25" s="712" t="s">
        <v>1391</v>
      </c>
      <c r="BX25" s="712"/>
      <c r="BY25" s="712"/>
      <c r="BZ25" s="712"/>
      <c r="CA25" s="712"/>
      <c r="CB25" s="712"/>
      <c r="CC25" s="712"/>
      <c r="CD25" s="712"/>
      <c r="CE25" s="712"/>
      <c r="CF25" s="712"/>
      <c r="CG25" s="712"/>
      <c r="CH25" s="712"/>
      <c r="CI25" s="712"/>
      <c r="CJ25" s="712"/>
      <c r="CK25" s="712"/>
      <c r="CL25" s="712"/>
      <c r="CM25" s="712"/>
      <c r="CN25" s="712"/>
      <c r="CO25" s="712"/>
      <c r="CP25" s="712"/>
      <c r="CQ25" s="712"/>
      <c r="CR25" s="712"/>
      <c r="CS25" s="712"/>
      <c r="CT25" s="712"/>
      <c r="CU25" s="712"/>
      <c r="CV25" s="712"/>
      <c r="CW25" s="712"/>
      <c r="CX25" s="712"/>
      <c r="CY25" s="712"/>
      <c r="CZ25" s="712"/>
      <c r="DA25" s="712"/>
      <c r="DB25" s="712"/>
      <c r="DC25" s="712"/>
      <c r="DD25" s="712"/>
      <c r="DE25" s="712"/>
      <c r="DF25" s="712"/>
      <c r="DG25" s="712"/>
      <c r="DH25" s="712"/>
      <c r="DI25" s="712"/>
      <c r="DJ25" s="712"/>
      <c r="DK25" s="712"/>
      <c r="DL25" s="712"/>
      <c r="DM25" s="712"/>
      <c r="DN25" s="712"/>
      <c r="DO25" s="712"/>
      <c r="DP25" s="712"/>
      <c r="DQ25" s="712"/>
      <c r="DR25" s="712"/>
      <c r="DS25" s="712"/>
      <c r="DT25" s="712"/>
      <c r="DU25" s="712"/>
    </row>
    <row r="26" spans="1:125" ht="13.75" customHeight="1">
      <c r="A26" s="685"/>
      <c r="B26" s="685"/>
      <c r="C26" s="685"/>
      <c r="D26" s="685"/>
      <c r="E26" s="685"/>
      <c r="F26" s="685"/>
      <c r="G26" s="685"/>
      <c r="H26" s="685"/>
      <c r="I26" s="685"/>
      <c r="J26" s="685"/>
      <c r="K26" s="685"/>
      <c r="L26" s="685"/>
      <c r="M26" s="685"/>
      <c r="N26" s="685"/>
      <c r="O26" s="685"/>
      <c r="P26" s="685"/>
      <c r="Q26" s="685"/>
      <c r="R26" s="685"/>
      <c r="S26" s="685"/>
      <c r="T26" s="685"/>
      <c r="U26" s="685"/>
      <c r="V26" s="685"/>
      <c r="W26" s="685"/>
      <c r="X26" s="685"/>
      <c r="Y26" s="685"/>
      <c r="Z26" s="685"/>
      <c r="AA26" s="685"/>
      <c r="AB26" s="685"/>
      <c r="AC26" s="685"/>
      <c r="AD26" s="685"/>
      <c r="AE26" s="685"/>
      <c r="AF26" s="685"/>
      <c r="AG26" s="685"/>
      <c r="AH26" s="685"/>
      <c r="AI26" s="685"/>
      <c r="AJ26" s="685"/>
      <c r="AK26" s="685"/>
      <c r="AL26" s="685"/>
      <c r="AM26" s="685"/>
      <c r="AN26" s="685"/>
      <c r="AO26" s="685"/>
      <c r="AP26" s="685"/>
      <c r="AQ26" s="685"/>
      <c r="AR26" s="713" t="s">
        <v>1392</v>
      </c>
      <c r="AS26" s="714"/>
      <c r="AT26" s="714"/>
      <c r="AU26" s="714"/>
      <c r="AV26" s="714"/>
      <c r="AW26" s="714" t="s">
        <v>1393</v>
      </c>
      <c r="AX26" s="714"/>
      <c r="AY26" s="714"/>
      <c r="AZ26" s="714" t="s">
        <v>1394</v>
      </c>
      <c r="BA26" s="714"/>
      <c r="BB26" s="714"/>
      <c r="BC26" s="685"/>
      <c r="BD26" s="685"/>
      <c r="BE26" s="685"/>
      <c r="BF26" s="685"/>
      <c r="BG26" s="685"/>
      <c r="BH26" s="685"/>
      <c r="BI26" s="685"/>
      <c r="BJ26" s="685"/>
      <c r="BK26" s="685"/>
      <c r="BL26" s="685"/>
      <c r="BM26" s="685"/>
      <c r="BN26" s="685"/>
      <c r="BO26" s="685"/>
      <c r="BP26" s="685"/>
      <c r="BQ26" s="685"/>
      <c r="BR26" s="685"/>
      <c r="BS26" s="685"/>
      <c r="BT26" s="685"/>
      <c r="BU26" s="685"/>
      <c r="BV26" s="685"/>
      <c r="BW26" s="712"/>
      <c r="BX26" s="712"/>
      <c r="BY26" s="712"/>
      <c r="BZ26" s="712"/>
      <c r="CA26" s="712"/>
      <c r="CB26" s="712"/>
      <c r="CC26" s="712"/>
      <c r="CD26" s="712"/>
      <c r="CE26" s="712"/>
      <c r="CF26" s="712"/>
      <c r="CG26" s="712"/>
      <c r="CH26" s="712"/>
      <c r="CI26" s="712"/>
      <c r="CJ26" s="712"/>
      <c r="CK26" s="712"/>
      <c r="CL26" s="712"/>
      <c r="CM26" s="712"/>
      <c r="CN26" s="712"/>
      <c r="CO26" s="712"/>
      <c r="CP26" s="712"/>
      <c r="CQ26" s="712"/>
      <c r="CR26" s="712"/>
      <c r="CS26" s="712"/>
      <c r="CT26" s="712"/>
      <c r="CU26" s="712"/>
      <c r="CV26" s="712"/>
      <c r="CW26" s="712"/>
      <c r="CX26" s="712"/>
      <c r="CY26" s="712"/>
      <c r="CZ26" s="712"/>
      <c r="DA26" s="712"/>
      <c r="DB26" s="712"/>
      <c r="DC26" s="712"/>
      <c r="DD26" s="712"/>
      <c r="DE26" s="712"/>
      <c r="DF26" s="712"/>
      <c r="DG26" s="712"/>
      <c r="DH26" s="712"/>
      <c r="DI26" s="712"/>
      <c r="DJ26" s="712"/>
      <c r="DK26" s="712"/>
      <c r="DL26" s="712"/>
      <c r="DM26" s="712"/>
      <c r="DN26" s="712"/>
      <c r="DO26" s="712"/>
      <c r="DP26" s="712"/>
      <c r="DQ26" s="712"/>
      <c r="DR26" s="712"/>
      <c r="DS26" s="712"/>
      <c r="DT26" s="712"/>
      <c r="DU26" s="712"/>
    </row>
    <row r="27" spans="1:125" ht="27.65" customHeight="1">
      <c r="A27" s="685"/>
      <c r="B27" s="685"/>
      <c r="C27" s="685"/>
      <c r="D27" s="685"/>
      <c r="E27" s="685"/>
      <c r="F27" s="685"/>
      <c r="G27" s="685"/>
      <c r="H27" s="685"/>
      <c r="I27" s="685"/>
      <c r="J27" s="685"/>
      <c r="K27" s="685"/>
      <c r="L27" s="685"/>
      <c r="M27" s="685"/>
      <c r="N27" s="715" t="s">
        <v>1395</v>
      </c>
      <c r="O27" s="715"/>
      <c r="P27" s="715"/>
      <c r="Q27" s="715"/>
      <c r="R27" s="715"/>
      <c r="S27" s="715"/>
      <c r="T27" s="715"/>
      <c r="U27" s="715"/>
      <c r="V27" s="715"/>
      <c r="W27" s="715"/>
      <c r="X27" s="715"/>
      <c r="Y27" s="715"/>
      <c r="Z27" s="715"/>
      <c r="AA27" s="715"/>
      <c r="AB27" s="715"/>
      <c r="AC27" s="715"/>
      <c r="AD27" s="715"/>
      <c r="AE27" s="715"/>
      <c r="AF27" s="715"/>
      <c r="AG27" s="715"/>
      <c r="AH27" s="715"/>
      <c r="AI27" s="715"/>
      <c r="AJ27" s="715"/>
      <c r="AK27" s="715"/>
      <c r="AL27" s="715"/>
      <c r="AM27" s="715"/>
      <c r="AN27" s="715"/>
      <c r="AO27" s="715"/>
      <c r="AP27" s="715"/>
      <c r="AQ27" s="715"/>
      <c r="AR27" s="716" t="s">
        <v>1387</v>
      </c>
      <c r="AS27" s="717"/>
      <c r="AT27" s="717"/>
      <c r="AU27" s="717"/>
      <c r="AV27" s="717"/>
      <c r="AW27" s="717" t="s">
        <v>1396</v>
      </c>
      <c r="AX27" s="717"/>
      <c r="AY27" s="717"/>
      <c r="AZ27" s="717" t="s">
        <v>1397</v>
      </c>
      <c r="BA27" s="717"/>
      <c r="BB27" s="717"/>
      <c r="BC27" s="685" t="s">
        <v>1398</v>
      </c>
      <c r="BD27" s="685"/>
      <c r="BE27" s="685"/>
      <c r="BF27" s="685"/>
      <c r="BG27" s="685"/>
      <c r="BH27" s="685"/>
      <c r="BI27" s="685"/>
      <c r="BJ27" s="685"/>
      <c r="BK27" s="685"/>
      <c r="BL27" s="685"/>
      <c r="BM27" s="685"/>
      <c r="BN27" s="685"/>
      <c r="BO27" s="685"/>
      <c r="BP27" s="685"/>
      <c r="BQ27" s="685"/>
      <c r="BR27" s="685"/>
      <c r="BS27" s="685"/>
      <c r="BT27" s="685"/>
      <c r="BU27" s="685"/>
      <c r="BV27" s="685"/>
      <c r="BW27" s="712" t="s">
        <v>1399</v>
      </c>
      <c r="BX27" s="712"/>
      <c r="BY27" s="712"/>
      <c r="BZ27" s="712"/>
      <c r="CA27" s="712"/>
      <c r="CB27" s="712"/>
      <c r="CC27" s="712"/>
      <c r="CD27" s="712"/>
      <c r="CE27" s="712"/>
      <c r="CF27" s="712"/>
      <c r="CG27" s="712"/>
      <c r="CH27" s="712"/>
      <c r="CI27" s="712"/>
      <c r="CJ27" s="712"/>
      <c r="CK27" s="712"/>
      <c r="CL27" s="712"/>
      <c r="CM27" s="712"/>
      <c r="CN27" s="712"/>
      <c r="CO27" s="712"/>
      <c r="CP27" s="712"/>
      <c r="CQ27" s="712"/>
      <c r="CR27" s="712"/>
      <c r="CS27" s="712"/>
      <c r="CT27" s="712"/>
      <c r="CU27" s="712"/>
      <c r="CV27" s="712"/>
      <c r="CW27" s="712"/>
      <c r="CX27" s="712"/>
      <c r="CY27" s="712"/>
      <c r="CZ27" s="712"/>
      <c r="DA27" s="712"/>
      <c r="DB27" s="712"/>
      <c r="DC27" s="712"/>
      <c r="DD27" s="712"/>
      <c r="DE27" s="712"/>
      <c r="DF27" s="712"/>
      <c r="DG27" s="712"/>
      <c r="DH27" s="712"/>
      <c r="DI27" s="712"/>
      <c r="DJ27" s="712"/>
      <c r="DK27" s="712"/>
      <c r="DL27" s="712"/>
      <c r="DM27" s="712"/>
      <c r="DN27" s="712"/>
      <c r="DO27" s="712"/>
      <c r="DP27" s="712"/>
      <c r="DQ27" s="712"/>
      <c r="DR27" s="712"/>
      <c r="DS27" s="712"/>
      <c r="DT27" s="712"/>
      <c r="DU27" s="712"/>
    </row>
    <row r="28" spans="1:125" ht="27.65" customHeight="1">
      <c r="A28" s="685"/>
      <c r="B28" s="685"/>
      <c r="C28" s="685"/>
      <c r="D28" s="685"/>
      <c r="E28" s="685"/>
      <c r="F28" s="685"/>
      <c r="G28" s="685"/>
      <c r="H28" s="685"/>
      <c r="I28" s="685"/>
      <c r="J28" s="685"/>
      <c r="K28" s="685"/>
      <c r="L28" s="685"/>
      <c r="M28" s="685"/>
      <c r="N28" s="732" t="s">
        <v>1400</v>
      </c>
      <c r="O28" s="732"/>
      <c r="P28" s="732"/>
      <c r="Q28" s="732"/>
      <c r="R28" s="732"/>
      <c r="S28" s="732"/>
      <c r="T28" s="732"/>
      <c r="U28" s="732"/>
      <c r="V28" s="732"/>
      <c r="W28" s="732"/>
      <c r="X28" s="732"/>
      <c r="Y28" s="732"/>
      <c r="Z28" s="732"/>
      <c r="AA28" s="732"/>
      <c r="AB28" s="732"/>
      <c r="AC28" s="732"/>
      <c r="AD28" s="732"/>
      <c r="AE28" s="732"/>
      <c r="AF28" s="732"/>
      <c r="AG28" s="732"/>
      <c r="AH28" s="732"/>
      <c r="AI28" s="732"/>
      <c r="AJ28" s="732"/>
      <c r="AK28" s="732"/>
      <c r="AL28" s="732"/>
      <c r="AM28" s="732"/>
      <c r="AN28" s="732"/>
      <c r="AO28" s="732"/>
      <c r="AP28" s="732"/>
      <c r="AQ28" s="732"/>
      <c r="AR28" s="716" t="s">
        <v>1387</v>
      </c>
      <c r="AS28" s="717"/>
      <c r="AT28" s="717"/>
      <c r="AU28" s="717"/>
      <c r="AV28" s="717"/>
      <c r="AW28" s="717" t="s">
        <v>1401</v>
      </c>
      <c r="AX28" s="717"/>
      <c r="AY28" s="717"/>
      <c r="AZ28" s="717" t="s">
        <v>1402</v>
      </c>
      <c r="BA28" s="717"/>
      <c r="BB28" s="733"/>
      <c r="BC28" s="685" t="s">
        <v>1403</v>
      </c>
      <c r="BD28" s="685"/>
      <c r="BE28" s="685"/>
      <c r="BF28" s="685"/>
      <c r="BG28" s="685"/>
      <c r="BH28" s="685"/>
      <c r="BI28" s="685"/>
      <c r="BJ28" s="685"/>
      <c r="BK28" s="685"/>
      <c r="BL28" s="685"/>
      <c r="BM28" s="685"/>
      <c r="BN28" s="685"/>
      <c r="BO28" s="685"/>
      <c r="BP28" s="685"/>
      <c r="BQ28" s="685"/>
      <c r="BR28" s="685"/>
      <c r="BS28" s="685"/>
      <c r="BT28" s="685"/>
      <c r="BU28" s="685"/>
      <c r="BV28" s="685"/>
      <c r="BW28" s="712" t="s">
        <v>1404</v>
      </c>
      <c r="BX28" s="712"/>
      <c r="BY28" s="712"/>
      <c r="BZ28" s="712"/>
      <c r="CA28" s="712"/>
      <c r="CB28" s="712"/>
      <c r="CC28" s="712"/>
      <c r="CD28" s="712"/>
      <c r="CE28" s="712"/>
      <c r="CF28" s="712"/>
      <c r="CG28" s="712"/>
      <c r="CH28" s="712"/>
      <c r="CI28" s="712"/>
      <c r="CJ28" s="712"/>
      <c r="CK28" s="712"/>
      <c r="CL28" s="712"/>
      <c r="CM28" s="712"/>
      <c r="CN28" s="712"/>
      <c r="CO28" s="712"/>
      <c r="CP28" s="712"/>
      <c r="CQ28" s="712"/>
      <c r="CR28" s="712"/>
      <c r="CS28" s="712"/>
      <c r="CT28" s="712"/>
      <c r="CU28" s="712"/>
      <c r="CV28" s="712"/>
      <c r="CW28" s="712"/>
      <c r="CX28" s="712"/>
      <c r="CY28" s="712"/>
      <c r="CZ28" s="712"/>
      <c r="DA28" s="712"/>
      <c r="DB28" s="712"/>
      <c r="DC28" s="712"/>
      <c r="DD28" s="712"/>
      <c r="DE28" s="712"/>
      <c r="DF28" s="712"/>
      <c r="DG28" s="712"/>
      <c r="DH28" s="712"/>
      <c r="DI28" s="712"/>
      <c r="DJ28" s="712"/>
      <c r="DK28" s="712"/>
      <c r="DL28" s="712"/>
      <c r="DM28" s="712"/>
      <c r="DN28" s="712"/>
      <c r="DO28" s="712"/>
      <c r="DP28" s="712"/>
      <c r="DQ28" s="712"/>
      <c r="DR28" s="712"/>
      <c r="DS28" s="712"/>
      <c r="DT28" s="712"/>
      <c r="DU28" s="712"/>
    </row>
    <row r="29" spans="1:125" ht="15.05" customHeight="1">
      <c r="A29" s="685" t="s">
        <v>1405</v>
      </c>
      <c r="B29" s="685"/>
      <c r="C29" s="685"/>
      <c r="D29" s="685"/>
      <c r="E29" s="685"/>
      <c r="F29" s="685"/>
      <c r="G29" s="685"/>
      <c r="H29" s="685"/>
      <c r="I29" s="685"/>
      <c r="J29" s="685"/>
      <c r="K29" s="685"/>
      <c r="L29" s="685"/>
      <c r="M29" s="685"/>
      <c r="N29" s="685" t="s">
        <v>1406</v>
      </c>
      <c r="O29" s="685"/>
      <c r="P29" s="685"/>
      <c r="Q29" s="685"/>
      <c r="R29" s="685"/>
      <c r="S29" s="685"/>
      <c r="T29" s="685"/>
      <c r="U29" s="685"/>
      <c r="V29" s="685"/>
      <c r="W29" s="685"/>
      <c r="X29" s="685"/>
      <c r="Y29" s="685"/>
      <c r="Z29" s="685"/>
      <c r="AA29" s="685"/>
      <c r="AB29" s="685"/>
      <c r="AC29" s="685"/>
      <c r="AD29" s="685"/>
      <c r="AE29" s="685"/>
      <c r="AF29" s="685"/>
      <c r="AG29" s="685"/>
      <c r="AH29" s="685"/>
      <c r="AI29" s="685"/>
      <c r="AJ29" s="685"/>
      <c r="AK29" s="685"/>
      <c r="AL29" s="685"/>
      <c r="AM29" s="685"/>
      <c r="AN29" s="685"/>
      <c r="AO29" s="685"/>
      <c r="AP29" s="685"/>
      <c r="AQ29" s="685"/>
      <c r="AR29" s="718" t="s">
        <v>1387</v>
      </c>
      <c r="AS29" s="719"/>
      <c r="AT29" s="719"/>
      <c r="AU29" s="719"/>
      <c r="AV29" s="719"/>
      <c r="AW29" s="719" t="s">
        <v>1393</v>
      </c>
      <c r="AX29" s="719"/>
      <c r="AY29" s="719"/>
      <c r="AZ29" s="719" t="s">
        <v>1407</v>
      </c>
      <c r="BA29" s="719"/>
      <c r="BB29" s="719"/>
      <c r="BC29" s="685" t="s">
        <v>1408</v>
      </c>
      <c r="BD29" s="685"/>
      <c r="BE29" s="685"/>
      <c r="BF29" s="685"/>
      <c r="BG29" s="685"/>
      <c r="BH29" s="685"/>
      <c r="BI29" s="685"/>
      <c r="BJ29" s="685"/>
      <c r="BK29" s="685"/>
      <c r="BL29" s="685"/>
      <c r="BM29" s="685"/>
      <c r="BN29" s="685"/>
      <c r="BO29" s="685"/>
      <c r="BP29" s="685"/>
      <c r="BQ29" s="685"/>
      <c r="BR29" s="685"/>
      <c r="BS29" s="685"/>
      <c r="BT29" s="685"/>
      <c r="BU29" s="685"/>
      <c r="BV29" s="685"/>
      <c r="BW29" s="712" t="s">
        <v>1409</v>
      </c>
      <c r="BX29" s="712"/>
      <c r="BY29" s="712"/>
      <c r="BZ29" s="712"/>
      <c r="CA29" s="712"/>
      <c r="CB29" s="712"/>
      <c r="CC29" s="712"/>
      <c r="CD29" s="712"/>
      <c r="CE29" s="712"/>
      <c r="CF29" s="712"/>
      <c r="CG29" s="712"/>
      <c r="CH29" s="712"/>
      <c r="CI29" s="712"/>
      <c r="CJ29" s="712"/>
      <c r="CK29" s="712"/>
      <c r="CL29" s="712"/>
      <c r="CM29" s="712"/>
      <c r="CN29" s="712"/>
      <c r="CO29" s="712"/>
      <c r="CP29" s="712"/>
      <c r="CQ29" s="712"/>
      <c r="CR29" s="712"/>
      <c r="CS29" s="712"/>
      <c r="CT29" s="712"/>
      <c r="CU29" s="712"/>
      <c r="CV29" s="712"/>
      <c r="CW29" s="712"/>
      <c r="CX29" s="712"/>
      <c r="CY29" s="712"/>
      <c r="CZ29" s="712"/>
      <c r="DA29" s="712"/>
      <c r="DB29" s="712"/>
      <c r="DC29" s="712"/>
      <c r="DD29" s="712"/>
      <c r="DE29" s="712"/>
      <c r="DF29" s="712"/>
      <c r="DG29" s="712"/>
      <c r="DH29" s="712"/>
      <c r="DI29" s="712"/>
      <c r="DJ29" s="712"/>
      <c r="DK29" s="712"/>
      <c r="DL29" s="712"/>
      <c r="DM29" s="712"/>
      <c r="DN29" s="712"/>
      <c r="DO29" s="712"/>
      <c r="DP29" s="712"/>
      <c r="DQ29" s="712"/>
      <c r="DR29" s="712"/>
      <c r="DS29" s="712"/>
      <c r="DT29" s="712"/>
      <c r="DU29" s="712"/>
    </row>
    <row r="30" spans="1:125" ht="15.05" customHeight="1">
      <c r="A30" s="685"/>
      <c r="B30" s="685"/>
      <c r="C30" s="685"/>
      <c r="D30" s="685"/>
      <c r="E30" s="685"/>
      <c r="F30" s="685"/>
      <c r="G30" s="685"/>
      <c r="H30" s="685"/>
      <c r="I30" s="685"/>
      <c r="J30" s="685"/>
      <c r="K30" s="685"/>
      <c r="L30" s="685"/>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5"/>
      <c r="AL30" s="685"/>
      <c r="AM30" s="685"/>
      <c r="AN30" s="685"/>
      <c r="AO30" s="685"/>
      <c r="AP30" s="685"/>
      <c r="AQ30" s="685"/>
      <c r="AR30" s="713" t="s">
        <v>1410</v>
      </c>
      <c r="AS30" s="714"/>
      <c r="AT30" s="714"/>
      <c r="AU30" s="714"/>
      <c r="AV30" s="714"/>
      <c r="AW30" s="714" t="s">
        <v>1411</v>
      </c>
      <c r="AX30" s="714"/>
      <c r="AY30" s="714"/>
      <c r="AZ30" s="714" t="s">
        <v>1412</v>
      </c>
      <c r="BA30" s="714"/>
      <c r="BB30" s="714"/>
      <c r="BC30" s="685"/>
      <c r="BD30" s="685"/>
      <c r="BE30" s="685"/>
      <c r="BF30" s="685"/>
      <c r="BG30" s="685"/>
      <c r="BH30" s="685"/>
      <c r="BI30" s="685"/>
      <c r="BJ30" s="685"/>
      <c r="BK30" s="685"/>
      <c r="BL30" s="685"/>
      <c r="BM30" s="685"/>
      <c r="BN30" s="685"/>
      <c r="BO30" s="685"/>
      <c r="BP30" s="685"/>
      <c r="BQ30" s="685"/>
      <c r="BR30" s="685"/>
      <c r="BS30" s="685"/>
      <c r="BT30" s="685"/>
      <c r="BU30" s="685"/>
      <c r="BV30" s="685"/>
      <c r="BW30" s="712"/>
      <c r="BX30" s="712"/>
      <c r="BY30" s="712"/>
      <c r="BZ30" s="712"/>
      <c r="CA30" s="712"/>
      <c r="CB30" s="712"/>
      <c r="CC30" s="712"/>
      <c r="CD30" s="712"/>
      <c r="CE30" s="712"/>
      <c r="CF30" s="712"/>
      <c r="CG30" s="712"/>
      <c r="CH30" s="712"/>
      <c r="CI30" s="712"/>
      <c r="CJ30" s="712"/>
      <c r="CK30" s="712"/>
      <c r="CL30" s="712"/>
      <c r="CM30" s="712"/>
      <c r="CN30" s="712"/>
      <c r="CO30" s="712"/>
      <c r="CP30" s="712"/>
      <c r="CQ30" s="712"/>
      <c r="CR30" s="712"/>
      <c r="CS30" s="712"/>
      <c r="CT30" s="712"/>
      <c r="CU30" s="712"/>
      <c r="CV30" s="712"/>
      <c r="CW30" s="712"/>
      <c r="CX30" s="712"/>
      <c r="CY30" s="712"/>
      <c r="CZ30" s="712"/>
      <c r="DA30" s="712"/>
      <c r="DB30" s="712"/>
      <c r="DC30" s="712"/>
      <c r="DD30" s="712"/>
      <c r="DE30" s="712"/>
      <c r="DF30" s="712"/>
      <c r="DG30" s="712"/>
      <c r="DH30" s="712"/>
      <c r="DI30" s="712"/>
      <c r="DJ30" s="712"/>
      <c r="DK30" s="712"/>
      <c r="DL30" s="712"/>
      <c r="DM30" s="712"/>
      <c r="DN30" s="712"/>
      <c r="DO30" s="712"/>
      <c r="DP30" s="712"/>
      <c r="DQ30" s="712"/>
      <c r="DR30" s="712"/>
      <c r="DS30" s="712"/>
      <c r="DT30" s="712"/>
      <c r="DU30" s="712"/>
    </row>
    <row r="31" spans="1:125" ht="15.05" customHeight="1">
      <c r="A31" s="755" t="s">
        <v>1413</v>
      </c>
      <c r="B31" s="756"/>
      <c r="C31" s="756"/>
      <c r="D31" s="756"/>
      <c r="E31" s="756"/>
      <c r="F31" s="756"/>
      <c r="G31" s="756"/>
      <c r="H31" s="756"/>
      <c r="I31" s="756"/>
      <c r="J31" s="756"/>
      <c r="K31" s="756"/>
      <c r="L31" s="756"/>
      <c r="M31" s="757"/>
      <c r="N31" s="715" t="s">
        <v>1414</v>
      </c>
      <c r="O31" s="715"/>
      <c r="P31" s="715"/>
      <c r="Q31" s="715"/>
      <c r="R31" s="715"/>
      <c r="S31" s="715"/>
      <c r="T31" s="715"/>
      <c r="U31" s="715"/>
      <c r="V31" s="715"/>
      <c r="W31" s="715"/>
      <c r="X31" s="715"/>
      <c r="Y31" s="715"/>
      <c r="Z31" s="715"/>
      <c r="AA31" s="715"/>
      <c r="AB31" s="715"/>
      <c r="AC31" s="715"/>
      <c r="AD31" s="715"/>
      <c r="AE31" s="715"/>
      <c r="AF31" s="715"/>
      <c r="AG31" s="715"/>
      <c r="AH31" s="715"/>
      <c r="AI31" s="715"/>
      <c r="AJ31" s="715"/>
      <c r="AK31" s="715"/>
      <c r="AL31" s="715"/>
      <c r="AM31" s="715"/>
      <c r="AN31" s="715"/>
      <c r="AO31" s="715"/>
      <c r="AP31" s="715"/>
      <c r="AQ31" s="715"/>
      <c r="AR31" s="718" t="s">
        <v>1387</v>
      </c>
      <c r="AS31" s="719"/>
      <c r="AT31" s="719"/>
      <c r="AU31" s="719"/>
      <c r="AV31" s="719"/>
      <c r="AW31" s="742" t="s">
        <v>1388</v>
      </c>
      <c r="AX31" s="742"/>
      <c r="AY31" s="742"/>
      <c r="AZ31" s="742" t="s">
        <v>1415</v>
      </c>
      <c r="BA31" s="742"/>
      <c r="BB31" s="742"/>
      <c r="BC31" s="685" t="s">
        <v>1416</v>
      </c>
      <c r="BD31" s="685"/>
      <c r="BE31" s="685"/>
      <c r="BF31" s="685"/>
      <c r="BG31" s="685"/>
      <c r="BH31" s="685"/>
      <c r="BI31" s="685"/>
      <c r="BJ31" s="685"/>
      <c r="BK31" s="685"/>
      <c r="BL31" s="685"/>
      <c r="BM31" s="685"/>
      <c r="BN31" s="685"/>
      <c r="BO31" s="685"/>
      <c r="BP31" s="685"/>
      <c r="BQ31" s="685"/>
      <c r="BR31" s="685"/>
      <c r="BS31" s="685"/>
      <c r="BT31" s="685"/>
      <c r="BU31" s="685"/>
      <c r="BV31" s="685"/>
      <c r="BW31" s="712" t="s">
        <v>1417</v>
      </c>
      <c r="BX31" s="712"/>
      <c r="BY31" s="712"/>
      <c r="BZ31" s="712"/>
      <c r="CA31" s="712"/>
      <c r="CB31" s="712"/>
      <c r="CC31" s="712"/>
      <c r="CD31" s="712"/>
      <c r="CE31" s="712"/>
      <c r="CF31" s="712"/>
      <c r="CG31" s="712"/>
      <c r="CH31" s="712"/>
      <c r="CI31" s="712"/>
      <c r="CJ31" s="712"/>
      <c r="CK31" s="712"/>
      <c r="CL31" s="712"/>
      <c r="CM31" s="712"/>
      <c r="CN31" s="712"/>
      <c r="CO31" s="712"/>
      <c r="CP31" s="712"/>
      <c r="CQ31" s="712"/>
      <c r="CR31" s="712"/>
      <c r="CS31" s="712"/>
      <c r="CT31" s="712"/>
      <c r="CU31" s="712"/>
      <c r="CV31" s="712"/>
      <c r="CW31" s="712"/>
      <c r="CX31" s="712"/>
      <c r="CY31" s="712"/>
      <c r="CZ31" s="712"/>
      <c r="DA31" s="712"/>
      <c r="DB31" s="712"/>
      <c r="DC31" s="712"/>
      <c r="DD31" s="712"/>
      <c r="DE31" s="712"/>
      <c r="DF31" s="712"/>
      <c r="DG31" s="712"/>
      <c r="DH31" s="712"/>
      <c r="DI31" s="712"/>
      <c r="DJ31" s="712"/>
      <c r="DK31" s="712"/>
      <c r="DL31" s="712"/>
      <c r="DM31" s="712"/>
      <c r="DN31" s="712"/>
      <c r="DO31" s="712"/>
      <c r="DP31" s="712"/>
      <c r="DQ31" s="712"/>
      <c r="DR31" s="712"/>
      <c r="DS31" s="712"/>
      <c r="DT31" s="712"/>
      <c r="DU31" s="712"/>
    </row>
    <row r="32" spans="1:125" ht="15.05" customHeight="1">
      <c r="A32" s="758"/>
      <c r="B32" s="759"/>
      <c r="C32" s="759"/>
      <c r="D32" s="759"/>
      <c r="E32" s="759"/>
      <c r="F32" s="759"/>
      <c r="G32" s="759"/>
      <c r="H32" s="759"/>
      <c r="I32" s="759"/>
      <c r="J32" s="759"/>
      <c r="K32" s="759"/>
      <c r="L32" s="759"/>
      <c r="M32" s="760"/>
      <c r="N32" s="745"/>
      <c r="O32" s="745"/>
      <c r="P32" s="745"/>
      <c r="Q32" s="745"/>
      <c r="R32" s="745"/>
      <c r="S32" s="745"/>
      <c r="T32" s="745"/>
      <c r="U32" s="745"/>
      <c r="V32" s="745"/>
      <c r="W32" s="745"/>
      <c r="X32" s="745"/>
      <c r="Y32" s="745"/>
      <c r="Z32" s="745"/>
      <c r="AA32" s="745"/>
      <c r="AB32" s="745"/>
      <c r="AC32" s="745"/>
      <c r="AD32" s="745"/>
      <c r="AE32" s="745"/>
      <c r="AF32" s="745"/>
      <c r="AG32" s="745"/>
      <c r="AH32" s="745"/>
      <c r="AI32" s="745"/>
      <c r="AJ32" s="745"/>
      <c r="AK32" s="745"/>
      <c r="AL32" s="745"/>
      <c r="AM32" s="745"/>
      <c r="AN32" s="745"/>
      <c r="AO32" s="745"/>
      <c r="AP32" s="745"/>
      <c r="AQ32" s="745"/>
      <c r="AR32" s="713" t="s">
        <v>1410</v>
      </c>
      <c r="AS32" s="714"/>
      <c r="AT32" s="714"/>
      <c r="AU32" s="714"/>
      <c r="AV32" s="714"/>
      <c r="AW32" s="742" t="s">
        <v>1418</v>
      </c>
      <c r="AX32" s="742"/>
      <c r="AY32" s="742"/>
      <c r="AZ32" s="742" t="s">
        <v>1419</v>
      </c>
      <c r="BA32" s="742"/>
      <c r="BB32" s="742"/>
      <c r="BC32" s="685"/>
      <c r="BD32" s="685"/>
      <c r="BE32" s="685"/>
      <c r="BF32" s="685"/>
      <c r="BG32" s="685"/>
      <c r="BH32" s="685"/>
      <c r="BI32" s="685"/>
      <c r="BJ32" s="685"/>
      <c r="BK32" s="685"/>
      <c r="BL32" s="685"/>
      <c r="BM32" s="685"/>
      <c r="BN32" s="685"/>
      <c r="BO32" s="685"/>
      <c r="BP32" s="685"/>
      <c r="BQ32" s="685"/>
      <c r="BR32" s="685"/>
      <c r="BS32" s="685"/>
      <c r="BT32" s="685"/>
      <c r="BU32" s="685"/>
      <c r="BV32" s="685"/>
      <c r="BW32" s="712"/>
      <c r="BX32" s="712"/>
      <c r="BY32" s="712"/>
      <c r="BZ32" s="712"/>
      <c r="CA32" s="712"/>
      <c r="CB32" s="712"/>
      <c r="CC32" s="712"/>
      <c r="CD32" s="712"/>
      <c r="CE32" s="712"/>
      <c r="CF32" s="712"/>
      <c r="CG32" s="712"/>
      <c r="CH32" s="712"/>
      <c r="CI32" s="712"/>
      <c r="CJ32" s="712"/>
      <c r="CK32" s="712"/>
      <c r="CL32" s="712"/>
      <c r="CM32" s="712"/>
      <c r="CN32" s="712"/>
      <c r="CO32" s="712"/>
      <c r="CP32" s="712"/>
      <c r="CQ32" s="712"/>
      <c r="CR32" s="712"/>
      <c r="CS32" s="712"/>
      <c r="CT32" s="712"/>
      <c r="CU32" s="712"/>
      <c r="CV32" s="712"/>
      <c r="CW32" s="712"/>
      <c r="CX32" s="712"/>
      <c r="CY32" s="712"/>
      <c r="CZ32" s="712"/>
      <c r="DA32" s="712"/>
      <c r="DB32" s="712"/>
      <c r="DC32" s="712"/>
      <c r="DD32" s="712"/>
      <c r="DE32" s="712"/>
      <c r="DF32" s="712"/>
      <c r="DG32" s="712"/>
      <c r="DH32" s="712"/>
      <c r="DI32" s="712"/>
      <c r="DJ32" s="712"/>
      <c r="DK32" s="712"/>
      <c r="DL32" s="712"/>
      <c r="DM32" s="712"/>
      <c r="DN32" s="712"/>
      <c r="DO32" s="712"/>
      <c r="DP32" s="712"/>
      <c r="DQ32" s="712"/>
      <c r="DR32" s="712"/>
      <c r="DS32" s="712"/>
      <c r="DT32" s="712"/>
      <c r="DU32" s="712"/>
    </row>
    <row r="33" spans="1:125" ht="27.65" customHeight="1">
      <c r="A33" s="758"/>
      <c r="B33" s="759"/>
      <c r="C33" s="759"/>
      <c r="D33" s="759"/>
      <c r="E33" s="759"/>
      <c r="F33" s="759"/>
      <c r="G33" s="759"/>
      <c r="H33" s="759"/>
      <c r="I33" s="759"/>
      <c r="J33" s="759"/>
      <c r="K33" s="759"/>
      <c r="L33" s="759"/>
      <c r="M33" s="760"/>
      <c r="N33" s="685" t="s">
        <v>1420</v>
      </c>
      <c r="O33" s="685"/>
      <c r="P33" s="685"/>
      <c r="Q33" s="685"/>
      <c r="R33" s="685"/>
      <c r="S33" s="685"/>
      <c r="T33" s="685"/>
      <c r="U33" s="685"/>
      <c r="V33" s="685"/>
      <c r="W33" s="685"/>
      <c r="X33" s="685"/>
      <c r="Y33" s="685"/>
      <c r="Z33" s="685"/>
      <c r="AA33" s="685"/>
      <c r="AB33" s="685"/>
      <c r="AC33" s="685"/>
      <c r="AD33" s="685"/>
      <c r="AE33" s="685"/>
      <c r="AF33" s="685"/>
      <c r="AG33" s="685"/>
      <c r="AH33" s="685"/>
      <c r="AI33" s="685"/>
      <c r="AJ33" s="685"/>
      <c r="AK33" s="685"/>
      <c r="AL33" s="685"/>
      <c r="AM33" s="685"/>
      <c r="AN33" s="685"/>
      <c r="AO33" s="685"/>
      <c r="AP33" s="685"/>
      <c r="AQ33" s="685"/>
      <c r="AR33" s="716" t="s">
        <v>1387</v>
      </c>
      <c r="AS33" s="717"/>
      <c r="AT33" s="717"/>
      <c r="AU33" s="717"/>
      <c r="AV33" s="717"/>
      <c r="AW33" s="717" t="s">
        <v>1421</v>
      </c>
      <c r="AX33" s="717"/>
      <c r="AY33" s="717"/>
      <c r="AZ33" s="717" t="s">
        <v>1422</v>
      </c>
      <c r="BA33" s="717"/>
      <c r="BB33" s="717"/>
      <c r="BC33" s="685" t="s">
        <v>1423</v>
      </c>
      <c r="BD33" s="685"/>
      <c r="BE33" s="685"/>
      <c r="BF33" s="685"/>
      <c r="BG33" s="685"/>
      <c r="BH33" s="685"/>
      <c r="BI33" s="685"/>
      <c r="BJ33" s="685"/>
      <c r="BK33" s="685"/>
      <c r="BL33" s="685"/>
      <c r="BM33" s="685"/>
      <c r="BN33" s="685"/>
      <c r="BO33" s="685"/>
      <c r="BP33" s="685"/>
      <c r="BQ33" s="685"/>
      <c r="BR33" s="685"/>
      <c r="BS33" s="685"/>
      <c r="BT33" s="685"/>
      <c r="BU33" s="685"/>
      <c r="BV33" s="685"/>
      <c r="BW33" s="712" t="s">
        <v>1424</v>
      </c>
      <c r="BX33" s="712"/>
      <c r="BY33" s="712"/>
      <c r="BZ33" s="712"/>
      <c r="CA33" s="712"/>
      <c r="CB33" s="712"/>
      <c r="CC33" s="712"/>
      <c r="CD33" s="712"/>
      <c r="CE33" s="712"/>
      <c r="CF33" s="712"/>
      <c r="CG33" s="712"/>
      <c r="CH33" s="712"/>
      <c r="CI33" s="712"/>
      <c r="CJ33" s="712"/>
      <c r="CK33" s="712"/>
      <c r="CL33" s="712"/>
      <c r="CM33" s="712"/>
      <c r="CN33" s="712"/>
      <c r="CO33" s="712"/>
      <c r="CP33" s="712"/>
      <c r="CQ33" s="712"/>
      <c r="CR33" s="712"/>
      <c r="CS33" s="712"/>
      <c r="CT33" s="712"/>
      <c r="CU33" s="712"/>
      <c r="CV33" s="712"/>
      <c r="CW33" s="712"/>
      <c r="CX33" s="712"/>
      <c r="CY33" s="712"/>
      <c r="CZ33" s="712"/>
      <c r="DA33" s="712"/>
      <c r="DB33" s="712"/>
      <c r="DC33" s="712"/>
      <c r="DD33" s="712"/>
      <c r="DE33" s="712"/>
      <c r="DF33" s="712"/>
      <c r="DG33" s="712"/>
      <c r="DH33" s="712"/>
      <c r="DI33" s="712"/>
      <c r="DJ33" s="712"/>
      <c r="DK33" s="712"/>
      <c r="DL33" s="712"/>
      <c r="DM33" s="712"/>
      <c r="DN33" s="712"/>
      <c r="DO33" s="712"/>
      <c r="DP33" s="712"/>
      <c r="DQ33" s="712"/>
      <c r="DR33" s="712"/>
      <c r="DS33" s="712"/>
      <c r="DT33" s="712"/>
      <c r="DU33" s="712"/>
    </row>
    <row r="34" spans="1:125" ht="27.65" customHeight="1">
      <c r="A34" s="758"/>
      <c r="B34" s="759"/>
      <c r="C34" s="759"/>
      <c r="D34" s="759"/>
      <c r="E34" s="759"/>
      <c r="F34" s="759"/>
      <c r="G34" s="759"/>
      <c r="H34" s="759"/>
      <c r="I34" s="759"/>
      <c r="J34" s="759"/>
      <c r="K34" s="759"/>
      <c r="L34" s="759"/>
      <c r="M34" s="760"/>
      <c r="N34" s="734" t="s">
        <v>1425</v>
      </c>
      <c r="O34" s="735"/>
      <c r="P34" s="735"/>
      <c r="Q34" s="735"/>
      <c r="R34" s="735"/>
      <c r="S34" s="735"/>
      <c r="T34" s="735"/>
      <c r="U34" s="735"/>
      <c r="V34" s="735"/>
      <c r="W34" s="735"/>
      <c r="X34" s="735"/>
      <c r="Y34" s="735"/>
      <c r="Z34" s="735"/>
      <c r="AA34" s="735"/>
      <c r="AB34" s="735"/>
      <c r="AC34" s="735"/>
      <c r="AD34" s="735"/>
      <c r="AE34" s="735"/>
      <c r="AF34" s="735"/>
      <c r="AG34" s="735"/>
      <c r="AH34" s="735"/>
      <c r="AI34" s="735"/>
      <c r="AJ34" s="735"/>
      <c r="AK34" s="735"/>
      <c r="AL34" s="735"/>
      <c r="AM34" s="735"/>
      <c r="AN34" s="735"/>
      <c r="AO34" s="735"/>
      <c r="AP34" s="735"/>
      <c r="AQ34" s="736"/>
      <c r="AR34" s="737" t="s">
        <v>1387</v>
      </c>
      <c r="AS34" s="738"/>
      <c r="AT34" s="738"/>
      <c r="AU34" s="738"/>
      <c r="AV34" s="738"/>
      <c r="AW34" s="717" t="s">
        <v>1388</v>
      </c>
      <c r="AX34" s="717"/>
      <c r="AY34" s="717"/>
      <c r="AZ34" s="717" t="s">
        <v>1426</v>
      </c>
      <c r="BA34" s="717"/>
      <c r="BB34" s="733"/>
      <c r="BC34" s="734" t="s">
        <v>1427</v>
      </c>
      <c r="BD34" s="735"/>
      <c r="BE34" s="735"/>
      <c r="BF34" s="735"/>
      <c r="BG34" s="735"/>
      <c r="BH34" s="735"/>
      <c r="BI34" s="735"/>
      <c r="BJ34" s="735"/>
      <c r="BK34" s="735"/>
      <c r="BL34" s="735"/>
      <c r="BM34" s="735"/>
      <c r="BN34" s="735"/>
      <c r="BO34" s="735"/>
      <c r="BP34" s="735"/>
      <c r="BQ34" s="735"/>
      <c r="BR34" s="735"/>
      <c r="BS34" s="735"/>
      <c r="BT34" s="735"/>
      <c r="BU34" s="735"/>
      <c r="BV34" s="736"/>
      <c r="BW34" s="739" t="s">
        <v>1428</v>
      </c>
      <c r="BX34" s="740"/>
      <c r="BY34" s="740"/>
      <c r="BZ34" s="740"/>
      <c r="CA34" s="740"/>
      <c r="CB34" s="740"/>
      <c r="CC34" s="740"/>
      <c r="CD34" s="740"/>
      <c r="CE34" s="740"/>
      <c r="CF34" s="740"/>
      <c r="CG34" s="740"/>
      <c r="CH34" s="740"/>
      <c r="CI34" s="740"/>
      <c r="CJ34" s="740"/>
      <c r="CK34" s="740"/>
      <c r="CL34" s="740"/>
      <c r="CM34" s="740"/>
      <c r="CN34" s="740"/>
      <c r="CO34" s="740"/>
      <c r="CP34" s="740"/>
      <c r="CQ34" s="740"/>
      <c r="CR34" s="740"/>
      <c r="CS34" s="740"/>
      <c r="CT34" s="740"/>
      <c r="CU34" s="740"/>
      <c r="CV34" s="740"/>
      <c r="CW34" s="740"/>
      <c r="CX34" s="740"/>
      <c r="CY34" s="740"/>
      <c r="CZ34" s="740"/>
      <c r="DA34" s="740"/>
      <c r="DB34" s="740"/>
      <c r="DC34" s="740"/>
      <c r="DD34" s="740"/>
      <c r="DE34" s="740"/>
      <c r="DF34" s="740"/>
      <c r="DG34" s="740"/>
      <c r="DH34" s="740"/>
      <c r="DI34" s="740"/>
      <c r="DJ34" s="740"/>
      <c r="DK34" s="740"/>
      <c r="DL34" s="740"/>
      <c r="DM34" s="740"/>
      <c r="DN34" s="740"/>
      <c r="DO34" s="740"/>
      <c r="DP34" s="740"/>
      <c r="DQ34" s="740"/>
      <c r="DR34" s="740"/>
      <c r="DS34" s="740"/>
      <c r="DT34" s="740"/>
      <c r="DU34" s="741"/>
    </row>
    <row r="35" spans="1:125" ht="15.75" customHeight="1">
      <c r="A35" s="758"/>
      <c r="B35" s="759"/>
      <c r="C35" s="759"/>
      <c r="D35" s="759"/>
      <c r="E35" s="759"/>
      <c r="F35" s="759"/>
      <c r="G35" s="759"/>
      <c r="H35" s="759"/>
      <c r="I35" s="759"/>
      <c r="J35" s="759"/>
      <c r="K35" s="759"/>
      <c r="L35" s="759"/>
      <c r="M35" s="760"/>
      <c r="N35" s="755" t="s">
        <v>1429</v>
      </c>
      <c r="O35" s="756"/>
      <c r="P35" s="756"/>
      <c r="Q35" s="756"/>
      <c r="R35" s="756"/>
      <c r="S35" s="756"/>
      <c r="T35" s="756"/>
      <c r="U35" s="756"/>
      <c r="V35" s="756"/>
      <c r="W35" s="756"/>
      <c r="X35" s="756"/>
      <c r="Y35" s="756"/>
      <c r="Z35" s="756"/>
      <c r="AA35" s="756"/>
      <c r="AB35" s="756"/>
      <c r="AC35" s="756"/>
      <c r="AD35" s="756"/>
      <c r="AE35" s="756"/>
      <c r="AF35" s="756"/>
      <c r="AG35" s="756"/>
      <c r="AH35" s="756"/>
      <c r="AI35" s="756"/>
      <c r="AJ35" s="756"/>
      <c r="AK35" s="756"/>
      <c r="AL35" s="756"/>
      <c r="AM35" s="756"/>
      <c r="AN35" s="756"/>
      <c r="AO35" s="756"/>
      <c r="AP35" s="756"/>
      <c r="AQ35" s="757"/>
      <c r="AR35" s="718" t="s">
        <v>1387</v>
      </c>
      <c r="AS35" s="719"/>
      <c r="AT35" s="719"/>
      <c r="AU35" s="719"/>
      <c r="AV35" s="719"/>
      <c r="AW35" s="749" t="s">
        <v>1388</v>
      </c>
      <c r="AX35" s="749"/>
      <c r="AY35" s="749"/>
      <c r="AZ35" s="749"/>
      <c r="BA35" s="749"/>
      <c r="BB35" s="753"/>
      <c r="BC35" s="720" t="s">
        <v>1430</v>
      </c>
      <c r="BD35" s="721"/>
      <c r="BE35" s="721"/>
      <c r="BF35" s="721"/>
      <c r="BG35" s="721"/>
      <c r="BH35" s="721"/>
      <c r="BI35" s="721"/>
      <c r="BJ35" s="721"/>
      <c r="BK35" s="721"/>
      <c r="BL35" s="721"/>
      <c r="BM35" s="721"/>
      <c r="BN35" s="721"/>
      <c r="BO35" s="721"/>
      <c r="BP35" s="721"/>
      <c r="BQ35" s="721"/>
      <c r="BR35" s="721"/>
      <c r="BS35" s="721"/>
      <c r="BT35" s="721"/>
      <c r="BU35" s="721"/>
      <c r="BV35" s="722"/>
      <c r="BW35" s="726" t="s">
        <v>1431</v>
      </c>
      <c r="BX35" s="727"/>
      <c r="BY35" s="727"/>
      <c r="BZ35" s="727"/>
      <c r="CA35" s="727"/>
      <c r="CB35" s="727"/>
      <c r="CC35" s="727"/>
      <c r="CD35" s="727"/>
      <c r="CE35" s="727"/>
      <c r="CF35" s="727"/>
      <c r="CG35" s="727"/>
      <c r="CH35" s="727"/>
      <c r="CI35" s="727"/>
      <c r="CJ35" s="727"/>
      <c r="CK35" s="727"/>
      <c r="CL35" s="727"/>
      <c r="CM35" s="727"/>
      <c r="CN35" s="727"/>
      <c r="CO35" s="727"/>
      <c r="CP35" s="727"/>
      <c r="CQ35" s="727"/>
      <c r="CR35" s="727"/>
      <c r="CS35" s="727"/>
      <c r="CT35" s="727"/>
      <c r="CU35" s="727"/>
      <c r="CV35" s="727"/>
      <c r="CW35" s="727"/>
      <c r="CX35" s="727"/>
      <c r="CY35" s="727"/>
      <c r="CZ35" s="727"/>
      <c r="DA35" s="727"/>
      <c r="DB35" s="727"/>
      <c r="DC35" s="727"/>
      <c r="DD35" s="727"/>
      <c r="DE35" s="727"/>
      <c r="DF35" s="727"/>
      <c r="DG35" s="727"/>
      <c r="DH35" s="727"/>
      <c r="DI35" s="727"/>
      <c r="DJ35" s="727"/>
      <c r="DK35" s="727"/>
      <c r="DL35" s="727"/>
      <c r="DM35" s="727"/>
      <c r="DN35" s="727"/>
      <c r="DO35" s="727"/>
      <c r="DP35" s="727"/>
      <c r="DQ35" s="727"/>
      <c r="DR35" s="727"/>
      <c r="DS35" s="727"/>
      <c r="DT35" s="727"/>
      <c r="DU35" s="728"/>
    </row>
    <row r="36" spans="1:125" ht="15.75" customHeight="1">
      <c r="A36" s="761"/>
      <c r="B36" s="762"/>
      <c r="C36" s="762"/>
      <c r="D36" s="762"/>
      <c r="E36" s="762"/>
      <c r="F36" s="762"/>
      <c r="G36" s="762"/>
      <c r="H36" s="762"/>
      <c r="I36" s="762"/>
      <c r="J36" s="762"/>
      <c r="K36" s="762"/>
      <c r="L36" s="762"/>
      <c r="M36" s="763"/>
      <c r="N36" s="761"/>
      <c r="O36" s="762"/>
      <c r="P36" s="762"/>
      <c r="Q36" s="762"/>
      <c r="R36" s="762"/>
      <c r="S36" s="762"/>
      <c r="T36" s="762"/>
      <c r="U36" s="762"/>
      <c r="V36" s="762"/>
      <c r="W36" s="762"/>
      <c r="X36" s="762"/>
      <c r="Y36" s="762"/>
      <c r="Z36" s="762"/>
      <c r="AA36" s="762"/>
      <c r="AB36" s="762"/>
      <c r="AC36" s="762"/>
      <c r="AD36" s="762"/>
      <c r="AE36" s="762"/>
      <c r="AF36" s="762"/>
      <c r="AG36" s="762"/>
      <c r="AH36" s="762"/>
      <c r="AI36" s="762"/>
      <c r="AJ36" s="762"/>
      <c r="AK36" s="762"/>
      <c r="AL36" s="762"/>
      <c r="AM36" s="762"/>
      <c r="AN36" s="762"/>
      <c r="AO36" s="762"/>
      <c r="AP36" s="762"/>
      <c r="AQ36" s="763"/>
      <c r="AR36" s="713" t="s">
        <v>1410</v>
      </c>
      <c r="AS36" s="714"/>
      <c r="AT36" s="714"/>
      <c r="AU36" s="714"/>
      <c r="AV36" s="714"/>
      <c r="AW36" s="743" t="s">
        <v>1418</v>
      </c>
      <c r="AX36" s="743"/>
      <c r="AY36" s="743"/>
      <c r="AZ36" s="743"/>
      <c r="BA36" s="743"/>
      <c r="BB36" s="744"/>
      <c r="BC36" s="723"/>
      <c r="BD36" s="724"/>
      <c r="BE36" s="724"/>
      <c r="BF36" s="724"/>
      <c r="BG36" s="724"/>
      <c r="BH36" s="724"/>
      <c r="BI36" s="724"/>
      <c r="BJ36" s="724"/>
      <c r="BK36" s="724"/>
      <c r="BL36" s="724"/>
      <c r="BM36" s="724"/>
      <c r="BN36" s="724"/>
      <c r="BO36" s="724"/>
      <c r="BP36" s="724"/>
      <c r="BQ36" s="724"/>
      <c r="BR36" s="724"/>
      <c r="BS36" s="724"/>
      <c r="BT36" s="724"/>
      <c r="BU36" s="724"/>
      <c r="BV36" s="725"/>
      <c r="BW36" s="729"/>
      <c r="BX36" s="730"/>
      <c r="BY36" s="730"/>
      <c r="BZ36" s="730"/>
      <c r="CA36" s="730"/>
      <c r="CB36" s="730"/>
      <c r="CC36" s="730"/>
      <c r="CD36" s="730"/>
      <c r="CE36" s="730"/>
      <c r="CF36" s="730"/>
      <c r="CG36" s="730"/>
      <c r="CH36" s="730"/>
      <c r="CI36" s="730"/>
      <c r="CJ36" s="730"/>
      <c r="CK36" s="730"/>
      <c r="CL36" s="730"/>
      <c r="CM36" s="730"/>
      <c r="CN36" s="730"/>
      <c r="CO36" s="730"/>
      <c r="CP36" s="730"/>
      <c r="CQ36" s="730"/>
      <c r="CR36" s="730"/>
      <c r="CS36" s="730"/>
      <c r="CT36" s="730"/>
      <c r="CU36" s="730"/>
      <c r="CV36" s="730"/>
      <c r="CW36" s="730"/>
      <c r="CX36" s="730"/>
      <c r="CY36" s="730"/>
      <c r="CZ36" s="730"/>
      <c r="DA36" s="730"/>
      <c r="DB36" s="730"/>
      <c r="DC36" s="730"/>
      <c r="DD36" s="730"/>
      <c r="DE36" s="730"/>
      <c r="DF36" s="730"/>
      <c r="DG36" s="730"/>
      <c r="DH36" s="730"/>
      <c r="DI36" s="730"/>
      <c r="DJ36" s="730"/>
      <c r="DK36" s="730"/>
      <c r="DL36" s="730"/>
      <c r="DM36" s="730"/>
      <c r="DN36" s="730"/>
      <c r="DO36" s="730"/>
      <c r="DP36" s="730"/>
      <c r="DQ36" s="730"/>
      <c r="DR36" s="730"/>
      <c r="DS36" s="730"/>
      <c r="DT36" s="730"/>
      <c r="DU36" s="731"/>
    </row>
    <row r="37" spans="1:125" ht="18.850000000000001" customHeight="1">
      <c r="A37" s="685" t="s">
        <v>1432</v>
      </c>
      <c r="B37" s="685"/>
      <c r="C37" s="685"/>
      <c r="D37" s="685"/>
      <c r="E37" s="685"/>
      <c r="F37" s="685"/>
      <c r="G37" s="685"/>
      <c r="H37" s="685"/>
      <c r="I37" s="685"/>
      <c r="J37" s="685"/>
      <c r="K37" s="685"/>
      <c r="L37" s="685"/>
      <c r="M37" s="685"/>
      <c r="N37" s="715" t="s">
        <v>1433</v>
      </c>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715"/>
      <c r="AM37" s="715"/>
      <c r="AN37" s="715"/>
      <c r="AO37" s="715"/>
      <c r="AP37" s="715"/>
      <c r="AQ37" s="715"/>
      <c r="AR37" s="746" t="s">
        <v>1387</v>
      </c>
      <c r="AS37" s="742"/>
      <c r="AT37" s="742"/>
      <c r="AU37" s="742"/>
      <c r="AV37" s="742"/>
      <c r="AW37" s="742" t="s">
        <v>1434</v>
      </c>
      <c r="AX37" s="742"/>
      <c r="AY37" s="742"/>
      <c r="AZ37" s="742" t="s">
        <v>1435</v>
      </c>
      <c r="BA37" s="742"/>
      <c r="BB37" s="742"/>
      <c r="BC37" s="747" t="s">
        <v>1436</v>
      </c>
      <c r="BD37" s="747"/>
      <c r="BE37" s="747"/>
      <c r="BF37" s="747"/>
      <c r="BG37" s="747"/>
      <c r="BH37" s="747"/>
      <c r="BI37" s="747"/>
      <c r="BJ37" s="747"/>
      <c r="BK37" s="747"/>
      <c r="BL37" s="747"/>
      <c r="BM37" s="747"/>
      <c r="BN37" s="747"/>
      <c r="BO37" s="747"/>
      <c r="BP37" s="747"/>
      <c r="BQ37" s="747"/>
      <c r="BR37" s="747"/>
      <c r="BS37" s="747"/>
      <c r="BT37" s="747"/>
      <c r="BU37" s="747"/>
      <c r="BV37" s="747"/>
      <c r="BW37" s="712" t="s">
        <v>1437</v>
      </c>
      <c r="BX37" s="712"/>
      <c r="BY37" s="712"/>
      <c r="BZ37" s="712"/>
      <c r="CA37" s="712"/>
      <c r="CB37" s="712"/>
      <c r="CC37" s="712"/>
      <c r="CD37" s="712"/>
      <c r="CE37" s="712"/>
      <c r="CF37" s="712"/>
      <c r="CG37" s="712"/>
      <c r="CH37" s="712"/>
      <c r="CI37" s="712"/>
      <c r="CJ37" s="712"/>
      <c r="CK37" s="712"/>
      <c r="CL37" s="712"/>
      <c r="CM37" s="712"/>
      <c r="CN37" s="712"/>
      <c r="CO37" s="712"/>
      <c r="CP37" s="712"/>
      <c r="CQ37" s="712"/>
      <c r="CR37" s="712"/>
      <c r="CS37" s="712"/>
      <c r="CT37" s="712"/>
      <c r="CU37" s="712"/>
      <c r="CV37" s="712"/>
      <c r="CW37" s="712"/>
      <c r="CX37" s="712"/>
      <c r="CY37" s="712"/>
      <c r="CZ37" s="712"/>
      <c r="DA37" s="712"/>
      <c r="DB37" s="712"/>
      <c r="DC37" s="712"/>
      <c r="DD37" s="712"/>
      <c r="DE37" s="712"/>
      <c r="DF37" s="712"/>
      <c r="DG37" s="712"/>
      <c r="DH37" s="712"/>
      <c r="DI37" s="712"/>
      <c r="DJ37" s="712"/>
      <c r="DK37" s="712"/>
      <c r="DL37" s="712"/>
      <c r="DM37" s="712"/>
      <c r="DN37" s="712"/>
      <c r="DO37" s="712"/>
      <c r="DP37" s="712"/>
      <c r="DQ37" s="712"/>
      <c r="DR37" s="712"/>
      <c r="DS37" s="712"/>
      <c r="DT37" s="712"/>
      <c r="DU37" s="712"/>
    </row>
    <row r="38" spans="1:125" ht="12.8" customHeight="1">
      <c r="A38" s="685"/>
      <c r="B38" s="685"/>
      <c r="C38" s="685"/>
      <c r="D38" s="685"/>
      <c r="E38" s="685"/>
      <c r="F38" s="685"/>
      <c r="G38" s="685"/>
      <c r="H38" s="685"/>
      <c r="I38" s="685"/>
      <c r="J38" s="685"/>
      <c r="K38" s="685"/>
      <c r="L38" s="685"/>
      <c r="M38" s="68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745"/>
      <c r="AM38" s="745"/>
      <c r="AN38" s="745"/>
      <c r="AO38" s="745"/>
      <c r="AP38" s="745"/>
      <c r="AQ38" s="745"/>
      <c r="AR38" s="713" t="s">
        <v>1438</v>
      </c>
      <c r="AS38" s="714"/>
      <c r="AT38" s="714"/>
      <c r="AU38" s="714"/>
      <c r="AV38" s="714"/>
      <c r="AW38" s="743" t="s">
        <v>1439</v>
      </c>
      <c r="AX38" s="743"/>
      <c r="AY38" s="743"/>
      <c r="AZ38" s="743"/>
      <c r="BA38" s="743"/>
      <c r="BB38" s="744"/>
      <c r="BC38" s="747"/>
      <c r="BD38" s="747"/>
      <c r="BE38" s="747"/>
      <c r="BF38" s="747"/>
      <c r="BG38" s="747"/>
      <c r="BH38" s="747"/>
      <c r="BI38" s="747"/>
      <c r="BJ38" s="747"/>
      <c r="BK38" s="747"/>
      <c r="BL38" s="747"/>
      <c r="BM38" s="747"/>
      <c r="BN38" s="747"/>
      <c r="BO38" s="747"/>
      <c r="BP38" s="747"/>
      <c r="BQ38" s="747"/>
      <c r="BR38" s="747"/>
      <c r="BS38" s="747"/>
      <c r="BT38" s="747"/>
      <c r="BU38" s="747"/>
      <c r="BV38" s="747"/>
      <c r="BW38" s="712"/>
      <c r="BX38" s="712"/>
      <c r="BY38" s="712"/>
      <c r="BZ38" s="712"/>
      <c r="CA38" s="712"/>
      <c r="CB38" s="712"/>
      <c r="CC38" s="712"/>
      <c r="CD38" s="712"/>
      <c r="CE38" s="712"/>
      <c r="CF38" s="712"/>
      <c r="CG38" s="712"/>
      <c r="CH38" s="712"/>
      <c r="CI38" s="712"/>
      <c r="CJ38" s="712"/>
      <c r="CK38" s="712"/>
      <c r="CL38" s="712"/>
      <c r="CM38" s="712"/>
      <c r="CN38" s="712"/>
      <c r="CO38" s="712"/>
      <c r="CP38" s="712"/>
      <c r="CQ38" s="712"/>
      <c r="CR38" s="712"/>
      <c r="CS38" s="712"/>
      <c r="CT38" s="712"/>
      <c r="CU38" s="712"/>
      <c r="CV38" s="712"/>
      <c r="CW38" s="712"/>
      <c r="CX38" s="712"/>
      <c r="CY38" s="712"/>
      <c r="CZ38" s="712"/>
      <c r="DA38" s="712"/>
      <c r="DB38" s="712"/>
      <c r="DC38" s="712"/>
      <c r="DD38" s="712"/>
      <c r="DE38" s="712"/>
      <c r="DF38" s="712"/>
      <c r="DG38" s="712"/>
      <c r="DH38" s="712"/>
      <c r="DI38" s="712"/>
      <c r="DJ38" s="712"/>
      <c r="DK38" s="712"/>
      <c r="DL38" s="712"/>
      <c r="DM38" s="712"/>
      <c r="DN38" s="712"/>
      <c r="DO38" s="712"/>
      <c r="DP38" s="712"/>
      <c r="DQ38" s="712"/>
      <c r="DR38" s="712"/>
      <c r="DS38" s="712"/>
      <c r="DT38" s="712"/>
      <c r="DU38" s="712"/>
    </row>
    <row r="39" spans="1:125" ht="11.3" customHeight="1">
      <c r="A39" s="685"/>
      <c r="B39" s="685"/>
      <c r="C39" s="685"/>
      <c r="D39" s="685"/>
      <c r="E39" s="685"/>
      <c r="F39" s="685"/>
      <c r="G39" s="685"/>
      <c r="H39" s="685"/>
      <c r="I39" s="685"/>
      <c r="J39" s="685"/>
      <c r="K39" s="685"/>
      <c r="L39" s="685"/>
      <c r="M39" s="685"/>
      <c r="N39" s="678" t="s">
        <v>1440</v>
      </c>
      <c r="O39" s="679"/>
      <c r="P39" s="679"/>
      <c r="Q39" s="679"/>
      <c r="R39" s="679"/>
      <c r="S39" s="679"/>
      <c r="T39" s="679"/>
      <c r="U39" s="679"/>
      <c r="V39" s="679"/>
      <c r="W39" s="679"/>
      <c r="X39" s="679"/>
      <c r="Y39" s="679"/>
      <c r="Z39" s="679"/>
      <c r="AA39" s="679"/>
      <c r="AB39" s="679"/>
      <c r="AC39" s="679"/>
      <c r="AD39" s="679"/>
      <c r="AE39" s="679"/>
      <c r="AF39" s="679"/>
      <c r="AG39" s="679"/>
      <c r="AH39" s="679"/>
      <c r="AI39" s="679"/>
      <c r="AJ39" s="679"/>
      <c r="AK39" s="679"/>
      <c r="AL39" s="679"/>
      <c r="AM39" s="679"/>
      <c r="AN39" s="679"/>
      <c r="AO39" s="679"/>
      <c r="AP39" s="679"/>
      <c r="AQ39" s="680"/>
      <c r="AR39" s="748" t="s">
        <v>1441</v>
      </c>
      <c r="AS39" s="749"/>
      <c r="AT39" s="749"/>
      <c r="AU39" s="749"/>
      <c r="AV39" s="749"/>
      <c r="AW39" s="719" t="s">
        <v>1401</v>
      </c>
      <c r="AX39" s="719"/>
      <c r="AY39" s="719"/>
      <c r="AZ39" s="749" t="s">
        <v>1442</v>
      </c>
      <c r="BA39" s="749"/>
      <c r="BB39" s="753"/>
      <c r="BC39" s="712" t="s">
        <v>1443</v>
      </c>
      <c r="BD39" s="712"/>
      <c r="BE39" s="712"/>
      <c r="BF39" s="712"/>
      <c r="BG39" s="712"/>
      <c r="BH39" s="712"/>
      <c r="BI39" s="712"/>
      <c r="BJ39" s="712"/>
      <c r="BK39" s="712"/>
      <c r="BL39" s="712"/>
      <c r="BM39" s="712"/>
      <c r="BN39" s="712"/>
      <c r="BO39" s="712"/>
      <c r="BP39" s="712"/>
      <c r="BQ39" s="712"/>
      <c r="BR39" s="712"/>
      <c r="BS39" s="712"/>
      <c r="BT39" s="712"/>
      <c r="BU39" s="712"/>
      <c r="BV39" s="712"/>
      <c r="BW39" s="712" t="s">
        <v>1444</v>
      </c>
      <c r="BX39" s="712"/>
      <c r="BY39" s="712"/>
      <c r="BZ39" s="712"/>
      <c r="CA39" s="712"/>
      <c r="CB39" s="712"/>
      <c r="CC39" s="712"/>
      <c r="CD39" s="712"/>
      <c r="CE39" s="712"/>
      <c r="CF39" s="712"/>
      <c r="CG39" s="712"/>
      <c r="CH39" s="712"/>
      <c r="CI39" s="712"/>
      <c r="CJ39" s="712"/>
      <c r="CK39" s="712"/>
      <c r="CL39" s="712"/>
      <c r="CM39" s="712"/>
      <c r="CN39" s="712"/>
      <c r="CO39" s="712"/>
      <c r="CP39" s="712"/>
      <c r="CQ39" s="712"/>
      <c r="CR39" s="712"/>
      <c r="CS39" s="712"/>
      <c r="CT39" s="712"/>
      <c r="CU39" s="712"/>
      <c r="CV39" s="712"/>
      <c r="CW39" s="712"/>
      <c r="CX39" s="712"/>
      <c r="CY39" s="712"/>
      <c r="CZ39" s="712"/>
      <c r="DA39" s="712"/>
      <c r="DB39" s="712"/>
      <c r="DC39" s="712"/>
      <c r="DD39" s="712"/>
      <c r="DE39" s="712"/>
      <c r="DF39" s="712"/>
      <c r="DG39" s="712"/>
      <c r="DH39" s="712"/>
      <c r="DI39" s="712"/>
      <c r="DJ39" s="712"/>
      <c r="DK39" s="712"/>
      <c r="DL39" s="712"/>
      <c r="DM39" s="712"/>
      <c r="DN39" s="712"/>
      <c r="DO39" s="712"/>
      <c r="DP39" s="712"/>
      <c r="DQ39" s="712"/>
      <c r="DR39" s="712"/>
      <c r="DS39" s="712"/>
      <c r="DT39" s="712"/>
      <c r="DU39" s="712"/>
    </row>
    <row r="40" spans="1:125" ht="11.3" customHeight="1">
      <c r="A40" s="685"/>
      <c r="B40" s="685"/>
      <c r="C40" s="685"/>
      <c r="D40" s="685"/>
      <c r="E40" s="685"/>
      <c r="F40" s="685"/>
      <c r="G40" s="685"/>
      <c r="H40" s="685"/>
      <c r="I40" s="685"/>
      <c r="J40" s="685"/>
      <c r="K40" s="685"/>
      <c r="L40" s="685"/>
      <c r="M40" s="685"/>
      <c r="N40" s="693"/>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4"/>
      <c r="AP40" s="694"/>
      <c r="AQ40" s="695"/>
      <c r="AR40" s="750"/>
      <c r="AS40" s="751"/>
      <c r="AT40" s="751"/>
      <c r="AU40" s="751"/>
      <c r="AV40" s="751"/>
      <c r="AW40" s="742"/>
      <c r="AX40" s="742"/>
      <c r="AY40" s="742"/>
      <c r="AZ40" s="751"/>
      <c r="BA40" s="751"/>
      <c r="BB40" s="754"/>
      <c r="BC40" s="712"/>
      <c r="BD40" s="712"/>
      <c r="BE40" s="712"/>
      <c r="BF40" s="712"/>
      <c r="BG40" s="712"/>
      <c r="BH40" s="712"/>
      <c r="BI40" s="712"/>
      <c r="BJ40" s="712"/>
      <c r="BK40" s="712"/>
      <c r="BL40" s="712"/>
      <c r="BM40" s="712"/>
      <c r="BN40" s="712"/>
      <c r="BO40" s="712"/>
      <c r="BP40" s="712"/>
      <c r="BQ40" s="712"/>
      <c r="BR40" s="712"/>
      <c r="BS40" s="712"/>
      <c r="BT40" s="712"/>
      <c r="BU40" s="712"/>
      <c r="BV40" s="712"/>
      <c r="BW40" s="712"/>
      <c r="BX40" s="712"/>
      <c r="BY40" s="712"/>
      <c r="BZ40" s="712"/>
      <c r="CA40" s="712"/>
      <c r="CB40" s="712"/>
      <c r="CC40" s="712"/>
      <c r="CD40" s="712"/>
      <c r="CE40" s="712"/>
      <c r="CF40" s="712"/>
      <c r="CG40" s="712"/>
      <c r="CH40" s="712"/>
      <c r="CI40" s="712"/>
      <c r="CJ40" s="712"/>
      <c r="CK40" s="712"/>
      <c r="CL40" s="712"/>
      <c r="CM40" s="712"/>
      <c r="CN40" s="712"/>
      <c r="CO40" s="712"/>
      <c r="CP40" s="712"/>
      <c r="CQ40" s="712"/>
      <c r="CR40" s="712"/>
      <c r="CS40" s="712"/>
      <c r="CT40" s="712"/>
      <c r="CU40" s="712"/>
      <c r="CV40" s="712"/>
      <c r="CW40" s="712"/>
      <c r="CX40" s="712"/>
      <c r="CY40" s="712"/>
      <c r="CZ40" s="712"/>
      <c r="DA40" s="712"/>
      <c r="DB40" s="712"/>
      <c r="DC40" s="712"/>
      <c r="DD40" s="712"/>
      <c r="DE40" s="712"/>
      <c r="DF40" s="712"/>
      <c r="DG40" s="712"/>
      <c r="DH40" s="712"/>
      <c r="DI40" s="712"/>
      <c r="DJ40" s="712"/>
      <c r="DK40" s="712"/>
      <c r="DL40" s="712"/>
      <c r="DM40" s="712"/>
      <c r="DN40" s="712"/>
      <c r="DO40" s="712"/>
      <c r="DP40" s="712"/>
      <c r="DQ40" s="712"/>
      <c r="DR40" s="712"/>
      <c r="DS40" s="712"/>
      <c r="DT40" s="712"/>
      <c r="DU40" s="712"/>
    </row>
    <row r="41" spans="1:125" ht="5.25" customHeight="1">
      <c r="A41" s="685"/>
      <c r="B41" s="685"/>
      <c r="C41" s="685"/>
      <c r="D41" s="685"/>
      <c r="E41" s="685"/>
      <c r="F41" s="685"/>
      <c r="G41" s="685"/>
      <c r="H41" s="685"/>
      <c r="I41" s="685"/>
      <c r="J41" s="685"/>
      <c r="K41" s="685"/>
      <c r="L41" s="685"/>
      <c r="M41" s="685"/>
      <c r="N41" s="693"/>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5"/>
      <c r="AR41" s="750"/>
      <c r="AS41" s="751"/>
      <c r="AT41" s="751"/>
      <c r="AU41" s="751"/>
      <c r="AV41" s="751"/>
      <c r="AW41" s="742"/>
      <c r="AX41" s="742"/>
      <c r="AY41" s="742"/>
      <c r="AZ41" s="751"/>
      <c r="BA41" s="751"/>
      <c r="BB41" s="754"/>
      <c r="BC41" s="712"/>
      <c r="BD41" s="712"/>
      <c r="BE41" s="712"/>
      <c r="BF41" s="712"/>
      <c r="BG41" s="712"/>
      <c r="BH41" s="712"/>
      <c r="BI41" s="712"/>
      <c r="BJ41" s="712"/>
      <c r="BK41" s="712"/>
      <c r="BL41" s="712"/>
      <c r="BM41" s="712"/>
      <c r="BN41" s="712"/>
      <c r="BO41" s="712"/>
      <c r="BP41" s="712"/>
      <c r="BQ41" s="712"/>
      <c r="BR41" s="712"/>
      <c r="BS41" s="712"/>
      <c r="BT41" s="712"/>
      <c r="BU41" s="712"/>
      <c r="BV41" s="712"/>
      <c r="BW41" s="712"/>
      <c r="BX41" s="712"/>
      <c r="BY41" s="712"/>
      <c r="BZ41" s="712"/>
      <c r="CA41" s="712"/>
      <c r="CB41" s="712"/>
      <c r="CC41" s="712"/>
      <c r="CD41" s="712"/>
      <c r="CE41" s="712"/>
      <c r="CF41" s="712"/>
      <c r="CG41" s="712"/>
      <c r="CH41" s="712"/>
      <c r="CI41" s="712"/>
      <c r="CJ41" s="712"/>
      <c r="CK41" s="712"/>
      <c r="CL41" s="712"/>
      <c r="CM41" s="712"/>
      <c r="CN41" s="712"/>
      <c r="CO41" s="712"/>
      <c r="CP41" s="712"/>
      <c r="CQ41" s="712"/>
      <c r="CR41" s="712"/>
      <c r="CS41" s="712"/>
      <c r="CT41" s="712"/>
      <c r="CU41" s="712"/>
      <c r="CV41" s="712"/>
      <c r="CW41" s="712"/>
      <c r="CX41" s="712"/>
      <c r="CY41" s="712"/>
      <c r="CZ41" s="712"/>
      <c r="DA41" s="712"/>
      <c r="DB41" s="712"/>
      <c r="DC41" s="712"/>
      <c r="DD41" s="712"/>
      <c r="DE41" s="712"/>
      <c r="DF41" s="712"/>
      <c r="DG41" s="712"/>
      <c r="DH41" s="712"/>
      <c r="DI41" s="712"/>
      <c r="DJ41" s="712"/>
      <c r="DK41" s="712"/>
      <c r="DL41" s="712"/>
      <c r="DM41" s="712"/>
      <c r="DN41" s="712"/>
      <c r="DO41" s="712"/>
      <c r="DP41" s="712"/>
      <c r="DQ41" s="712"/>
      <c r="DR41" s="712"/>
      <c r="DS41" s="712"/>
      <c r="DT41" s="712"/>
      <c r="DU41" s="712"/>
    </row>
    <row r="42" spans="1:125" ht="3.8" customHeight="1">
      <c r="A42" s="685"/>
      <c r="B42" s="685"/>
      <c r="C42" s="685"/>
      <c r="D42" s="685"/>
      <c r="E42" s="685"/>
      <c r="F42" s="685"/>
      <c r="G42" s="685"/>
      <c r="H42" s="685"/>
      <c r="I42" s="685"/>
      <c r="J42" s="685"/>
      <c r="K42" s="685"/>
      <c r="L42" s="685"/>
      <c r="M42" s="685"/>
      <c r="N42" s="686"/>
      <c r="O42" s="687"/>
      <c r="P42" s="687"/>
      <c r="Q42" s="687"/>
      <c r="R42" s="687"/>
      <c r="S42" s="687"/>
      <c r="T42" s="687"/>
      <c r="U42" s="687"/>
      <c r="V42" s="687"/>
      <c r="W42" s="687"/>
      <c r="X42" s="687"/>
      <c r="Y42" s="687"/>
      <c r="Z42" s="687"/>
      <c r="AA42" s="687"/>
      <c r="AB42" s="687"/>
      <c r="AC42" s="687"/>
      <c r="AD42" s="687"/>
      <c r="AE42" s="687"/>
      <c r="AF42" s="687"/>
      <c r="AG42" s="687"/>
      <c r="AH42" s="687"/>
      <c r="AI42" s="687"/>
      <c r="AJ42" s="687"/>
      <c r="AK42" s="687"/>
      <c r="AL42" s="687"/>
      <c r="AM42" s="687"/>
      <c r="AN42" s="687"/>
      <c r="AO42" s="687"/>
      <c r="AP42" s="687"/>
      <c r="AQ42" s="688"/>
      <c r="AR42" s="752"/>
      <c r="AS42" s="743"/>
      <c r="AT42" s="743"/>
      <c r="AU42" s="743"/>
      <c r="AV42" s="743"/>
      <c r="AW42" s="714"/>
      <c r="AX42" s="714"/>
      <c r="AY42" s="714"/>
      <c r="AZ42" s="743"/>
      <c r="BA42" s="743"/>
      <c r="BB42" s="744"/>
      <c r="BC42" s="712"/>
      <c r="BD42" s="712"/>
      <c r="BE42" s="712"/>
      <c r="BF42" s="712"/>
      <c r="BG42" s="712"/>
      <c r="BH42" s="712"/>
      <c r="BI42" s="712"/>
      <c r="BJ42" s="712"/>
      <c r="BK42" s="712"/>
      <c r="BL42" s="712"/>
      <c r="BM42" s="712"/>
      <c r="BN42" s="712"/>
      <c r="BO42" s="712"/>
      <c r="BP42" s="712"/>
      <c r="BQ42" s="712"/>
      <c r="BR42" s="712"/>
      <c r="BS42" s="712"/>
      <c r="BT42" s="712"/>
      <c r="BU42" s="712"/>
      <c r="BV42" s="712"/>
      <c r="BW42" s="712"/>
      <c r="BX42" s="712"/>
      <c r="BY42" s="712"/>
      <c r="BZ42" s="712"/>
      <c r="CA42" s="712"/>
      <c r="CB42" s="712"/>
      <c r="CC42" s="712"/>
      <c r="CD42" s="712"/>
      <c r="CE42" s="712"/>
      <c r="CF42" s="712"/>
      <c r="CG42" s="712"/>
      <c r="CH42" s="712"/>
      <c r="CI42" s="712"/>
      <c r="CJ42" s="712"/>
      <c r="CK42" s="712"/>
      <c r="CL42" s="712"/>
      <c r="CM42" s="712"/>
      <c r="CN42" s="712"/>
      <c r="CO42" s="712"/>
      <c r="CP42" s="712"/>
      <c r="CQ42" s="712"/>
      <c r="CR42" s="712"/>
      <c r="CS42" s="712"/>
      <c r="CT42" s="712"/>
      <c r="CU42" s="712"/>
      <c r="CV42" s="712"/>
      <c r="CW42" s="712"/>
      <c r="CX42" s="712"/>
      <c r="CY42" s="712"/>
      <c r="CZ42" s="712"/>
      <c r="DA42" s="712"/>
      <c r="DB42" s="712"/>
      <c r="DC42" s="712"/>
      <c r="DD42" s="712"/>
      <c r="DE42" s="712"/>
      <c r="DF42" s="712"/>
      <c r="DG42" s="712"/>
      <c r="DH42" s="712"/>
      <c r="DI42" s="712"/>
      <c r="DJ42" s="712"/>
      <c r="DK42" s="712"/>
      <c r="DL42" s="712"/>
      <c r="DM42" s="712"/>
      <c r="DN42" s="712"/>
      <c r="DO42" s="712"/>
      <c r="DP42" s="712"/>
      <c r="DQ42" s="712"/>
      <c r="DR42" s="712"/>
      <c r="DS42" s="712"/>
      <c r="DT42" s="712"/>
      <c r="DU42" s="712"/>
    </row>
    <row r="43" spans="1:125" ht="31.6" customHeight="1">
      <c r="A43" s="685"/>
      <c r="B43" s="685"/>
      <c r="C43" s="685"/>
      <c r="D43" s="685"/>
      <c r="E43" s="685"/>
      <c r="F43" s="685"/>
      <c r="G43" s="685"/>
      <c r="H43" s="685"/>
      <c r="I43" s="685"/>
      <c r="J43" s="685"/>
      <c r="K43" s="685"/>
      <c r="L43" s="685"/>
      <c r="M43" s="685"/>
      <c r="N43" s="715" t="s">
        <v>1445</v>
      </c>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715"/>
      <c r="AM43" s="715"/>
      <c r="AN43" s="715"/>
      <c r="AO43" s="715"/>
      <c r="AP43" s="715"/>
      <c r="AQ43" s="715"/>
      <c r="AR43" s="718" t="s">
        <v>1441</v>
      </c>
      <c r="AS43" s="719"/>
      <c r="AT43" s="719"/>
      <c r="AU43" s="719"/>
      <c r="AV43" s="719"/>
      <c r="AW43" s="738" t="s">
        <v>1411</v>
      </c>
      <c r="AX43" s="738"/>
      <c r="AY43" s="738"/>
      <c r="AZ43" s="738"/>
      <c r="BA43" s="738"/>
      <c r="BB43" s="767"/>
      <c r="BC43" s="712"/>
      <c r="BD43" s="712"/>
      <c r="BE43" s="712"/>
      <c r="BF43" s="712"/>
      <c r="BG43" s="712"/>
      <c r="BH43" s="712"/>
      <c r="BI43" s="712"/>
      <c r="BJ43" s="712"/>
      <c r="BK43" s="712"/>
      <c r="BL43" s="712"/>
      <c r="BM43" s="712"/>
      <c r="BN43" s="712"/>
      <c r="BO43" s="712"/>
      <c r="BP43" s="712"/>
      <c r="BQ43" s="712"/>
      <c r="BR43" s="712"/>
      <c r="BS43" s="712"/>
      <c r="BT43" s="712"/>
      <c r="BU43" s="712"/>
      <c r="BV43" s="712"/>
      <c r="BW43" s="712" t="s">
        <v>1446</v>
      </c>
      <c r="BX43" s="712"/>
      <c r="BY43" s="712"/>
      <c r="BZ43" s="712"/>
      <c r="CA43" s="712"/>
      <c r="CB43" s="712"/>
      <c r="CC43" s="712"/>
      <c r="CD43" s="712"/>
      <c r="CE43" s="712"/>
      <c r="CF43" s="712"/>
      <c r="CG43" s="712"/>
      <c r="CH43" s="712"/>
      <c r="CI43" s="712"/>
      <c r="CJ43" s="712"/>
      <c r="CK43" s="712"/>
      <c r="CL43" s="712"/>
      <c r="CM43" s="712"/>
      <c r="CN43" s="712"/>
      <c r="CO43" s="712"/>
      <c r="CP43" s="712"/>
      <c r="CQ43" s="712"/>
      <c r="CR43" s="712"/>
      <c r="CS43" s="712"/>
      <c r="CT43" s="712"/>
      <c r="CU43" s="712"/>
      <c r="CV43" s="712"/>
      <c r="CW43" s="712"/>
      <c r="CX43" s="712"/>
      <c r="CY43" s="712"/>
      <c r="CZ43" s="712"/>
      <c r="DA43" s="712"/>
      <c r="DB43" s="712"/>
      <c r="DC43" s="712"/>
      <c r="DD43" s="712"/>
      <c r="DE43" s="712"/>
      <c r="DF43" s="712"/>
      <c r="DG43" s="712"/>
      <c r="DH43" s="712"/>
      <c r="DI43" s="712"/>
      <c r="DJ43" s="712"/>
      <c r="DK43" s="712"/>
      <c r="DL43" s="712"/>
      <c r="DM43" s="712"/>
      <c r="DN43" s="712"/>
      <c r="DO43" s="712"/>
      <c r="DP43" s="712"/>
      <c r="DQ43" s="712"/>
      <c r="DR43" s="712"/>
      <c r="DS43" s="712"/>
      <c r="DT43" s="712"/>
      <c r="DU43" s="712"/>
    </row>
    <row r="44" spans="1:125" ht="34.549999999999997" customHeight="1">
      <c r="A44" s="768" t="s">
        <v>1447</v>
      </c>
      <c r="B44" s="769"/>
      <c r="C44" s="769"/>
      <c r="D44" s="769"/>
      <c r="E44" s="769"/>
      <c r="F44" s="769"/>
      <c r="G44" s="769"/>
      <c r="H44" s="769"/>
      <c r="I44" s="769"/>
      <c r="J44" s="769"/>
      <c r="K44" s="769"/>
      <c r="L44" s="769"/>
      <c r="M44" s="770"/>
      <c r="N44" s="771" t="s">
        <v>1448</v>
      </c>
      <c r="O44" s="772"/>
      <c r="P44" s="772"/>
      <c r="Q44" s="772"/>
      <c r="R44" s="772"/>
      <c r="S44" s="772"/>
      <c r="T44" s="772"/>
      <c r="U44" s="772"/>
      <c r="V44" s="772"/>
      <c r="W44" s="772"/>
      <c r="X44" s="772"/>
      <c r="Y44" s="772"/>
      <c r="Z44" s="772"/>
      <c r="AA44" s="772"/>
      <c r="AB44" s="772"/>
      <c r="AC44" s="772"/>
      <c r="AD44" s="772"/>
      <c r="AE44" s="772"/>
      <c r="AF44" s="772"/>
      <c r="AG44" s="772"/>
      <c r="AH44" s="772"/>
      <c r="AI44" s="772"/>
      <c r="AJ44" s="772"/>
      <c r="AK44" s="772"/>
      <c r="AL44" s="772"/>
      <c r="AM44" s="772"/>
      <c r="AN44" s="772"/>
      <c r="AO44" s="772"/>
      <c r="AP44" s="772"/>
      <c r="AQ44" s="773"/>
      <c r="AR44" s="716" t="s">
        <v>1387</v>
      </c>
      <c r="AS44" s="717"/>
      <c r="AT44" s="717"/>
      <c r="AU44" s="717"/>
      <c r="AV44" s="717"/>
      <c r="AW44" s="717" t="s">
        <v>1396</v>
      </c>
      <c r="AX44" s="717"/>
      <c r="AY44" s="717"/>
      <c r="AZ44" s="717" t="s">
        <v>1449</v>
      </c>
      <c r="BA44" s="717"/>
      <c r="BB44" s="733"/>
      <c r="BC44" s="764" t="s">
        <v>1450</v>
      </c>
      <c r="BD44" s="765"/>
      <c r="BE44" s="765"/>
      <c r="BF44" s="765"/>
      <c r="BG44" s="765"/>
      <c r="BH44" s="765"/>
      <c r="BI44" s="765"/>
      <c r="BJ44" s="765"/>
      <c r="BK44" s="765"/>
      <c r="BL44" s="765"/>
      <c r="BM44" s="765"/>
      <c r="BN44" s="765"/>
      <c r="BO44" s="765"/>
      <c r="BP44" s="765"/>
      <c r="BQ44" s="765"/>
      <c r="BR44" s="765"/>
      <c r="BS44" s="765"/>
      <c r="BT44" s="765"/>
      <c r="BU44" s="765"/>
      <c r="BV44" s="766"/>
      <c r="BW44" s="712" t="s">
        <v>1451</v>
      </c>
      <c r="BX44" s="712"/>
      <c r="BY44" s="712"/>
      <c r="BZ44" s="712"/>
      <c r="CA44" s="712"/>
      <c r="CB44" s="712"/>
      <c r="CC44" s="712"/>
      <c r="CD44" s="712"/>
      <c r="CE44" s="712"/>
      <c r="CF44" s="712"/>
      <c r="CG44" s="712"/>
      <c r="CH44" s="712"/>
      <c r="CI44" s="712"/>
      <c r="CJ44" s="712"/>
      <c r="CK44" s="712"/>
      <c r="CL44" s="712"/>
      <c r="CM44" s="712"/>
      <c r="CN44" s="712"/>
      <c r="CO44" s="712"/>
      <c r="CP44" s="712"/>
      <c r="CQ44" s="712"/>
      <c r="CR44" s="712"/>
      <c r="CS44" s="712"/>
      <c r="CT44" s="712"/>
      <c r="CU44" s="712"/>
      <c r="CV44" s="712"/>
      <c r="CW44" s="712"/>
      <c r="CX44" s="712"/>
      <c r="CY44" s="712"/>
      <c r="CZ44" s="712"/>
      <c r="DA44" s="712"/>
      <c r="DB44" s="712"/>
      <c r="DC44" s="712"/>
      <c r="DD44" s="712"/>
      <c r="DE44" s="712"/>
      <c r="DF44" s="712"/>
      <c r="DG44" s="712"/>
      <c r="DH44" s="712"/>
      <c r="DI44" s="712"/>
      <c r="DJ44" s="712"/>
      <c r="DK44" s="712"/>
      <c r="DL44" s="712"/>
      <c r="DM44" s="712"/>
      <c r="DN44" s="712"/>
      <c r="DO44" s="712"/>
      <c r="DP44" s="712"/>
      <c r="DQ44" s="712"/>
      <c r="DR44" s="712"/>
      <c r="DS44" s="712"/>
      <c r="DT44" s="712"/>
      <c r="DU44" s="712"/>
    </row>
  </sheetData>
  <mergeCells count="151">
    <mergeCell ref="BC44:BV44"/>
    <mergeCell ref="BW44:DU44"/>
    <mergeCell ref="N43:AQ43"/>
    <mergeCell ref="AR43:AV43"/>
    <mergeCell ref="AW43:BB43"/>
    <mergeCell ref="BC43:BV43"/>
    <mergeCell ref="BW43:DU43"/>
    <mergeCell ref="A44:M44"/>
    <mergeCell ref="N44:AQ44"/>
    <mergeCell ref="AR44:AV44"/>
    <mergeCell ref="AW44:AY44"/>
    <mergeCell ref="AZ44:BB44"/>
    <mergeCell ref="AW36:BB36"/>
    <mergeCell ref="A37:M43"/>
    <mergeCell ref="N37:AQ38"/>
    <mergeCell ref="AR37:AV37"/>
    <mergeCell ref="AW37:AY37"/>
    <mergeCell ref="AZ37:BB37"/>
    <mergeCell ref="BC37:BV38"/>
    <mergeCell ref="BW37:DU38"/>
    <mergeCell ref="AR38:AV38"/>
    <mergeCell ref="AW38:BB38"/>
    <mergeCell ref="N39:AQ42"/>
    <mergeCell ref="AR39:AV42"/>
    <mergeCell ref="AW39:AY42"/>
    <mergeCell ref="AZ39:BB42"/>
    <mergeCell ref="BC39:BV42"/>
    <mergeCell ref="BW39:DU42"/>
    <mergeCell ref="A31:M36"/>
    <mergeCell ref="N31:AQ32"/>
    <mergeCell ref="AR31:AV31"/>
    <mergeCell ref="AW31:AY31"/>
    <mergeCell ref="AZ31:BB31"/>
    <mergeCell ref="N35:AQ36"/>
    <mergeCell ref="AR35:AV35"/>
    <mergeCell ref="AW35:BB35"/>
    <mergeCell ref="AZ34:BB34"/>
    <mergeCell ref="BC34:BV34"/>
    <mergeCell ref="BW34:DU34"/>
    <mergeCell ref="BC31:BV32"/>
    <mergeCell ref="BW31:DU32"/>
    <mergeCell ref="AR32:AV32"/>
    <mergeCell ref="AW32:AY32"/>
    <mergeCell ref="AZ32:BB32"/>
    <mergeCell ref="N33:AQ33"/>
    <mergeCell ref="AR33:AV33"/>
    <mergeCell ref="AW33:AY33"/>
    <mergeCell ref="AZ33:BB33"/>
    <mergeCell ref="BC33:BV33"/>
    <mergeCell ref="BC35:BV36"/>
    <mergeCell ref="BW35:DU36"/>
    <mergeCell ref="AR36:AV36"/>
    <mergeCell ref="BC28:BV28"/>
    <mergeCell ref="BW28:DU28"/>
    <mergeCell ref="A29:M30"/>
    <mergeCell ref="N29:AQ30"/>
    <mergeCell ref="AR29:AV29"/>
    <mergeCell ref="AW29:AY29"/>
    <mergeCell ref="AZ29:BB29"/>
    <mergeCell ref="BC29:BV30"/>
    <mergeCell ref="BW29:DU30"/>
    <mergeCell ref="AR30:AV30"/>
    <mergeCell ref="A25:M28"/>
    <mergeCell ref="N28:AQ28"/>
    <mergeCell ref="AR28:AV28"/>
    <mergeCell ref="AW28:AY28"/>
    <mergeCell ref="AZ28:BB28"/>
    <mergeCell ref="AW30:AY30"/>
    <mergeCell ref="AZ30:BB30"/>
    <mergeCell ref="BW33:DU33"/>
    <mergeCell ref="N34:AQ34"/>
    <mergeCell ref="AR34:AV34"/>
    <mergeCell ref="AW34:AY34"/>
    <mergeCell ref="BW12:CF13"/>
    <mergeCell ref="CG12:CP12"/>
    <mergeCell ref="CQ12:CZ12"/>
    <mergeCell ref="DA12:DJ12"/>
    <mergeCell ref="BW25:DU26"/>
    <mergeCell ref="AR26:AV26"/>
    <mergeCell ref="AW26:AY26"/>
    <mergeCell ref="AZ26:BB26"/>
    <mergeCell ref="N27:AQ27"/>
    <mergeCell ref="AR27:AV27"/>
    <mergeCell ref="AW27:AY27"/>
    <mergeCell ref="AZ27:BB27"/>
    <mergeCell ref="BC27:BV27"/>
    <mergeCell ref="BW27:DU27"/>
    <mergeCell ref="N25:AQ26"/>
    <mergeCell ref="AR25:AV25"/>
    <mergeCell ref="AW25:AY25"/>
    <mergeCell ref="AZ25:BB25"/>
    <mergeCell ref="BC25:BV26"/>
    <mergeCell ref="A12:I13"/>
    <mergeCell ref="J12:S12"/>
    <mergeCell ref="T12:AC12"/>
    <mergeCell ref="AD12:AM12"/>
    <mergeCell ref="AN12:AW12"/>
    <mergeCell ref="DK13:DT13"/>
    <mergeCell ref="A21:DU22"/>
    <mergeCell ref="A24:M24"/>
    <mergeCell ref="N24:AQ24"/>
    <mergeCell ref="AR24:BB24"/>
    <mergeCell ref="BC24:BV24"/>
    <mergeCell ref="BW24:DU24"/>
    <mergeCell ref="DK12:DT12"/>
    <mergeCell ref="J13:S13"/>
    <mergeCell ref="T13:AC13"/>
    <mergeCell ref="AD13:AM13"/>
    <mergeCell ref="AN13:AW13"/>
    <mergeCell ref="AX13:BG13"/>
    <mergeCell ref="BH13:BQ13"/>
    <mergeCell ref="CG13:CP13"/>
    <mergeCell ref="CQ13:CZ13"/>
    <mergeCell ref="DA13:DJ13"/>
    <mergeCell ref="AX12:BG12"/>
    <mergeCell ref="BH12:BQ12"/>
    <mergeCell ref="A8:R9"/>
    <mergeCell ref="S8:X8"/>
    <mergeCell ref="Y8:AB8"/>
    <mergeCell ref="AC8:AF8"/>
    <mergeCell ref="AG8:AY8"/>
    <mergeCell ref="AZ8:DK9"/>
    <mergeCell ref="S9:X9"/>
    <mergeCell ref="Y9:AB9"/>
    <mergeCell ref="AC9:AF9"/>
    <mergeCell ref="AG9:AY9"/>
    <mergeCell ref="A6:R7"/>
    <mergeCell ref="S6:X6"/>
    <mergeCell ref="Y6:AB6"/>
    <mergeCell ref="AC6:AF6"/>
    <mergeCell ref="AG6:AY6"/>
    <mergeCell ref="AZ6:DK7"/>
    <mergeCell ref="S7:X7"/>
    <mergeCell ref="Y7:AB7"/>
    <mergeCell ref="AC7:AF7"/>
    <mergeCell ref="AG7:AY7"/>
    <mergeCell ref="A3:R3"/>
    <mergeCell ref="S3:AF3"/>
    <mergeCell ref="AG3:AY3"/>
    <mergeCell ref="AZ3:DK3"/>
    <mergeCell ref="A4:R4"/>
    <mergeCell ref="S4:X4"/>
    <mergeCell ref="Y4:AB4"/>
    <mergeCell ref="AC4:AF4"/>
    <mergeCell ref="AG4:AY4"/>
    <mergeCell ref="AZ4:DK5"/>
    <mergeCell ref="A5:R5"/>
    <mergeCell ref="S5:X5"/>
    <mergeCell ref="Y5:AB5"/>
    <mergeCell ref="AC5:AF5"/>
    <mergeCell ref="AG5:AY5"/>
  </mergeCells>
  <phoneticPr fontId="3"/>
  <pageMargins left="0.78740157480314965" right="0.39370078740157483" top="0.39370078740157483" bottom="0.39370078740157483" header="0" footer="0"/>
  <pageSetup paperSize="9" scale="68" orientation="landscape" r:id="rId1"/>
  <headerFooter scaleWithDoc="0" alignWithMargins="0">
    <oddFooter>&amp;C&amp;"ＭＳ 明朝,標準"－３０－</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6A63F-5867-4203-B469-074F5B5AB537}">
  <sheetPr>
    <pageSetUpPr fitToPage="1"/>
  </sheetPr>
  <dimension ref="A1:CO38"/>
  <sheetViews>
    <sheetView view="pageLayout" zoomScaleNormal="90" workbookViewId="0">
      <selection activeCell="T2" sqref="T2"/>
    </sheetView>
  </sheetViews>
  <sheetFormatPr defaultColWidth="9" defaultRowHeight="14.4"/>
  <cols>
    <col min="1" max="48" width="1.88671875" style="56" customWidth="1"/>
    <col min="49" max="53" width="2.109375" style="56" customWidth="1"/>
    <col min="54" max="61" width="1.88671875" style="56" customWidth="1"/>
    <col min="62" max="62" width="1.6640625" style="56" customWidth="1"/>
    <col min="63" max="80" width="1.88671875" style="56" customWidth="1"/>
    <col min="81" max="82" width="2.6640625" style="56" customWidth="1"/>
    <col min="83" max="83" width="3.77734375" style="56" customWidth="1"/>
    <col min="84" max="86" width="2.77734375" style="56" customWidth="1"/>
    <col min="87" max="88" width="1.77734375" style="56" customWidth="1"/>
    <col min="89" max="93" width="2.21875" style="56" customWidth="1"/>
    <col min="94" max="94" width="8.44140625" style="56" customWidth="1"/>
    <col min="95" max="16384" width="9" style="56"/>
  </cols>
  <sheetData>
    <row r="1" spans="1:93" ht="29.95" customHeight="1"/>
    <row r="2" spans="1:93" ht="26.85" customHeight="1">
      <c r="B2" s="52" t="s">
        <v>1452</v>
      </c>
      <c r="C2" s="52"/>
      <c r="D2" s="52"/>
      <c r="E2" s="52"/>
      <c r="F2" s="52"/>
      <c r="G2" s="52"/>
      <c r="H2" s="52"/>
      <c r="I2" s="52"/>
      <c r="J2" s="52"/>
      <c r="K2" s="52"/>
      <c r="L2" s="52"/>
      <c r="M2" s="52"/>
      <c r="N2" s="52"/>
      <c r="O2" s="52"/>
      <c r="P2" s="52"/>
      <c r="Q2" s="52"/>
      <c r="R2" s="52"/>
      <c r="S2" s="52"/>
      <c r="T2" s="52"/>
      <c r="U2" s="52"/>
      <c r="V2" s="52"/>
      <c r="W2" s="52"/>
      <c r="X2" s="52"/>
      <c r="Y2" s="52"/>
      <c r="Z2" s="52"/>
    </row>
    <row r="4" spans="1:93" ht="24.4" customHeight="1">
      <c r="A4" s="52" t="s">
        <v>1453</v>
      </c>
      <c r="B4" s="52"/>
      <c r="C4" s="52"/>
      <c r="D4" s="52"/>
      <c r="E4" s="52"/>
      <c r="F4" s="52"/>
      <c r="G4" s="52"/>
      <c r="H4" s="52"/>
      <c r="I4" s="52"/>
      <c r="J4" s="52"/>
      <c r="K4" s="52"/>
      <c r="L4" s="52"/>
      <c r="M4" s="52"/>
      <c r="N4" s="52"/>
      <c r="O4" s="52"/>
      <c r="P4" s="52"/>
      <c r="Q4" s="52"/>
      <c r="R4" s="52"/>
      <c r="S4" s="52"/>
      <c r="T4" s="52"/>
      <c r="CB4" s="461" t="s">
        <v>1454</v>
      </c>
      <c r="CC4" s="461"/>
      <c r="CD4" s="461"/>
      <c r="CE4" s="461"/>
      <c r="CF4" s="461"/>
      <c r="CG4" s="461"/>
      <c r="CH4" s="461"/>
      <c r="CI4" s="461"/>
      <c r="CJ4" s="461"/>
      <c r="CK4" s="461"/>
      <c r="CL4" s="461"/>
      <c r="CM4" s="461"/>
      <c r="CN4" s="461"/>
      <c r="CO4" s="461"/>
    </row>
    <row r="5" spans="1:93" ht="28.5" customHeight="1">
      <c r="A5" s="633" t="s">
        <v>1455</v>
      </c>
      <c r="B5" s="633"/>
      <c r="C5" s="633"/>
      <c r="D5" s="633"/>
      <c r="E5" s="633"/>
      <c r="F5" s="633"/>
      <c r="G5" s="633"/>
      <c r="H5" s="633"/>
      <c r="I5" s="633"/>
      <c r="J5" s="633" t="s">
        <v>1456</v>
      </c>
      <c r="K5" s="633"/>
      <c r="L5" s="633"/>
      <c r="M5" s="633"/>
      <c r="N5" s="633"/>
      <c r="O5" s="633"/>
      <c r="P5" s="633"/>
      <c r="Q5" s="633"/>
      <c r="R5" s="633"/>
      <c r="S5" s="460" t="s">
        <v>1457</v>
      </c>
      <c r="T5" s="460"/>
      <c r="U5" s="460"/>
      <c r="V5" s="460"/>
      <c r="W5" s="460"/>
      <c r="X5" s="460" t="s">
        <v>1458</v>
      </c>
      <c r="Y5" s="460"/>
      <c r="Z5" s="460"/>
      <c r="AA5" s="460"/>
      <c r="AB5" s="460"/>
      <c r="AC5" s="460"/>
      <c r="AD5" s="460"/>
      <c r="AE5" s="460"/>
      <c r="AF5" s="460"/>
      <c r="AG5" s="460"/>
      <c r="AH5" s="460" t="s">
        <v>1459</v>
      </c>
      <c r="AI5" s="460"/>
      <c r="AJ5" s="460"/>
      <c r="AK5" s="460"/>
      <c r="AL5" s="460"/>
      <c r="AM5" s="460"/>
      <c r="AN5" s="460"/>
      <c r="AO5" s="460"/>
      <c r="AP5" s="460"/>
      <c r="AQ5" s="460"/>
      <c r="AR5" s="633" t="s">
        <v>1460</v>
      </c>
      <c r="AS5" s="633"/>
      <c r="AT5" s="633"/>
      <c r="AU5" s="633"/>
      <c r="AV5" s="633"/>
      <c r="AW5" s="460" t="s">
        <v>1461</v>
      </c>
      <c r="AX5" s="460"/>
      <c r="AY5" s="460"/>
      <c r="AZ5" s="460"/>
      <c r="BA5" s="460"/>
      <c r="BB5" s="460" t="s">
        <v>1462</v>
      </c>
      <c r="BC5" s="460"/>
      <c r="BD5" s="460"/>
      <c r="BE5" s="460"/>
      <c r="BF5" s="460"/>
      <c r="BG5" s="460"/>
      <c r="BH5" s="460"/>
      <c r="BI5" s="460"/>
      <c r="BJ5" s="460"/>
      <c r="BK5" s="460"/>
      <c r="BL5" s="460"/>
      <c r="BM5" s="460"/>
      <c r="BN5" s="460"/>
      <c r="BO5" s="460"/>
      <c r="BP5" s="460"/>
      <c r="BQ5" s="460"/>
      <c r="BR5" s="460"/>
      <c r="BS5" s="460"/>
      <c r="BT5" s="460"/>
      <c r="BU5" s="460"/>
      <c r="BV5" s="460"/>
      <c r="BW5" s="460"/>
      <c r="BX5" s="460"/>
      <c r="BY5" s="460"/>
      <c r="BZ5" s="460"/>
      <c r="CA5" s="460"/>
      <c r="CB5" s="460"/>
      <c r="CC5" s="460"/>
      <c r="CD5" s="460"/>
      <c r="CE5" s="460"/>
      <c r="CF5" s="460"/>
      <c r="CG5" s="460"/>
      <c r="CH5" s="460"/>
      <c r="CI5" s="460"/>
      <c r="CJ5" s="460"/>
      <c r="CK5" s="460"/>
      <c r="CL5" s="460"/>
      <c r="CM5" s="460"/>
      <c r="CN5" s="460"/>
      <c r="CO5" s="460"/>
    </row>
    <row r="6" spans="1:93" ht="28.5" customHeight="1">
      <c r="A6" s="633"/>
      <c r="B6" s="633"/>
      <c r="C6" s="633"/>
      <c r="D6" s="633"/>
      <c r="E6" s="633"/>
      <c r="F6" s="633"/>
      <c r="G6" s="633"/>
      <c r="H6" s="633"/>
      <c r="I6" s="633"/>
      <c r="J6" s="633"/>
      <c r="K6" s="633"/>
      <c r="L6" s="633"/>
      <c r="M6" s="633"/>
      <c r="N6" s="633"/>
      <c r="O6" s="633"/>
      <c r="P6" s="633"/>
      <c r="Q6" s="633"/>
      <c r="R6" s="633"/>
      <c r="S6" s="460"/>
      <c r="T6" s="460"/>
      <c r="U6" s="460"/>
      <c r="V6" s="460"/>
      <c r="W6" s="460"/>
      <c r="X6" s="460" t="s">
        <v>1463</v>
      </c>
      <c r="Y6" s="460"/>
      <c r="Z6" s="460"/>
      <c r="AA6" s="460" t="s">
        <v>1464</v>
      </c>
      <c r="AB6" s="460"/>
      <c r="AC6" s="460"/>
      <c r="AD6" s="460" t="s">
        <v>238</v>
      </c>
      <c r="AE6" s="460"/>
      <c r="AF6" s="460"/>
      <c r="AG6" s="460"/>
      <c r="AH6" s="460" t="s">
        <v>1465</v>
      </c>
      <c r="AI6" s="460"/>
      <c r="AJ6" s="460"/>
      <c r="AK6" s="460" t="s">
        <v>1466</v>
      </c>
      <c r="AL6" s="460"/>
      <c r="AM6" s="460"/>
      <c r="AN6" s="460" t="s">
        <v>1467</v>
      </c>
      <c r="AO6" s="460"/>
      <c r="AP6" s="460"/>
      <c r="AQ6" s="460"/>
      <c r="AR6" s="633"/>
      <c r="AS6" s="633"/>
      <c r="AT6" s="633"/>
      <c r="AU6" s="633"/>
      <c r="AV6" s="633"/>
      <c r="AW6" s="460"/>
      <c r="AX6" s="460"/>
      <c r="AY6" s="460"/>
      <c r="AZ6" s="460"/>
      <c r="BA6" s="460"/>
      <c r="BB6" s="460" t="s">
        <v>1468</v>
      </c>
      <c r="BC6" s="460"/>
      <c r="BD6" s="460"/>
      <c r="BE6" s="460"/>
      <c r="BF6" s="460"/>
      <c r="BG6" s="460"/>
      <c r="BH6" s="460" t="s">
        <v>1469</v>
      </c>
      <c r="BI6" s="460"/>
      <c r="BJ6" s="460"/>
      <c r="BK6" s="460"/>
      <c r="BL6" s="460"/>
      <c r="BM6" s="460" t="s">
        <v>1470</v>
      </c>
      <c r="BN6" s="460"/>
      <c r="BO6" s="460"/>
      <c r="BP6" s="460"/>
      <c r="BQ6" s="460"/>
      <c r="BR6" s="460" t="s">
        <v>1471</v>
      </c>
      <c r="BS6" s="460"/>
      <c r="BT6" s="460"/>
      <c r="BU6" s="460"/>
      <c r="BV6" s="460"/>
      <c r="BW6" s="460"/>
      <c r="BX6" s="460" t="s">
        <v>1472</v>
      </c>
      <c r="BY6" s="460"/>
      <c r="BZ6" s="460"/>
      <c r="CA6" s="460"/>
      <c r="CB6" s="460"/>
      <c r="CC6" s="633" t="s">
        <v>1473</v>
      </c>
      <c r="CD6" s="633"/>
      <c r="CE6" s="633"/>
      <c r="CF6" s="460" t="s">
        <v>1474</v>
      </c>
      <c r="CG6" s="460"/>
      <c r="CH6" s="460"/>
      <c r="CI6" s="460" t="s">
        <v>643</v>
      </c>
      <c r="CJ6" s="460"/>
      <c r="CK6" s="460"/>
      <c r="CL6" s="460"/>
      <c r="CM6" s="460"/>
      <c r="CN6" s="460"/>
      <c r="CO6" s="460"/>
    </row>
    <row r="7" spans="1:93" ht="25.55" customHeight="1">
      <c r="A7" s="633" t="s">
        <v>1475</v>
      </c>
      <c r="B7" s="633"/>
      <c r="C7" s="633"/>
      <c r="D7" s="633"/>
      <c r="E7" s="633"/>
      <c r="F7" s="633"/>
      <c r="G7" s="633"/>
      <c r="H7" s="633"/>
      <c r="I7" s="633"/>
      <c r="J7" s="633" t="s">
        <v>1476</v>
      </c>
      <c r="K7" s="633"/>
      <c r="L7" s="633"/>
      <c r="M7" s="633"/>
      <c r="N7" s="633"/>
      <c r="O7" s="633"/>
      <c r="P7" s="633"/>
      <c r="Q7" s="633"/>
      <c r="R7" s="633"/>
      <c r="S7" s="774" t="s">
        <v>1477</v>
      </c>
      <c r="T7" s="775"/>
      <c r="U7" s="775"/>
      <c r="V7" s="775"/>
      <c r="W7" s="776"/>
      <c r="X7" s="783">
        <v>368</v>
      </c>
      <c r="Y7" s="783"/>
      <c r="Z7" s="783"/>
      <c r="AA7" s="783">
        <v>626</v>
      </c>
      <c r="AB7" s="783"/>
      <c r="AC7" s="783"/>
      <c r="AD7" s="783">
        <f>SUM(X7:AC11)</f>
        <v>994</v>
      </c>
      <c r="AE7" s="783"/>
      <c r="AF7" s="783"/>
      <c r="AG7" s="783"/>
      <c r="AH7" s="784">
        <v>1</v>
      </c>
      <c r="AI7" s="784"/>
      <c r="AJ7" s="784"/>
      <c r="AK7" s="784">
        <v>1</v>
      </c>
      <c r="AL7" s="784"/>
      <c r="AM7" s="784"/>
      <c r="AN7" s="785">
        <v>55</v>
      </c>
      <c r="AO7" s="785"/>
      <c r="AP7" s="785"/>
      <c r="AQ7" s="785"/>
      <c r="AR7" s="785">
        <v>490545</v>
      </c>
      <c r="AS7" s="785"/>
      <c r="AT7" s="785"/>
      <c r="AU7" s="785"/>
      <c r="AV7" s="785"/>
      <c r="AW7" s="785">
        <v>1032422</v>
      </c>
      <c r="AX7" s="785"/>
      <c r="AY7" s="785"/>
      <c r="AZ7" s="785"/>
      <c r="BA7" s="785"/>
      <c r="BB7" s="791">
        <v>4386804</v>
      </c>
      <c r="BC7" s="791"/>
      <c r="BD7" s="791"/>
      <c r="BE7" s="791"/>
      <c r="BF7" s="791"/>
      <c r="BG7" s="791"/>
      <c r="BH7" s="791">
        <v>465020</v>
      </c>
      <c r="BI7" s="791"/>
      <c r="BJ7" s="791"/>
      <c r="BK7" s="791"/>
      <c r="BL7" s="791"/>
      <c r="BM7" s="791">
        <v>750517</v>
      </c>
      <c r="BN7" s="791"/>
      <c r="BO7" s="791"/>
      <c r="BP7" s="791"/>
      <c r="BQ7" s="791"/>
      <c r="BR7" s="633" t="s">
        <v>1478</v>
      </c>
      <c r="BS7" s="633"/>
      <c r="BT7" s="633"/>
      <c r="BU7" s="633"/>
      <c r="BV7" s="633"/>
      <c r="BW7" s="633"/>
      <c r="BX7" s="785">
        <v>99107</v>
      </c>
      <c r="BY7" s="785"/>
      <c r="BZ7" s="785"/>
      <c r="CA7" s="785"/>
      <c r="CB7" s="785"/>
      <c r="CC7" s="785">
        <v>55008</v>
      </c>
      <c r="CD7" s="785"/>
      <c r="CE7" s="785"/>
      <c r="CF7" s="785">
        <v>5773</v>
      </c>
      <c r="CG7" s="785"/>
      <c r="CH7" s="785"/>
      <c r="CI7" s="247"/>
      <c r="CJ7" s="247"/>
      <c r="CK7" s="786"/>
      <c r="CL7" s="786"/>
      <c r="CM7" s="786"/>
      <c r="CN7" s="786"/>
      <c r="CO7" s="786"/>
    </row>
    <row r="8" spans="1:93" ht="25.55" customHeight="1">
      <c r="A8" s="633"/>
      <c r="B8" s="633"/>
      <c r="C8" s="633"/>
      <c r="D8" s="633"/>
      <c r="E8" s="633"/>
      <c r="F8" s="633"/>
      <c r="G8" s="633"/>
      <c r="H8" s="633"/>
      <c r="I8" s="633"/>
      <c r="J8" s="633"/>
      <c r="K8" s="633"/>
      <c r="L8" s="633"/>
      <c r="M8" s="633"/>
      <c r="N8" s="633"/>
      <c r="O8" s="633"/>
      <c r="P8" s="633"/>
      <c r="Q8" s="633"/>
      <c r="R8" s="633"/>
      <c r="S8" s="777"/>
      <c r="T8" s="778"/>
      <c r="U8" s="778"/>
      <c r="V8" s="778"/>
      <c r="W8" s="779"/>
      <c r="X8" s="783"/>
      <c r="Y8" s="783"/>
      <c r="Z8" s="783"/>
      <c r="AA8" s="783"/>
      <c r="AB8" s="783"/>
      <c r="AC8" s="783"/>
      <c r="AD8" s="783"/>
      <c r="AE8" s="783"/>
      <c r="AF8" s="783"/>
      <c r="AG8" s="783"/>
      <c r="AH8" s="784"/>
      <c r="AI8" s="784"/>
      <c r="AJ8" s="784"/>
      <c r="AK8" s="784"/>
      <c r="AL8" s="784"/>
      <c r="AM8" s="784"/>
      <c r="AN8" s="785"/>
      <c r="AO8" s="785"/>
      <c r="AP8" s="785"/>
      <c r="AQ8" s="785"/>
      <c r="AR8" s="785"/>
      <c r="AS8" s="785"/>
      <c r="AT8" s="785"/>
      <c r="AU8" s="785"/>
      <c r="AV8" s="785"/>
      <c r="AW8" s="785"/>
      <c r="AX8" s="785"/>
      <c r="AY8" s="785"/>
      <c r="AZ8" s="785"/>
      <c r="BA8" s="785"/>
      <c r="BB8" s="791"/>
      <c r="BC8" s="791"/>
      <c r="BD8" s="791"/>
      <c r="BE8" s="791"/>
      <c r="BF8" s="791"/>
      <c r="BG8" s="791"/>
      <c r="BH8" s="791"/>
      <c r="BI8" s="791"/>
      <c r="BJ8" s="791"/>
      <c r="BK8" s="791"/>
      <c r="BL8" s="791"/>
      <c r="BM8" s="791"/>
      <c r="BN8" s="791"/>
      <c r="BO8" s="791"/>
      <c r="BP8" s="791"/>
      <c r="BQ8" s="791"/>
      <c r="BR8" s="633"/>
      <c r="BS8" s="633"/>
      <c r="BT8" s="633"/>
      <c r="BU8" s="633"/>
      <c r="BV8" s="633"/>
      <c r="BW8" s="633"/>
      <c r="BX8" s="785"/>
      <c r="BY8" s="785"/>
      <c r="BZ8" s="785"/>
      <c r="CA8" s="785"/>
      <c r="CB8" s="785"/>
      <c r="CC8" s="785"/>
      <c r="CD8" s="785"/>
      <c r="CE8" s="785"/>
      <c r="CF8" s="785"/>
      <c r="CG8" s="785"/>
      <c r="CH8" s="785"/>
      <c r="CI8" s="247"/>
      <c r="CJ8" s="247"/>
      <c r="CK8" s="787" t="s">
        <v>1479</v>
      </c>
      <c r="CL8" s="787"/>
      <c r="CM8" s="787"/>
      <c r="CN8" s="787"/>
      <c r="CO8" s="787"/>
    </row>
    <row r="9" spans="1:93" ht="25.55" customHeight="1">
      <c r="A9" s="633"/>
      <c r="B9" s="633"/>
      <c r="C9" s="633"/>
      <c r="D9" s="633"/>
      <c r="E9" s="633"/>
      <c r="F9" s="633"/>
      <c r="G9" s="633"/>
      <c r="H9" s="633"/>
      <c r="I9" s="633"/>
      <c r="J9" s="633"/>
      <c r="K9" s="633"/>
      <c r="L9" s="633"/>
      <c r="M9" s="633"/>
      <c r="N9" s="633"/>
      <c r="O9" s="633"/>
      <c r="P9" s="633"/>
      <c r="Q9" s="633"/>
      <c r="R9" s="633"/>
      <c r="S9" s="777"/>
      <c r="T9" s="778"/>
      <c r="U9" s="778"/>
      <c r="V9" s="778"/>
      <c r="W9" s="779"/>
      <c r="X9" s="783"/>
      <c r="Y9" s="783"/>
      <c r="Z9" s="783"/>
      <c r="AA9" s="783"/>
      <c r="AB9" s="783"/>
      <c r="AC9" s="783"/>
      <c r="AD9" s="783"/>
      <c r="AE9" s="783"/>
      <c r="AF9" s="783"/>
      <c r="AG9" s="783"/>
      <c r="AH9" s="784"/>
      <c r="AI9" s="784"/>
      <c r="AJ9" s="784"/>
      <c r="AK9" s="784"/>
      <c r="AL9" s="784"/>
      <c r="AM9" s="784"/>
      <c r="AN9" s="788" t="s">
        <v>1480</v>
      </c>
      <c r="AO9" s="788"/>
      <c r="AP9" s="788"/>
      <c r="AQ9" s="788"/>
      <c r="AR9" s="785"/>
      <c r="AS9" s="785"/>
      <c r="AT9" s="785"/>
      <c r="AU9" s="785"/>
      <c r="AV9" s="785"/>
      <c r="AW9" s="785"/>
      <c r="AX9" s="785"/>
      <c r="AY9" s="785"/>
      <c r="AZ9" s="785"/>
      <c r="BA9" s="785"/>
      <c r="BB9" s="791"/>
      <c r="BC9" s="791"/>
      <c r="BD9" s="791"/>
      <c r="BE9" s="791"/>
      <c r="BF9" s="791"/>
      <c r="BG9" s="791"/>
      <c r="BH9" s="791"/>
      <c r="BI9" s="791"/>
      <c r="BJ9" s="791"/>
      <c r="BK9" s="791"/>
      <c r="BL9" s="791"/>
      <c r="BM9" s="791"/>
      <c r="BN9" s="791"/>
      <c r="BO9" s="791"/>
      <c r="BP9" s="791"/>
      <c r="BQ9" s="791"/>
      <c r="BR9" s="633"/>
      <c r="BS9" s="633"/>
      <c r="BT9" s="633"/>
      <c r="BU9" s="633"/>
      <c r="BV9" s="633"/>
      <c r="BW9" s="633"/>
      <c r="BX9" s="785"/>
      <c r="BY9" s="785"/>
      <c r="BZ9" s="785"/>
      <c r="CA9" s="785"/>
      <c r="CB9" s="785"/>
      <c r="CC9" s="785"/>
      <c r="CD9" s="785"/>
      <c r="CE9" s="785"/>
      <c r="CF9" s="785"/>
      <c r="CG9" s="785"/>
      <c r="CH9" s="785"/>
      <c r="CI9" s="247"/>
      <c r="CJ9" s="247"/>
      <c r="CK9" s="786">
        <v>4169</v>
      </c>
      <c r="CL9" s="786"/>
      <c r="CM9" s="786"/>
      <c r="CN9" s="786"/>
      <c r="CO9" s="786"/>
    </row>
    <row r="10" spans="1:93" ht="25.55" customHeight="1">
      <c r="A10" s="633"/>
      <c r="B10" s="633"/>
      <c r="C10" s="633"/>
      <c r="D10" s="633"/>
      <c r="E10" s="633"/>
      <c r="F10" s="633"/>
      <c r="G10" s="633"/>
      <c r="H10" s="633"/>
      <c r="I10" s="633"/>
      <c r="J10" s="633"/>
      <c r="K10" s="633"/>
      <c r="L10" s="633"/>
      <c r="M10" s="633"/>
      <c r="N10" s="633"/>
      <c r="O10" s="633"/>
      <c r="P10" s="633"/>
      <c r="Q10" s="633"/>
      <c r="R10" s="633"/>
      <c r="S10" s="777"/>
      <c r="T10" s="778"/>
      <c r="U10" s="778"/>
      <c r="V10" s="778"/>
      <c r="W10" s="779"/>
      <c r="X10" s="783"/>
      <c r="Y10" s="783"/>
      <c r="Z10" s="783"/>
      <c r="AA10" s="783"/>
      <c r="AB10" s="783"/>
      <c r="AC10" s="783"/>
      <c r="AD10" s="783"/>
      <c r="AE10" s="783"/>
      <c r="AF10" s="783"/>
      <c r="AG10" s="783"/>
      <c r="AH10" s="784"/>
      <c r="AI10" s="784"/>
      <c r="AJ10" s="784"/>
      <c r="AK10" s="784"/>
      <c r="AL10" s="784"/>
      <c r="AM10" s="784"/>
      <c r="AN10" s="788"/>
      <c r="AO10" s="788"/>
      <c r="AP10" s="788"/>
      <c r="AQ10" s="788"/>
      <c r="AR10" s="785"/>
      <c r="AS10" s="785"/>
      <c r="AT10" s="785"/>
      <c r="AU10" s="785"/>
      <c r="AV10" s="785"/>
      <c r="AW10" s="785"/>
      <c r="AX10" s="785"/>
      <c r="AY10" s="785"/>
      <c r="AZ10" s="785"/>
      <c r="BA10" s="785"/>
      <c r="BB10" s="791"/>
      <c r="BC10" s="791"/>
      <c r="BD10" s="791"/>
      <c r="BE10" s="791"/>
      <c r="BF10" s="791"/>
      <c r="BG10" s="791"/>
      <c r="BH10" s="791"/>
      <c r="BI10" s="791"/>
      <c r="BJ10" s="791"/>
      <c r="BK10" s="791"/>
      <c r="BL10" s="791"/>
      <c r="BM10" s="791"/>
      <c r="BN10" s="791"/>
      <c r="BO10" s="791"/>
      <c r="BP10" s="791"/>
      <c r="BQ10" s="791"/>
      <c r="BR10" s="785">
        <v>1817032</v>
      </c>
      <c r="BS10" s="785"/>
      <c r="BT10" s="785"/>
      <c r="BU10" s="785"/>
      <c r="BV10" s="785"/>
      <c r="BW10" s="785"/>
      <c r="BX10" s="785"/>
      <c r="BY10" s="785"/>
      <c r="BZ10" s="785"/>
      <c r="CA10" s="785"/>
      <c r="CB10" s="785"/>
      <c r="CC10" s="785"/>
      <c r="CD10" s="785"/>
      <c r="CE10" s="785"/>
      <c r="CF10" s="785"/>
      <c r="CG10" s="785"/>
      <c r="CH10" s="785"/>
      <c r="CI10" s="247"/>
      <c r="CJ10" s="247"/>
      <c r="CK10" s="789" t="s">
        <v>1481</v>
      </c>
      <c r="CL10" s="789"/>
      <c r="CM10" s="789"/>
      <c r="CN10" s="789"/>
      <c r="CO10" s="789"/>
    </row>
    <row r="11" spans="1:93" ht="25.55" customHeight="1">
      <c r="A11" s="633"/>
      <c r="B11" s="633"/>
      <c r="C11" s="633"/>
      <c r="D11" s="633"/>
      <c r="E11" s="633"/>
      <c r="F11" s="633"/>
      <c r="G11" s="633"/>
      <c r="H11" s="633"/>
      <c r="I11" s="633"/>
      <c r="J11" s="633"/>
      <c r="K11" s="633"/>
      <c r="L11" s="633"/>
      <c r="M11" s="633"/>
      <c r="N11" s="633"/>
      <c r="O11" s="633"/>
      <c r="P11" s="633"/>
      <c r="Q11" s="633"/>
      <c r="R11" s="633"/>
      <c r="S11" s="780"/>
      <c r="T11" s="781"/>
      <c r="U11" s="781"/>
      <c r="V11" s="781"/>
      <c r="W11" s="782"/>
      <c r="X11" s="783"/>
      <c r="Y11" s="783"/>
      <c r="Z11" s="783"/>
      <c r="AA11" s="783"/>
      <c r="AB11" s="783"/>
      <c r="AC11" s="783"/>
      <c r="AD11" s="783"/>
      <c r="AE11" s="783"/>
      <c r="AF11" s="783"/>
      <c r="AG11" s="783"/>
      <c r="AH11" s="784"/>
      <c r="AI11" s="784"/>
      <c r="AJ11" s="784"/>
      <c r="AK11" s="784"/>
      <c r="AL11" s="784"/>
      <c r="AM11" s="784"/>
      <c r="AN11" s="788"/>
      <c r="AO11" s="788"/>
      <c r="AP11" s="788"/>
      <c r="AQ11" s="788"/>
      <c r="AR11" s="785"/>
      <c r="AS11" s="785"/>
      <c r="AT11" s="785"/>
      <c r="AU11" s="785"/>
      <c r="AV11" s="785"/>
      <c r="AW11" s="785"/>
      <c r="AX11" s="785"/>
      <c r="AY11" s="785"/>
      <c r="AZ11" s="785"/>
      <c r="BA11" s="785"/>
      <c r="BB11" s="791"/>
      <c r="BC11" s="791"/>
      <c r="BD11" s="791"/>
      <c r="BE11" s="791"/>
      <c r="BF11" s="791"/>
      <c r="BG11" s="791"/>
      <c r="BH11" s="791"/>
      <c r="BI11" s="791"/>
      <c r="BJ11" s="791"/>
      <c r="BK11" s="791"/>
      <c r="BL11" s="791"/>
      <c r="BM11" s="791"/>
      <c r="BN11" s="791"/>
      <c r="BO11" s="791"/>
      <c r="BP11" s="791"/>
      <c r="BQ11" s="791"/>
      <c r="BR11" s="785"/>
      <c r="BS11" s="785"/>
      <c r="BT11" s="785"/>
      <c r="BU11" s="785"/>
      <c r="BV11" s="785"/>
      <c r="BW11" s="785"/>
      <c r="BX11" s="785"/>
      <c r="BY11" s="785"/>
      <c r="BZ11" s="785"/>
      <c r="CA11" s="785"/>
      <c r="CB11" s="785"/>
      <c r="CC11" s="785"/>
      <c r="CD11" s="785"/>
      <c r="CE11" s="785"/>
      <c r="CF11" s="785"/>
      <c r="CG11" s="785"/>
      <c r="CH11" s="785"/>
      <c r="CI11" s="248"/>
      <c r="CJ11" s="248"/>
      <c r="CK11" s="790">
        <v>160576</v>
      </c>
      <c r="CL11" s="790"/>
      <c r="CM11" s="790"/>
      <c r="CN11" s="790"/>
      <c r="CO11" s="790"/>
    </row>
    <row r="12" spans="1:93" ht="24.05" customHeight="1">
      <c r="CL12" s="56" t="s">
        <v>1482</v>
      </c>
    </row>
    <row r="13" spans="1:93" ht="24.05" customHeight="1"/>
    <row r="14" spans="1:93" ht="24.05" customHeight="1"/>
    <row r="16" spans="1:93" ht="24.4" customHeight="1">
      <c r="B16" s="792" t="s">
        <v>1483</v>
      </c>
      <c r="C16" s="792"/>
      <c r="D16" s="792"/>
      <c r="E16" s="792"/>
      <c r="F16" s="792"/>
      <c r="G16" s="792"/>
      <c r="H16" s="792"/>
      <c r="I16" s="792"/>
      <c r="J16" s="792"/>
      <c r="K16" s="792"/>
      <c r="L16" s="792"/>
      <c r="M16" s="792"/>
      <c r="N16" s="792"/>
      <c r="O16" s="792"/>
      <c r="P16" s="792"/>
      <c r="Q16" s="792"/>
      <c r="R16" s="792"/>
      <c r="S16" s="792"/>
      <c r="T16" s="792"/>
      <c r="U16" s="792"/>
      <c r="V16" s="792"/>
      <c r="W16" s="792"/>
      <c r="X16" s="792"/>
      <c r="Y16" s="792"/>
      <c r="Z16" s="792"/>
      <c r="AA16" s="792"/>
      <c r="AB16" s="792"/>
      <c r="AC16" s="792"/>
      <c r="AD16" s="792"/>
      <c r="AE16" s="792"/>
      <c r="AF16" s="792"/>
      <c r="AG16" s="792"/>
      <c r="AH16" s="792"/>
      <c r="AI16" s="792"/>
      <c r="BB16" s="60"/>
      <c r="BC16" s="60"/>
      <c r="BD16" s="60"/>
      <c r="BE16" s="60"/>
      <c r="BF16" s="793" t="s">
        <v>1484</v>
      </c>
      <c r="BG16" s="794"/>
      <c r="BH16" s="794"/>
      <c r="BI16" s="794"/>
      <c r="BJ16" s="794"/>
      <c r="BK16" s="794"/>
      <c r="BL16" s="794"/>
      <c r="BM16" s="794"/>
      <c r="BN16" s="794"/>
      <c r="BO16" s="794"/>
      <c r="BP16" s="794"/>
      <c r="BQ16" s="794"/>
      <c r="BR16" s="794"/>
      <c r="BS16" s="794"/>
      <c r="BT16" s="795"/>
      <c r="BU16" s="796" t="s">
        <v>1485</v>
      </c>
      <c r="BV16" s="797"/>
      <c r="BW16" s="797"/>
      <c r="BX16" s="797"/>
      <c r="BY16" s="797"/>
      <c r="BZ16" s="797"/>
      <c r="CA16" s="797"/>
      <c r="CB16" s="797"/>
      <c r="CC16" s="797"/>
      <c r="CD16" s="798"/>
    </row>
    <row r="17" spans="1:82" ht="20.95" customHeight="1">
      <c r="A17" s="460"/>
      <c r="B17" s="460"/>
      <c r="C17" s="460"/>
      <c r="D17" s="460"/>
      <c r="E17" s="460"/>
      <c r="F17" s="460"/>
      <c r="G17" s="460"/>
      <c r="H17" s="460"/>
      <c r="I17" s="460"/>
      <c r="J17" s="460" t="s">
        <v>1486</v>
      </c>
      <c r="K17" s="460"/>
      <c r="L17" s="460"/>
      <c r="M17" s="460"/>
      <c r="N17" s="460"/>
      <c r="O17" s="460"/>
      <c r="P17" s="460"/>
      <c r="Q17" s="460"/>
      <c r="R17" s="460"/>
      <c r="S17" s="460"/>
      <c r="T17" s="460"/>
      <c r="U17" s="460"/>
      <c r="V17" s="460"/>
      <c r="W17" s="460"/>
      <c r="X17" s="460"/>
      <c r="Y17" s="460"/>
      <c r="Z17" s="460"/>
      <c r="AA17" s="460"/>
      <c r="AB17" s="460"/>
      <c r="AC17" s="460"/>
      <c r="AD17" s="460" t="s">
        <v>1487</v>
      </c>
      <c r="AE17" s="460"/>
      <c r="AF17" s="460"/>
      <c r="AG17" s="460"/>
      <c r="AH17" s="460"/>
      <c r="AI17" s="460"/>
      <c r="AJ17" s="460"/>
      <c r="AK17" s="460"/>
      <c r="AL17" s="460"/>
      <c r="AM17" s="460"/>
      <c r="AN17" s="460"/>
      <c r="AO17" s="460"/>
      <c r="AP17" s="460"/>
      <c r="AQ17" s="460"/>
      <c r="AR17" s="460"/>
      <c r="AS17" s="460"/>
      <c r="AT17" s="460"/>
      <c r="AU17" s="460"/>
      <c r="AV17" s="460"/>
      <c r="AW17" s="460"/>
      <c r="AX17" s="460"/>
      <c r="AY17" s="460"/>
      <c r="AZ17" s="460"/>
      <c r="BA17" s="460"/>
      <c r="BB17" s="460"/>
      <c r="BC17" s="460"/>
      <c r="BD17" s="460"/>
      <c r="BE17" s="460"/>
      <c r="BF17" s="460" t="s">
        <v>1488</v>
      </c>
      <c r="BG17" s="460"/>
      <c r="BH17" s="460"/>
      <c r="BI17" s="460"/>
      <c r="BJ17" s="460"/>
      <c r="BK17" s="460"/>
      <c r="BL17" s="460"/>
      <c r="BM17" s="460"/>
      <c r="BN17" s="460"/>
      <c r="BO17" s="460"/>
      <c r="BP17" s="460"/>
      <c r="BQ17" s="460"/>
      <c r="BR17" s="460"/>
      <c r="BS17" s="460"/>
      <c r="BT17" s="460"/>
      <c r="BU17" s="595" t="s">
        <v>1489</v>
      </c>
      <c r="BV17" s="595"/>
      <c r="BW17" s="595"/>
      <c r="BX17" s="595"/>
      <c r="BY17" s="595"/>
      <c r="BZ17" s="595"/>
      <c r="CA17" s="595"/>
      <c r="CB17" s="595"/>
      <c r="CC17" s="595"/>
      <c r="CD17" s="799"/>
    </row>
    <row r="18" spans="1:82" ht="20.95" customHeight="1">
      <c r="A18" s="460"/>
      <c r="B18" s="460"/>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K18" s="460"/>
      <c r="AL18" s="460"/>
      <c r="AM18" s="460"/>
      <c r="AN18" s="460"/>
      <c r="AO18" s="460"/>
      <c r="AP18" s="460"/>
      <c r="AQ18" s="460"/>
      <c r="AR18" s="460"/>
      <c r="AS18" s="460"/>
      <c r="AT18" s="460"/>
      <c r="AU18" s="460"/>
      <c r="AV18" s="460"/>
      <c r="AW18" s="460"/>
      <c r="AX18" s="460"/>
      <c r="AY18" s="460"/>
      <c r="AZ18" s="460"/>
      <c r="BA18" s="460"/>
      <c r="BB18" s="460"/>
      <c r="BC18" s="460"/>
      <c r="BD18" s="460"/>
      <c r="BE18" s="460"/>
      <c r="BF18" s="460" t="s">
        <v>1463</v>
      </c>
      <c r="BG18" s="460"/>
      <c r="BH18" s="460"/>
      <c r="BI18" s="460"/>
      <c r="BJ18" s="460"/>
      <c r="BK18" s="460" t="s">
        <v>1464</v>
      </c>
      <c r="BL18" s="460"/>
      <c r="BM18" s="460"/>
      <c r="BN18" s="460"/>
      <c r="BO18" s="460"/>
      <c r="BP18" s="460" t="s">
        <v>238</v>
      </c>
      <c r="BQ18" s="460"/>
      <c r="BR18" s="460"/>
      <c r="BS18" s="460"/>
      <c r="BT18" s="460"/>
      <c r="BU18" s="598"/>
      <c r="BV18" s="598"/>
      <c r="BW18" s="598"/>
      <c r="BX18" s="598"/>
      <c r="BY18" s="598"/>
      <c r="BZ18" s="598"/>
      <c r="CA18" s="598"/>
      <c r="CB18" s="598"/>
      <c r="CC18" s="598"/>
      <c r="CD18" s="800"/>
    </row>
    <row r="19" spans="1:82" ht="25.55" customHeight="1">
      <c r="A19" s="460" t="s">
        <v>1490</v>
      </c>
      <c r="B19" s="460"/>
      <c r="C19" s="460"/>
      <c r="D19" s="460"/>
      <c r="E19" s="460"/>
      <c r="F19" s="460"/>
      <c r="G19" s="460"/>
      <c r="H19" s="460"/>
      <c r="I19" s="460"/>
      <c r="J19" s="804" t="s">
        <v>1491</v>
      </c>
      <c r="K19" s="804"/>
      <c r="L19" s="804"/>
      <c r="M19" s="804"/>
      <c r="N19" s="804"/>
      <c r="O19" s="804"/>
      <c r="P19" s="804"/>
      <c r="Q19" s="804"/>
      <c r="R19" s="804"/>
      <c r="S19" s="804"/>
      <c r="T19" s="804"/>
      <c r="U19" s="804"/>
      <c r="V19" s="804"/>
      <c r="W19" s="804"/>
      <c r="X19" s="804"/>
      <c r="Y19" s="804"/>
      <c r="Z19" s="804"/>
      <c r="AA19" s="804"/>
      <c r="AB19" s="804"/>
      <c r="AC19" s="804"/>
      <c r="AD19" s="804"/>
      <c r="AE19" s="804"/>
      <c r="AF19" s="804"/>
      <c r="AG19" s="804"/>
      <c r="AH19" s="804"/>
      <c r="AI19" s="804"/>
      <c r="AJ19" s="804"/>
      <c r="AK19" s="804"/>
      <c r="AL19" s="804"/>
      <c r="AM19" s="804"/>
      <c r="AN19" s="804"/>
      <c r="AO19" s="804"/>
      <c r="AP19" s="804"/>
      <c r="AQ19" s="804"/>
      <c r="AR19" s="804"/>
      <c r="AS19" s="804"/>
      <c r="AT19" s="804"/>
      <c r="AU19" s="804"/>
      <c r="AV19" s="804"/>
      <c r="AW19" s="804"/>
      <c r="AX19" s="804"/>
      <c r="AY19" s="804"/>
      <c r="AZ19" s="804"/>
      <c r="BA19" s="804"/>
      <c r="BB19" s="804"/>
      <c r="BC19" s="804"/>
      <c r="BD19" s="804"/>
      <c r="BE19" s="804"/>
      <c r="BF19" s="807" t="s">
        <v>726</v>
      </c>
      <c r="BG19" s="808"/>
      <c r="BH19" s="802"/>
      <c r="BI19" s="809" t="s">
        <v>1492</v>
      </c>
      <c r="BJ19" s="810"/>
      <c r="BK19" s="807" t="s">
        <v>726</v>
      </c>
      <c r="BL19" s="808"/>
      <c r="BM19" s="802"/>
      <c r="BN19" s="809" t="s">
        <v>1492</v>
      </c>
      <c r="BO19" s="810"/>
      <c r="BP19" s="811" t="s">
        <v>726</v>
      </c>
      <c r="BQ19" s="808"/>
      <c r="BR19" s="802"/>
      <c r="BS19" s="809" t="s">
        <v>1492</v>
      </c>
      <c r="BT19" s="810"/>
      <c r="BU19" s="801">
        <v>34</v>
      </c>
      <c r="BV19" s="802"/>
      <c r="BW19" s="802"/>
      <c r="BX19" s="802"/>
      <c r="BY19" s="802"/>
      <c r="BZ19" s="802"/>
      <c r="CA19" s="802"/>
      <c r="CB19" s="802"/>
      <c r="CC19" s="802"/>
      <c r="CD19" s="249" t="s">
        <v>1492</v>
      </c>
    </row>
    <row r="20" spans="1:82" ht="25.55" customHeight="1">
      <c r="A20" s="803" t="s">
        <v>1493</v>
      </c>
      <c r="B20" s="803"/>
      <c r="C20" s="803"/>
      <c r="D20" s="803"/>
      <c r="E20" s="803"/>
      <c r="F20" s="803"/>
      <c r="G20" s="803"/>
      <c r="H20" s="803"/>
      <c r="I20" s="803"/>
      <c r="J20" s="804" t="s">
        <v>1494</v>
      </c>
      <c r="K20" s="804"/>
      <c r="L20" s="804"/>
      <c r="M20" s="804"/>
      <c r="N20" s="804"/>
      <c r="O20" s="804"/>
      <c r="P20" s="804"/>
      <c r="Q20" s="804"/>
      <c r="R20" s="804"/>
      <c r="S20" s="804"/>
      <c r="T20" s="804"/>
      <c r="U20" s="804"/>
      <c r="V20" s="804"/>
      <c r="W20" s="804"/>
      <c r="X20" s="804"/>
      <c r="Y20" s="804"/>
      <c r="Z20" s="804"/>
      <c r="AA20" s="804"/>
      <c r="AB20" s="804"/>
      <c r="AC20" s="804"/>
      <c r="AD20" s="804" t="s">
        <v>1495</v>
      </c>
      <c r="AE20" s="804"/>
      <c r="AF20" s="804"/>
      <c r="AG20" s="804"/>
      <c r="AH20" s="804"/>
      <c r="AI20" s="804"/>
      <c r="AJ20" s="804"/>
      <c r="AK20" s="804"/>
      <c r="AL20" s="804"/>
      <c r="AM20" s="804"/>
      <c r="AN20" s="804"/>
      <c r="AO20" s="804"/>
      <c r="AP20" s="804"/>
      <c r="AQ20" s="804"/>
      <c r="AR20" s="804"/>
      <c r="AS20" s="804"/>
      <c r="AT20" s="804"/>
      <c r="AU20" s="804"/>
      <c r="AV20" s="804"/>
      <c r="AW20" s="804"/>
      <c r="AX20" s="804"/>
      <c r="AY20" s="804"/>
      <c r="AZ20" s="804"/>
      <c r="BA20" s="804"/>
      <c r="BB20" s="804"/>
      <c r="BC20" s="804"/>
      <c r="BD20" s="804"/>
      <c r="BE20" s="804"/>
      <c r="BF20" s="805">
        <v>53</v>
      </c>
      <c r="BG20" s="805"/>
      <c r="BH20" s="805"/>
      <c r="BI20" s="805"/>
      <c r="BJ20" s="805"/>
      <c r="BK20" s="805">
        <v>58</v>
      </c>
      <c r="BL20" s="805"/>
      <c r="BM20" s="805"/>
      <c r="BN20" s="805"/>
      <c r="BO20" s="805"/>
      <c r="BP20" s="805">
        <f t="shared" ref="BP20:BP26" si="0">SUM(BF20+BK20)</f>
        <v>111</v>
      </c>
      <c r="BQ20" s="805"/>
      <c r="BR20" s="805"/>
      <c r="BS20" s="805"/>
      <c r="BT20" s="805"/>
      <c r="BU20" s="461">
        <v>6</v>
      </c>
      <c r="BV20" s="806"/>
      <c r="BW20" s="806"/>
      <c r="BX20" s="806"/>
      <c r="BY20" s="806"/>
      <c r="BZ20" s="806"/>
      <c r="CA20" s="806"/>
      <c r="CB20" s="806"/>
      <c r="CC20" s="806"/>
      <c r="CD20" s="250"/>
    </row>
    <row r="21" spans="1:82" ht="25.55" customHeight="1">
      <c r="A21" s="460" t="s">
        <v>1496</v>
      </c>
      <c r="B21" s="460"/>
      <c r="C21" s="460"/>
      <c r="D21" s="460"/>
      <c r="E21" s="460"/>
      <c r="F21" s="460"/>
      <c r="G21" s="460"/>
      <c r="H21" s="460"/>
      <c r="I21" s="460"/>
      <c r="J21" s="804" t="s">
        <v>1497</v>
      </c>
      <c r="K21" s="804"/>
      <c r="L21" s="804"/>
      <c r="M21" s="804"/>
      <c r="N21" s="804"/>
      <c r="O21" s="804"/>
      <c r="P21" s="804"/>
      <c r="Q21" s="804"/>
      <c r="R21" s="804"/>
      <c r="S21" s="804"/>
      <c r="T21" s="804"/>
      <c r="U21" s="804"/>
      <c r="V21" s="804"/>
      <c r="W21" s="804"/>
      <c r="X21" s="804"/>
      <c r="Y21" s="804"/>
      <c r="Z21" s="804"/>
      <c r="AA21" s="804"/>
      <c r="AB21" s="804"/>
      <c r="AC21" s="804"/>
      <c r="AD21" s="804" t="s">
        <v>1498</v>
      </c>
      <c r="AE21" s="804"/>
      <c r="AF21" s="804"/>
      <c r="AG21" s="804"/>
      <c r="AH21" s="804"/>
      <c r="AI21" s="804"/>
      <c r="AJ21" s="804"/>
      <c r="AK21" s="804"/>
      <c r="AL21" s="804"/>
      <c r="AM21" s="804"/>
      <c r="AN21" s="804"/>
      <c r="AO21" s="804"/>
      <c r="AP21" s="804"/>
      <c r="AQ21" s="804"/>
      <c r="AR21" s="804"/>
      <c r="AS21" s="804"/>
      <c r="AT21" s="804"/>
      <c r="AU21" s="804"/>
      <c r="AV21" s="804"/>
      <c r="AW21" s="804"/>
      <c r="AX21" s="804"/>
      <c r="AY21" s="804"/>
      <c r="AZ21" s="804"/>
      <c r="BA21" s="804"/>
      <c r="BB21" s="804"/>
      <c r="BC21" s="804"/>
      <c r="BD21" s="804"/>
      <c r="BE21" s="804"/>
      <c r="BF21" s="813">
        <v>24</v>
      </c>
      <c r="BG21" s="813"/>
      <c r="BH21" s="813"/>
      <c r="BI21" s="813"/>
      <c r="BJ21" s="813"/>
      <c r="BK21" s="813">
        <v>104</v>
      </c>
      <c r="BL21" s="813"/>
      <c r="BM21" s="813"/>
      <c r="BN21" s="813"/>
      <c r="BO21" s="813"/>
      <c r="BP21" s="813">
        <f t="shared" si="0"/>
        <v>128</v>
      </c>
      <c r="BQ21" s="813"/>
      <c r="BR21" s="813"/>
      <c r="BS21" s="813"/>
      <c r="BT21" s="813"/>
      <c r="BU21" s="812">
        <v>1</v>
      </c>
      <c r="BV21" s="802"/>
      <c r="BW21" s="802"/>
      <c r="BX21" s="802"/>
      <c r="BY21" s="802"/>
      <c r="BZ21" s="802"/>
      <c r="CA21" s="802"/>
      <c r="CB21" s="802"/>
      <c r="CC21" s="802"/>
      <c r="CD21" s="253"/>
    </row>
    <row r="22" spans="1:82" ht="25.55" customHeight="1">
      <c r="A22" s="460" t="s">
        <v>1499</v>
      </c>
      <c r="B22" s="460"/>
      <c r="C22" s="460"/>
      <c r="D22" s="460"/>
      <c r="E22" s="460"/>
      <c r="F22" s="460"/>
      <c r="G22" s="460"/>
      <c r="H22" s="460"/>
      <c r="I22" s="460"/>
      <c r="J22" s="804" t="s">
        <v>1500</v>
      </c>
      <c r="K22" s="804"/>
      <c r="L22" s="804"/>
      <c r="M22" s="804"/>
      <c r="N22" s="804"/>
      <c r="O22" s="804"/>
      <c r="P22" s="804"/>
      <c r="Q22" s="804"/>
      <c r="R22" s="804"/>
      <c r="S22" s="804"/>
      <c r="T22" s="804"/>
      <c r="U22" s="804"/>
      <c r="V22" s="804"/>
      <c r="W22" s="804"/>
      <c r="X22" s="804"/>
      <c r="Y22" s="804"/>
      <c r="Z22" s="804"/>
      <c r="AA22" s="804"/>
      <c r="AB22" s="804"/>
      <c r="AC22" s="804"/>
      <c r="AD22" s="804" t="s">
        <v>1501</v>
      </c>
      <c r="AE22" s="804"/>
      <c r="AF22" s="804"/>
      <c r="AG22" s="804"/>
      <c r="AH22" s="804"/>
      <c r="AI22" s="804"/>
      <c r="AJ22" s="804"/>
      <c r="AK22" s="804"/>
      <c r="AL22" s="804"/>
      <c r="AM22" s="804"/>
      <c r="AN22" s="804"/>
      <c r="AO22" s="804"/>
      <c r="AP22" s="804"/>
      <c r="AQ22" s="804"/>
      <c r="AR22" s="804"/>
      <c r="AS22" s="804"/>
      <c r="AT22" s="804"/>
      <c r="AU22" s="804"/>
      <c r="AV22" s="804"/>
      <c r="AW22" s="804"/>
      <c r="AX22" s="804"/>
      <c r="AY22" s="804"/>
      <c r="AZ22" s="804"/>
      <c r="BA22" s="804"/>
      <c r="BB22" s="804"/>
      <c r="BC22" s="804"/>
      <c r="BD22" s="804"/>
      <c r="BE22" s="804"/>
      <c r="BF22" s="813">
        <v>46</v>
      </c>
      <c r="BG22" s="813"/>
      <c r="BH22" s="813"/>
      <c r="BI22" s="813"/>
      <c r="BJ22" s="813"/>
      <c r="BK22" s="813">
        <v>29</v>
      </c>
      <c r="BL22" s="813"/>
      <c r="BM22" s="813"/>
      <c r="BN22" s="813"/>
      <c r="BO22" s="813"/>
      <c r="BP22" s="813">
        <f t="shared" si="0"/>
        <v>75</v>
      </c>
      <c r="BQ22" s="813"/>
      <c r="BR22" s="813"/>
      <c r="BS22" s="813"/>
      <c r="BT22" s="813"/>
      <c r="BU22" s="461">
        <v>0</v>
      </c>
      <c r="BV22" s="806"/>
      <c r="BW22" s="806"/>
      <c r="BX22" s="806"/>
      <c r="BY22" s="806"/>
      <c r="BZ22" s="806"/>
      <c r="CA22" s="806"/>
      <c r="CB22" s="806"/>
      <c r="CC22" s="806"/>
      <c r="CD22" s="250"/>
    </row>
    <row r="23" spans="1:82" ht="25.55" customHeight="1">
      <c r="A23" s="460" t="s">
        <v>1502</v>
      </c>
      <c r="B23" s="460"/>
      <c r="C23" s="460"/>
      <c r="D23" s="460"/>
      <c r="E23" s="460"/>
      <c r="F23" s="460"/>
      <c r="G23" s="460"/>
      <c r="H23" s="460"/>
      <c r="I23" s="460"/>
      <c r="J23" s="804" t="s">
        <v>1503</v>
      </c>
      <c r="K23" s="804"/>
      <c r="L23" s="804"/>
      <c r="M23" s="804"/>
      <c r="N23" s="804"/>
      <c r="O23" s="804"/>
      <c r="P23" s="804"/>
      <c r="Q23" s="804"/>
      <c r="R23" s="804"/>
      <c r="S23" s="804"/>
      <c r="T23" s="804"/>
      <c r="U23" s="804"/>
      <c r="V23" s="804"/>
      <c r="W23" s="804"/>
      <c r="X23" s="804"/>
      <c r="Y23" s="804"/>
      <c r="Z23" s="804"/>
      <c r="AA23" s="804"/>
      <c r="AB23" s="804"/>
      <c r="AC23" s="804"/>
      <c r="AD23" s="804" t="s">
        <v>1504</v>
      </c>
      <c r="AE23" s="804"/>
      <c r="AF23" s="804"/>
      <c r="AG23" s="804"/>
      <c r="AH23" s="804"/>
      <c r="AI23" s="804"/>
      <c r="AJ23" s="804"/>
      <c r="AK23" s="804"/>
      <c r="AL23" s="804"/>
      <c r="AM23" s="804"/>
      <c r="AN23" s="804"/>
      <c r="AO23" s="804"/>
      <c r="AP23" s="804"/>
      <c r="AQ23" s="804"/>
      <c r="AR23" s="804"/>
      <c r="AS23" s="804"/>
      <c r="AT23" s="804"/>
      <c r="AU23" s="804"/>
      <c r="AV23" s="804"/>
      <c r="AW23" s="804"/>
      <c r="AX23" s="804"/>
      <c r="AY23" s="804"/>
      <c r="AZ23" s="804"/>
      <c r="BA23" s="804"/>
      <c r="BB23" s="804"/>
      <c r="BC23" s="804"/>
      <c r="BD23" s="804"/>
      <c r="BE23" s="804"/>
      <c r="BF23" s="813">
        <v>31</v>
      </c>
      <c r="BG23" s="813"/>
      <c r="BH23" s="813"/>
      <c r="BI23" s="813"/>
      <c r="BJ23" s="813"/>
      <c r="BK23" s="813">
        <v>80</v>
      </c>
      <c r="BL23" s="813"/>
      <c r="BM23" s="813"/>
      <c r="BN23" s="813"/>
      <c r="BO23" s="813"/>
      <c r="BP23" s="813">
        <f t="shared" si="0"/>
        <v>111</v>
      </c>
      <c r="BQ23" s="813"/>
      <c r="BR23" s="813"/>
      <c r="BS23" s="813"/>
      <c r="BT23" s="813"/>
      <c r="BU23" s="812">
        <v>0</v>
      </c>
      <c r="BV23" s="802"/>
      <c r="BW23" s="802"/>
      <c r="BX23" s="802"/>
      <c r="BY23" s="802"/>
      <c r="BZ23" s="802"/>
      <c r="CA23" s="802"/>
      <c r="CB23" s="802"/>
      <c r="CC23" s="802"/>
      <c r="CD23" s="253"/>
    </row>
    <row r="24" spans="1:82" ht="25.55" customHeight="1">
      <c r="A24" s="460" t="s">
        <v>1505</v>
      </c>
      <c r="B24" s="460"/>
      <c r="C24" s="460"/>
      <c r="D24" s="460"/>
      <c r="E24" s="460"/>
      <c r="F24" s="460"/>
      <c r="G24" s="460"/>
      <c r="H24" s="460"/>
      <c r="I24" s="460"/>
      <c r="J24" s="804" t="s">
        <v>1506</v>
      </c>
      <c r="K24" s="804"/>
      <c r="L24" s="804"/>
      <c r="M24" s="804"/>
      <c r="N24" s="804"/>
      <c r="O24" s="804"/>
      <c r="P24" s="804"/>
      <c r="Q24" s="804"/>
      <c r="R24" s="804"/>
      <c r="S24" s="804"/>
      <c r="T24" s="804"/>
      <c r="U24" s="804"/>
      <c r="V24" s="804"/>
      <c r="W24" s="804"/>
      <c r="X24" s="804"/>
      <c r="Y24" s="804"/>
      <c r="Z24" s="804"/>
      <c r="AA24" s="804"/>
      <c r="AB24" s="804"/>
      <c r="AC24" s="804"/>
      <c r="AD24" s="804" t="s">
        <v>1507</v>
      </c>
      <c r="AE24" s="804"/>
      <c r="AF24" s="804"/>
      <c r="AG24" s="804"/>
      <c r="AH24" s="804"/>
      <c r="AI24" s="804"/>
      <c r="AJ24" s="804"/>
      <c r="AK24" s="804"/>
      <c r="AL24" s="804"/>
      <c r="AM24" s="804"/>
      <c r="AN24" s="804"/>
      <c r="AO24" s="804"/>
      <c r="AP24" s="804"/>
      <c r="AQ24" s="804"/>
      <c r="AR24" s="804"/>
      <c r="AS24" s="804"/>
      <c r="AT24" s="804"/>
      <c r="AU24" s="804"/>
      <c r="AV24" s="804"/>
      <c r="AW24" s="804"/>
      <c r="AX24" s="804"/>
      <c r="AY24" s="804"/>
      <c r="AZ24" s="804"/>
      <c r="BA24" s="804"/>
      <c r="BB24" s="804"/>
      <c r="BC24" s="804"/>
      <c r="BD24" s="804"/>
      <c r="BE24" s="804"/>
      <c r="BF24" s="813">
        <v>60</v>
      </c>
      <c r="BG24" s="813"/>
      <c r="BH24" s="813"/>
      <c r="BI24" s="813"/>
      <c r="BJ24" s="813"/>
      <c r="BK24" s="813">
        <v>69</v>
      </c>
      <c r="BL24" s="813"/>
      <c r="BM24" s="813"/>
      <c r="BN24" s="813"/>
      <c r="BO24" s="813"/>
      <c r="BP24" s="813">
        <f t="shared" si="0"/>
        <v>129</v>
      </c>
      <c r="BQ24" s="813"/>
      <c r="BR24" s="813"/>
      <c r="BS24" s="813"/>
      <c r="BT24" s="813"/>
      <c r="BU24" s="461">
        <v>6</v>
      </c>
      <c r="BV24" s="806"/>
      <c r="BW24" s="806"/>
      <c r="BX24" s="806"/>
      <c r="BY24" s="806"/>
      <c r="BZ24" s="806"/>
      <c r="CA24" s="806"/>
      <c r="CB24" s="806"/>
      <c r="CC24" s="806"/>
      <c r="CD24" s="250"/>
    </row>
    <row r="25" spans="1:82" ht="25.55" customHeight="1">
      <c r="A25" s="460" t="s">
        <v>1508</v>
      </c>
      <c r="B25" s="460"/>
      <c r="C25" s="460"/>
      <c r="D25" s="460"/>
      <c r="E25" s="460"/>
      <c r="F25" s="460"/>
      <c r="G25" s="460"/>
      <c r="H25" s="460"/>
      <c r="I25" s="460"/>
      <c r="J25" s="804" t="s">
        <v>1509</v>
      </c>
      <c r="K25" s="804"/>
      <c r="L25" s="804"/>
      <c r="M25" s="804"/>
      <c r="N25" s="804"/>
      <c r="O25" s="804"/>
      <c r="P25" s="804"/>
      <c r="Q25" s="804"/>
      <c r="R25" s="804"/>
      <c r="S25" s="804"/>
      <c r="T25" s="804"/>
      <c r="U25" s="804"/>
      <c r="V25" s="804"/>
      <c r="W25" s="804"/>
      <c r="X25" s="804"/>
      <c r="Y25" s="804"/>
      <c r="Z25" s="804"/>
      <c r="AA25" s="804"/>
      <c r="AB25" s="804"/>
      <c r="AC25" s="804"/>
      <c r="AD25" s="804" t="s">
        <v>1510</v>
      </c>
      <c r="AE25" s="804"/>
      <c r="AF25" s="804"/>
      <c r="AG25" s="804"/>
      <c r="AH25" s="804"/>
      <c r="AI25" s="804"/>
      <c r="AJ25" s="804"/>
      <c r="AK25" s="804"/>
      <c r="AL25" s="804"/>
      <c r="AM25" s="804"/>
      <c r="AN25" s="804"/>
      <c r="AO25" s="804"/>
      <c r="AP25" s="804"/>
      <c r="AQ25" s="804"/>
      <c r="AR25" s="804"/>
      <c r="AS25" s="804"/>
      <c r="AT25" s="804"/>
      <c r="AU25" s="804"/>
      <c r="AV25" s="804"/>
      <c r="AW25" s="804"/>
      <c r="AX25" s="804"/>
      <c r="AY25" s="804"/>
      <c r="AZ25" s="804"/>
      <c r="BA25" s="804"/>
      <c r="BB25" s="804"/>
      <c r="BC25" s="804"/>
      <c r="BD25" s="804"/>
      <c r="BE25" s="804"/>
      <c r="BF25" s="813">
        <v>50</v>
      </c>
      <c r="BG25" s="813"/>
      <c r="BH25" s="813"/>
      <c r="BI25" s="813"/>
      <c r="BJ25" s="813"/>
      <c r="BK25" s="813">
        <v>48</v>
      </c>
      <c r="BL25" s="813"/>
      <c r="BM25" s="813"/>
      <c r="BN25" s="813"/>
      <c r="BO25" s="813"/>
      <c r="BP25" s="813">
        <f t="shared" si="0"/>
        <v>98</v>
      </c>
      <c r="BQ25" s="813"/>
      <c r="BR25" s="813"/>
      <c r="BS25" s="813"/>
      <c r="BT25" s="813"/>
      <c r="BU25" s="812">
        <v>1</v>
      </c>
      <c r="BV25" s="802"/>
      <c r="BW25" s="802"/>
      <c r="BX25" s="802"/>
      <c r="BY25" s="802"/>
      <c r="BZ25" s="802"/>
      <c r="CA25" s="802"/>
      <c r="CB25" s="802"/>
      <c r="CC25" s="802"/>
      <c r="CD25" s="253"/>
    </row>
    <row r="26" spans="1:82" ht="25.55" customHeight="1">
      <c r="A26" s="460" t="s">
        <v>1511</v>
      </c>
      <c r="B26" s="460"/>
      <c r="C26" s="460"/>
      <c r="D26" s="460"/>
      <c r="E26" s="460"/>
      <c r="F26" s="460"/>
      <c r="G26" s="460"/>
      <c r="H26" s="460"/>
      <c r="I26" s="460"/>
      <c r="J26" s="804" t="s">
        <v>1512</v>
      </c>
      <c r="K26" s="804"/>
      <c r="L26" s="804"/>
      <c r="M26" s="804"/>
      <c r="N26" s="804"/>
      <c r="O26" s="804"/>
      <c r="P26" s="804"/>
      <c r="Q26" s="804"/>
      <c r="R26" s="804"/>
      <c r="S26" s="804"/>
      <c r="T26" s="804"/>
      <c r="U26" s="804"/>
      <c r="V26" s="804"/>
      <c r="W26" s="804"/>
      <c r="X26" s="804"/>
      <c r="Y26" s="804"/>
      <c r="Z26" s="804"/>
      <c r="AA26" s="804"/>
      <c r="AB26" s="804"/>
      <c r="AC26" s="804"/>
      <c r="AD26" s="804" t="s">
        <v>1513</v>
      </c>
      <c r="AE26" s="804"/>
      <c r="AF26" s="804"/>
      <c r="AG26" s="804"/>
      <c r="AH26" s="804"/>
      <c r="AI26" s="804"/>
      <c r="AJ26" s="804"/>
      <c r="AK26" s="804"/>
      <c r="AL26" s="804"/>
      <c r="AM26" s="804"/>
      <c r="AN26" s="804"/>
      <c r="AO26" s="804"/>
      <c r="AP26" s="804"/>
      <c r="AQ26" s="804"/>
      <c r="AR26" s="804"/>
      <c r="AS26" s="804"/>
      <c r="AT26" s="804"/>
      <c r="AU26" s="804"/>
      <c r="AV26" s="804"/>
      <c r="AW26" s="804"/>
      <c r="AX26" s="804"/>
      <c r="AY26" s="804"/>
      <c r="AZ26" s="804"/>
      <c r="BA26" s="804"/>
      <c r="BB26" s="804"/>
      <c r="BC26" s="804"/>
      <c r="BD26" s="804"/>
      <c r="BE26" s="804"/>
      <c r="BF26" s="813">
        <v>27</v>
      </c>
      <c r="BG26" s="813"/>
      <c r="BH26" s="813"/>
      <c r="BI26" s="813"/>
      <c r="BJ26" s="813"/>
      <c r="BK26" s="813">
        <v>78</v>
      </c>
      <c r="BL26" s="813"/>
      <c r="BM26" s="813"/>
      <c r="BN26" s="813"/>
      <c r="BO26" s="813"/>
      <c r="BP26" s="813">
        <f t="shared" si="0"/>
        <v>105</v>
      </c>
      <c r="BQ26" s="813"/>
      <c r="BR26" s="813"/>
      <c r="BS26" s="813"/>
      <c r="BT26" s="813"/>
      <c r="BU26" s="461">
        <v>0</v>
      </c>
      <c r="BV26" s="806"/>
      <c r="BW26" s="806"/>
      <c r="BX26" s="806"/>
      <c r="BY26" s="806"/>
      <c r="BZ26" s="806"/>
      <c r="CA26" s="806"/>
      <c r="CB26" s="806"/>
      <c r="CC26" s="806"/>
      <c r="CD26" s="250"/>
    </row>
    <row r="27" spans="1:82" ht="25.55" customHeight="1">
      <c r="A27" s="803" t="s">
        <v>1514</v>
      </c>
      <c r="B27" s="803"/>
      <c r="C27" s="803"/>
      <c r="D27" s="803"/>
      <c r="E27" s="803"/>
      <c r="F27" s="803"/>
      <c r="G27" s="803"/>
      <c r="H27" s="803"/>
      <c r="I27" s="803"/>
      <c r="J27" s="804" t="s">
        <v>1515</v>
      </c>
      <c r="K27" s="804"/>
      <c r="L27" s="804"/>
      <c r="M27" s="804"/>
      <c r="N27" s="804"/>
      <c r="O27" s="804"/>
      <c r="P27" s="804"/>
      <c r="Q27" s="804"/>
      <c r="R27" s="804"/>
      <c r="S27" s="804"/>
      <c r="T27" s="804"/>
      <c r="U27" s="804"/>
      <c r="V27" s="804"/>
      <c r="W27" s="804"/>
      <c r="X27" s="804"/>
      <c r="Y27" s="804"/>
      <c r="Z27" s="804"/>
      <c r="AA27" s="804"/>
      <c r="AB27" s="804"/>
      <c r="AC27" s="804"/>
      <c r="AD27" s="804" t="s">
        <v>1516</v>
      </c>
      <c r="AE27" s="804"/>
      <c r="AF27" s="804"/>
      <c r="AG27" s="804"/>
      <c r="AH27" s="804"/>
      <c r="AI27" s="804"/>
      <c r="AJ27" s="804"/>
      <c r="AK27" s="804"/>
      <c r="AL27" s="804"/>
      <c r="AM27" s="804"/>
      <c r="AN27" s="804"/>
      <c r="AO27" s="804"/>
      <c r="AP27" s="804"/>
      <c r="AQ27" s="804"/>
      <c r="AR27" s="804"/>
      <c r="AS27" s="804"/>
      <c r="AT27" s="804"/>
      <c r="AU27" s="804"/>
      <c r="AV27" s="804"/>
      <c r="AW27" s="804"/>
      <c r="AX27" s="804"/>
      <c r="AY27" s="804"/>
      <c r="AZ27" s="804"/>
      <c r="BA27" s="804"/>
      <c r="BB27" s="804"/>
      <c r="BC27" s="804"/>
      <c r="BD27" s="804"/>
      <c r="BE27" s="804"/>
      <c r="BF27" s="813">
        <v>76</v>
      </c>
      <c r="BG27" s="813"/>
      <c r="BH27" s="813"/>
      <c r="BI27" s="813"/>
      <c r="BJ27" s="813"/>
      <c r="BK27" s="813">
        <v>160</v>
      </c>
      <c r="BL27" s="813"/>
      <c r="BM27" s="813"/>
      <c r="BN27" s="813"/>
      <c r="BO27" s="813"/>
      <c r="BP27" s="813">
        <f>SUM(BF27+BK27)</f>
        <v>236</v>
      </c>
      <c r="BQ27" s="813"/>
      <c r="BR27" s="813"/>
      <c r="BS27" s="813"/>
      <c r="BT27" s="813"/>
      <c r="BU27" s="812">
        <v>8</v>
      </c>
      <c r="BV27" s="802"/>
      <c r="BW27" s="802"/>
      <c r="BX27" s="802"/>
      <c r="BY27" s="802"/>
      <c r="BZ27" s="802"/>
      <c r="CA27" s="802"/>
      <c r="CB27" s="802"/>
      <c r="CC27" s="802"/>
      <c r="CD27" s="253"/>
    </row>
    <row r="28" spans="1:82" ht="25.55" customHeight="1">
      <c r="A28" s="467" t="s">
        <v>1517</v>
      </c>
      <c r="B28" s="562"/>
      <c r="C28" s="562"/>
      <c r="D28" s="562"/>
      <c r="E28" s="562"/>
      <c r="F28" s="562"/>
      <c r="G28" s="562"/>
      <c r="H28" s="562"/>
      <c r="I28" s="562"/>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2"/>
      <c r="AL28" s="562"/>
      <c r="AM28" s="562"/>
      <c r="AN28" s="562"/>
      <c r="AO28" s="562"/>
      <c r="AP28" s="562"/>
      <c r="AQ28" s="562"/>
      <c r="AR28" s="562"/>
      <c r="AS28" s="562"/>
      <c r="AT28" s="562"/>
      <c r="AU28" s="562"/>
      <c r="AV28" s="562"/>
      <c r="AW28" s="562"/>
      <c r="AX28" s="562"/>
      <c r="AY28" s="562"/>
      <c r="AZ28" s="562"/>
      <c r="BA28" s="562"/>
      <c r="BB28" s="562"/>
      <c r="BC28" s="562"/>
      <c r="BD28" s="562"/>
      <c r="BE28" s="468"/>
      <c r="BF28" s="815">
        <f>SUM(BF20:BJ27)</f>
        <v>367</v>
      </c>
      <c r="BG28" s="815"/>
      <c r="BH28" s="815"/>
      <c r="BI28" s="815"/>
      <c r="BJ28" s="815"/>
      <c r="BK28" s="815">
        <f>SUM(BK20:BO27)</f>
        <v>626</v>
      </c>
      <c r="BL28" s="815"/>
      <c r="BM28" s="815"/>
      <c r="BN28" s="815"/>
      <c r="BO28" s="815"/>
      <c r="BP28" s="815">
        <f>SUM(BP20:BT27)</f>
        <v>993</v>
      </c>
      <c r="BQ28" s="815"/>
      <c r="BR28" s="815"/>
      <c r="BS28" s="815"/>
      <c r="BT28" s="815"/>
      <c r="BU28" s="466">
        <f>SUM(BU19:CC27)</f>
        <v>56</v>
      </c>
      <c r="BV28" s="816"/>
      <c r="BW28" s="816"/>
      <c r="BX28" s="816"/>
      <c r="BY28" s="816"/>
      <c r="BZ28" s="816"/>
      <c r="CA28" s="816"/>
      <c r="CB28" s="816"/>
      <c r="CC28" s="816"/>
      <c r="CD28" s="255"/>
    </row>
    <row r="29" spans="1:82" ht="24.05" customHeight="1"/>
    <row r="30" spans="1:82" ht="24.05" customHeight="1">
      <c r="B30" s="814" t="s">
        <v>1518</v>
      </c>
      <c r="C30" s="814"/>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814"/>
      <c r="AC30" s="814"/>
      <c r="AD30" s="814"/>
      <c r="AE30" s="814"/>
      <c r="AF30" s="814"/>
      <c r="AG30" s="814"/>
      <c r="AH30" s="814"/>
      <c r="AI30" s="814"/>
      <c r="AJ30" s="814"/>
      <c r="AK30" s="814"/>
      <c r="AL30" s="814"/>
      <c r="AM30" s="814"/>
      <c r="AN30" s="814"/>
      <c r="AO30" s="814"/>
      <c r="AP30" s="814"/>
      <c r="AQ30" s="814"/>
      <c r="AR30" s="814"/>
      <c r="AS30" s="814"/>
      <c r="AT30" s="814"/>
      <c r="AU30" s="814"/>
      <c r="AV30" s="814"/>
    </row>
    <row r="31" spans="1:82" ht="20.149999999999999" customHeight="1"/>
    <row r="38" spans="2:93" ht="14.25" customHeight="1">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row>
  </sheetData>
  <sheetProtection selectLockedCells="1" selectUnlockedCells="1"/>
  <mergeCells count="131">
    <mergeCell ref="B30:AV30"/>
    <mergeCell ref="BU27:CC27"/>
    <mergeCell ref="A28:BE28"/>
    <mergeCell ref="BF28:BJ28"/>
    <mergeCell ref="BK28:BO28"/>
    <mergeCell ref="BP28:BT28"/>
    <mergeCell ref="BU28:CC28"/>
    <mergeCell ref="A27:I27"/>
    <mergeCell ref="J27:AC27"/>
    <mergeCell ref="AD27:BE27"/>
    <mergeCell ref="BF27:BJ27"/>
    <mergeCell ref="BK27:BO27"/>
    <mergeCell ref="BP27:BT27"/>
    <mergeCell ref="BU25:CC25"/>
    <mergeCell ref="A26:I26"/>
    <mergeCell ref="J26:AC26"/>
    <mergeCell ref="AD26:BE26"/>
    <mergeCell ref="BF26:BJ26"/>
    <mergeCell ref="BK26:BO26"/>
    <mergeCell ref="BP26:BT26"/>
    <mergeCell ref="BU26:CC26"/>
    <mergeCell ref="A25:I25"/>
    <mergeCell ref="J25:AC25"/>
    <mergeCell ref="AD25:BE25"/>
    <mergeCell ref="BF25:BJ25"/>
    <mergeCell ref="BK25:BO25"/>
    <mergeCell ref="BP25:BT25"/>
    <mergeCell ref="BU23:CC23"/>
    <mergeCell ref="A24:I24"/>
    <mergeCell ref="J24:AC24"/>
    <mergeCell ref="AD24:BE24"/>
    <mergeCell ref="BF24:BJ24"/>
    <mergeCell ref="BK24:BO24"/>
    <mergeCell ref="BP24:BT24"/>
    <mergeCell ref="BU24:CC24"/>
    <mergeCell ref="A23:I23"/>
    <mergeCell ref="J23:AC23"/>
    <mergeCell ref="AD23:BE23"/>
    <mergeCell ref="BF23:BJ23"/>
    <mergeCell ref="BK23:BO23"/>
    <mergeCell ref="BP23:BT23"/>
    <mergeCell ref="BU21:CC21"/>
    <mergeCell ref="A22:I22"/>
    <mergeCell ref="J22:AC22"/>
    <mergeCell ref="AD22:BE22"/>
    <mergeCell ref="BF22:BJ22"/>
    <mergeCell ref="BK22:BO22"/>
    <mergeCell ref="BP22:BT22"/>
    <mergeCell ref="BU22:CC22"/>
    <mergeCell ref="A21:I21"/>
    <mergeCell ref="J21:AC21"/>
    <mergeCell ref="AD21:BE21"/>
    <mergeCell ref="BF21:BJ21"/>
    <mergeCell ref="BK21:BO21"/>
    <mergeCell ref="BP21:BT21"/>
    <mergeCell ref="BU19:CC19"/>
    <mergeCell ref="A20:I20"/>
    <mergeCell ref="J20:AC20"/>
    <mergeCell ref="AD20:BE20"/>
    <mergeCell ref="BF20:BJ20"/>
    <mergeCell ref="BK20:BO20"/>
    <mergeCell ref="BP20:BT20"/>
    <mergeCell ref="BU20:CC20"/>
    <mergeCell ref="BP18:BT18"/>
    <mergeCell ref="A19:I19"/>
    <mergeCell ref="J19:AC19"/>
    <mergeCell ref="AD19:BE19"/>
    <mergeCell ref="BF19:BH19"/>
    <mergeCell ref="BI19:BJ19"/>
    <mergeCell ref="BK19:BM19"/>
    <mergeCell ref="BN19:BO19"/>
    <mergeCell ref="BP19:BR19"/>
    <mergeCell ref="BS19:BT19"/>
    <mergeCell ref="B16:AI16"/>
    <mergeCell ref="BF16:BT16"/>
    <mergeCell ref="BU16:CD16"/>
    <mergeCell ref="A17:I18"/>
    <mergeCell ref="J17:AC18"/>
    <mergeCell ref="AD17:BE18"/>
    <mergeCell ref="BF17:BT17"/>
    <mergeCell ref="BU17:CD18"/>
    <mergeCell ref="BF18:BJ18"/>
    <mergeCell ref="BK18:BO18"/>
    <mergeCell ref="BX7:CB11"/>
    <mergeCell ref="CC7:CE11"/>
    <mergeCell ref="CF7:CH11"/>
    <mergeCell ref="CK7:CO7"/>
    <mergeCell ref="CK8:CO8"/>
    <mergeCell ref="AN9:AQ11"/>
    <mergeCell ref="CK9:CO9"/>
    <mergeCell ref="BR10:BW11"/>
    <mergeCell ref="CK10:CO10"/>
    <mergeCell ref="CK11:CO11"/>
    <mergeCell ref="AR7:AV11"/>
    <mergeCell ref="AW7:BA11"/>
    <mergeCell ref="BB7:BG11"/>
    <mergeCell ref="BH7:BL11"/>
    <mergeCell ref="BM7:BQ11"/>
    <mergeCell ref="BR7:BW9"/>
    <mergeCell ref="A7:I11"/>
    <mergeCell ref="J7:R11"/>
    <mergeCell ref="S7:W11"/>
    <mergeCell ref="X7:Z11"/>
    <mergeCell ref="AA7:AC11"/>
    <mergeCell ref="AD7:AG11"/>
    <mergeCell ref="AH7:AJ11"/>
    <mergeCell ref="AK7:AM11"/>
    <mergeCell ref="AN7:AQ8"/>
    <mergeCell ref="CB4:CO4"/>
    <mergeCell ref="A5:I6"/>
    <mergeCell ref="J5:R6"/>
    <mergeCell ref="S5:W6"/>
    <mergeCell ref="X5:AG5"/>
    <mergeCell ref="AH5:AQ5"/>
    <mergeCell ref="AR5:AV6"/>
    <mergeCell ref="AW5:BA6"/>
    <mergeCell ref="BB5:CO5"/>
    <mergeCell ref="X6:Z6"/>
    <mergeCell ref="CI6:CO6"/>
    <mergeCell ref="BH6:BL6"/>
    <mergeCell ref="BM6:BQ6"/>
    <mergeCell ref="BR6:BW6"/>
    <mergeCell ref="BX6:CB6"/>
    <mergeCell ref="CC6:CE6"/>
    <mergeCell ref="CF6:CH6"/>
    <mergeCell ref="AA6:AC6"/>
    <mergeCell ref="AD6:AG6"/>
    <mergeCell ref="AH6:AJ6"/>
    <mergeCell ref="AK6:AM6"/>
    <mergeCell ref="AN6:AQ6"/>
    <mergeCell ref="BB6:BG6"/>
  </mergeCells>
  <phoneticPr fontId="3"/>
  <pageMargins left="0.78740157480314965" right="0.39370078740157483" top="0.39370078740157483" bottom="0.39370078740157483" header="0" footer="0"/>
  <pageSetup paperSize="9" scale="66" firstPageNumber="0" orientation="landscape" horizontalDpi="300" verticalDpi="300" r:id="rId1"/>
  <headerFooter scaleWithDoc="0" alignWithMargins="0">
    <oddFooter>&amp;C&amp;"ＭＳ 明朝,標準"－３１－</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0DE1C-3DB0-461C-AB78-AB032B67E403}">
  <sheetPr>
    <pageSetUpPr fitToPage="1"/>
  </sheetPr>
  <dimension ref="A1:S46"/>
  <sheetViews>
    <sheetView view="pageLayout" zoomScale="90" zoomScaleNormal="100" zoomScaleSheetLayoutView="100" zoomScalePageLayoutView="90" workbookViewId="0">
      <selection activeCell="S28" sqref="S28:S31"/>
    </sheetView>
  </sheetViews>
  <sheetFormatPr defaultColWidth="9" defaultRowHeight="14.4"/>
  <cols>
    <col min="1" max="1" width="14.21875" style="286" customWidth="1"/>
    <col min="2" max="2" width="41" style="286" customWidth="1"/>
    <col min="3" max="3" width="32.5546875" style="286" customWidth="1"/>
    <col min="4" max="9" width="6.77734375" style="286" customWidth="1"/>
    <col min="10" max="10" width="9" style="286" customWidth="1"/>
    <col min="11" max="13" width="6.88671875" style="286" customWidth="1"/>
    <col min="14" max="14" width="10.21875" style="286" customWidth="1"/>
    <col min="15" max="15" width="7" style="286" customWidth="1"/>
    <col min="16" max="17" width="9.88671875" style="286" customWidth="1"/>
    <col min="18" max="18" width="7" style="286" customWidth="1"/>
    <col min="19" max="19" width="7.109375" style="286" customWidth="1"/>
    <col min="20" max="20" width="2.109375" style="286" customWidth="1"/>
    <col min="21" max="16384" width="9" style="286"/>
  </cols>
  <sheetData>
    <row r="1" spans="1:19" ht="23.25" customHeight="1">
      <c r="A1" s="817" t="s">
        <v>1521</v>
      </c>
      <c r="B1" s="817"/>
      <c r="O1" s="818" t="s">
        <v>1484</v>
      </c>
      <c r="P1" s="819"/>
      <c r="Q1" s="819"/>
      <c r="R1" s="819"/>
      <c r="S1" s="819"/>
    </row>
    <row r="2" spans="1:19" ht="17.05" customHeight="1">
      <c r="A2" s="820" t="s">
        <v>1522</v>
      </c>
      <c r="B2" s="821" t="s">
        <v>1523</v>
      </c>
      <c r="C2" s="821" t="s">
        <v>1457</v>
      </c>
      <c r="D2" s="821" t="s">
        <v>1524</v>
      </c>
      <c r="E2" s="821"/>
      <c r="F2" s="821"/>
      <c r="G2" s="821" t="s">
        <v>1525</v>
      </c>
      <c r="H2" s="821"/>
      <c r="I2" s="821"/>
      <c r="J2" s="822" t="s">
        <v>1526</v>
      </c>
      <c r="K2" s="821" t="s">
        <v>1527</v>
      </c>
      <c r="L2" s="821"/>
      <c r="M2" s="821"/>
      <c r="N2" s="823"/>
      <c r="O2" s="821"/>
      <c r="P2" s="823"/>
      <c r="Q2" s="821"/>
      <c r="R2" s="821"/>
      <c r="S2" s="821"/>
    </row>
    <row r="3" spans="1:19" ht="17.05" customHeight="1">
      <c r="A3" s="820"/>
      <c r="B3" s="821"/>
      <c r="C3" s="821"/>
      <c r="D3" s="821" t="s">
        <v>1463</v>
      </c>
      <c r="E3" s="821" t="s">
        <v>1464</v>
      </c>
      <c r="F3" s="821" t="s">
        <v>238</v>
      </c>
      <c r="G3" s="821" t="s">
        <v>1465</v>
      </c>
      <c r="H3" s="821" t="s">
        <v>1466</v>
      </c>
      <c r="I3" s="821" t="s">
        <v>1528</v>
      </c>
      <c r="J3" s="822"/>
      <c r="K3" s="825" t="s">
        <v>1529</v>
      </c>
      <c r="L3" s="825" t="s">
        <v>1530</v>
      </c>
      <c r="M3" s="825" t="s">
        <v>1531</v>
      </c>
      <c r="N3" s="316" t="s">
        <v>1532</v>
      </c>
      <c r="O3" s="831" t="s">
        <v>1533</v>
      </c>
      <c r="P3" s="316" t="s">
        <v>631</v>
      </c>
      <c r="Q3" s="824" t="s">
        <v>1534</v>
      </c>
      <c r="R3" s="822" t="s">
        <v>1535</v>
      </c>
      <c r="S3" s="822" t="s">
        <v>1536</v>
      </c>
    </row>
    <row r="4" spans="1:19" ht="17.05" customHeight="1">
      <c r="A4" s="820"/>
      <c r="B4" s="821"/>
      <c r="C4" s="821"/>
      <c r="D4" s="821"/>
      <c r="E4" s="821"/>
      <c r="F4" s="821"/>
      <c r="G4" s="821"/>
      <c r="H4" s="821"/>
      <c r="I4" s="821"/>
      <c r="J4" s="821"/>
      <c r="K4" s="826"/>
      <c r="L4" s="826"/>
      <c r="M4" s="826"/>
      <c r="N4" s="317" t="s">
        <v>1537</v>
      </c>
      <c r="O4" s="831"/>
      <c r="P4" s="317" t="s">
        <v>1538</v>
      </c>
      <c r="Q4" s="824"/>
      <c r="R4" s="822"/>
      <c r="S4" s="822"/>
    </row>
    <row r="5" spans="1:19" ht="17.05" customHeight="1">
      <c r="A5" s="820"/>
      <c r="B5" s="821"/>
      <c r="C5" s="821"/>
      <c r="D5" s="821"/>
      <c r="E5" s="821"/>
      <c r="F5" s="821"/>
      <c r="G5" s="821"/>
      <c r="H5" s="821"/>
      <c r="I5" s="821"/>
      <c r="J5" s="821"/>
      <c r="K5" s="827"/>
      <c r="L5" s="827"/>
      <c r="M5" s="827"/>
      <c r="N5" s="318" t="s">
        <v>1539</v>
      </c>
      <c r="O5" s="831"/>
      <c r="P5" s="318" t="s">
        <v>1539</v>
      </c>
      <c r="Q5" s="824"/>
      <c r="R5" s="822"/>
      <c r="S5" s="822"/>
    </row>
    <row r="6" spans="1:19" ht="20.95" customHeight="1">
      <c r="A6" s="319" t="s">
        <v>691</v>
      </c>
      <c r="B6" s="828" t="s">
        <v>1540</v>
      </c>
      <c r="C6" s="828" t="s">
        <v>1541</v>
      </c>
      <c r="D6" s="829">
        <v>32</v>
      </c>
      <c r="E6" s="829" t="s">
        <v>726</v>
      </c>
      <c r="F6" s="830">
        <v>32</v>
      </c>
      <c r="G6" s="829">
        <v>5</v>
      </c>
      <c r="H6" s="829">
        <v>2</v>
      </c>
      <c r="I6" s="829" t="s">
        <v>726</v>
      </c>
      <c r="J6" s="829" t="s">
        <v>726</v>
      </c>
      <c r="K6" s="829" t="s">
        <v>726</v>
      </c>
      <c r="L6" s="829">
        <v>100</v>
      </c>
      <c r="M6" s="829">
        <v>100</v>
      </c>
      <c r="N6" s="832" t="s">
        <v>1604</v>
      </c>
      <c r="O6" s="829">
        <v>5</v>
      </c>
      <c r="P6" s="832" t="s">
        <v>726</v>
      </c>
      <c r="Q6" s="829" t="s">
        <v>726</v>
      </c>
      <c r="R6" s="829" t="s">
        <v>726</v>
      </c>
      <c r="S6" s="829" t="s">
        <v>726</v>
      </c>
    </row>
    <row r="7" spans="1:19" ht="20.95" customHeight="1">
      <c r="A7" s="319" t="s">
        <v>1542</v>
      </c>
      <c r="B7" s="828"/>
      <c r="C7" s="828"/>
      <c r="D7" s="829"/>
      <c r="E7" s="829"/>
      <c r="F7" s="830"/>
      <c r="G7" s="829"/>
      <c r="H7" s="829"/>
      <c r="I7" s="829"/>
      <c r="J7" s="829"/>
      <c r="K7" s="829"/>
      <c r="L7" s="829"/>
      <c r="M7" s="829"/>
      <c r="N7" s="829"/>
      <c r="O7" s="829"/>
      <c r="P7" s="829"/>
      <c r="Q7" s="829"/>
      <c r="R7" s="829"/>
      <c r="S7" s="829"/>
    </row>
    <row r="8" spans="1:19" ht="20.95" customHeight="1">
      <c r="A8" s="321" t="s">
        <v>659</v>
      </c>
      <c r="B8" s="828" t="s">
        <v>1543</v>
      </c>
      <c r="C8" s="828" t="s">
        <v>1544</v>
      </c>
      <c r="D8" s="829">
        <v>250</v>
      </c>
      <c r="E8" s="829">
        <v>16</v>
      </c>
      <c r="F8" s="830">
        <f>D8+E8</f>
        <v>266</v>
      </c>
      <c r="G8" s="829">
        <v>10</v>
      </c>
      <c r="H8" s="829">
        <v>2</v>
      </c>
      <c r="I8" s="829">
        <v>1</v>
      </c>
      <c r="J8" s="829">
        <v>266</v>
      </c>
      <c r="K8" s="829">
        <v>200</v>
      </c>
      <c r="L8" s="829" t="s">
        <v>726</v>
      </c>
      <c r="M8" s="829">
        <v>20</v>
      </c>
      <c r="N8" s="322" t="s">
        <v>1545</v>
      </c>
      <c r="O8" s="323" t="s">
        <v>726</v>
      </c>
      <c r="P8" s="324" t="s">
        <v>1546</v>
      </c>
      <c r="Q8" s="324" t="s">
        <v>1546</v>
      </c>
      <c r="R8" s="829">
        <v>300</v>
      </c>
      <c r="S8" s="829" t="s">
        <v>726</v>
      </c>
    </row>
    <row r="9" spans="1:19" ht="20.95" customHeight="1">
      <c r="A9" s="325" t="s">
        <v>1547</v>
      </c>
      <c r="B9" s="828"/>
      <c r="C9" s="828"/>
      <c r="D9" s="829"/>
      <c r="E9" s="829"/>
      <c r="F9" s="830"/>
      <c r="G9" s="829"/>
      <c r="H9" s="829"/>
      <c r="I9" s="829"/>
      <c r="J9" s="829"/>
      <c r="K9" s="829"/>
      <c r="L9" s="829"/>
      <c r="M9" s="829"/>
      <c r="N9" s="320" t="s">
        <v>1548</v>
      </c>
      <c r="O9" s="320"/>
      <c r="P9" s="326" t="s">
        <v>1952</v>
      </c>
      <c r="Q9" s="326" t="s">
        <v>1953</v>
      </c>
      <c r="R9" s="829"/>
      <c r="S9" s="829"/>
    </row>
    <row r="10" spans="1:19" ht="20.95" customHeight="1">
      <c r="A10" s="319" t="s">
        <v>653</v>
      </c>
      <c r="B10" s="828" t="s">
        <v>1549</v>
      </c>
      <c r="C10" s="828" t="s">
        <v>1550</v>
      </c>
      <c r="D10" s="829">
        <v>242</v>
      </c>
      <c r="E10" s="829">
        <v>20</v>
      </c>
      <c r="F10" s="830">
        <f>D10+E10</f>
        <v>262</v>
      </c>
      <c r="G10" s="829">
        <v>8</v>
      </c>
      <c r="H10" s="829">
        <v>2</v>
      </c>
      <c r="I10" s="829">
        <v>1</v>
      </c>
      <c r="J10" s="829">
        <v>3773</v>
      </c>
      <c r="K10" s="829">
        <v>700</v>
      </c>
      <c r="L10" s="829" t="s">
        <v>726</v>
      </c>
      <c r="M10" s="829">
        <v>10</v>
      </c>
      <c r="N10" s="322" t="s">
        <v>1551</v>
      </c>
      <c r="O10" s="323">
        <v>5</v>
      </c>
      <c r="P10" s="324" t="s">
        <v>1546</v>
      </c>
      <c r="Q10" s="324" t="s">
        <v>1954</v>
      </c>
      <c r="R10" s="829">
        <v>300</v>
      </c>
      <c r="S10" s="829" t="s">
        <v>726</v>
      </c>
    </row>
    <row r="11" spans="1:19" ht="20.95" customHeight="1">
      <c r="A11" s="319" t="s">
        <v>1552</v>
      </c>
      <c r="B11" s="828"/>
      <c r="C11" s="828"/>
      <c r="D11" s="829"/>
      <c r="E11" s="829"/>
      <c r="F11" s="830"/>
      <c r="G11" s="829"/>
      <c r="H11" s="829"/>
      <c r="I11" s="829"/>
      <c r="J11" s="829"/>
      <c r="K11" s="829"/>
      <c r="L11" s="829"/>
      <c r="M11" s="829"/>
      <c r="N11" s="320" t="s">
        <v>1553</v>
      </c>
      <c r="O11" s="320"/>
      <c r="P11" s="326" t="s">
        <v>1955</v>
      </c>
      <c r="Q11" s="326" t="s">
        <v>1956</v>
      </c>
      <c r="R11" s="829"/>
      <c r="S11" s="829"/>
    </row>
    <row r="12" spans="1:19" ht="14.75" customHeight="1">
      <c r="A12" s="833" t="s">
        <v>657</v>
      </c>
      <c r="B12" s="835" t="s">
        <v>1554</v>
      </c>
      <c r="C12" s="835" t="s">
        <v>1555</v>
      </c>
      <c r="D12" s="838">
        <v>1145</v>
      </c>
      <c r="E12" s="838" t="s">
        <v>1604</v>
      </c>
      <c r="F12" s="838">
        <v>1145</v>
      </c>
      <c r="G12" s="838">
        <v>13</v>
      </c>
      <c r="H12" s="838">
        <v>3</v>
      </c>
      <c r="I12" s="838">
        <v>1</v>
      </c>
      <c r="J12" s="838">
        <v>6597</v>
      </c>
      <c r="K12" s="838">
        <v>1595</v>
      </c>
      <c r="L12" s="838">
        <v>100</v>
      </c>
      <c r="M12" s="838">
        <v>225</v>
      </c>
      <c r="N12" s="322" t="s">
        <v>1551</v>
      </c>
      <c r="O12" s="838" t="s">
        <v>726</v>
      </c>
      <c r="P12" s="841" t="s">
        <v>1546</v>
      </c>
      <c r="Q12" s="843" t="s">
        <v>726</v>
      </c>
      <c r="R12" s="838" t="s">
        <v>726</v>
      </c>
      <c r="S12" s="838" t="s">
        <v>726</v>
      </c>
    </row>
    <row r="13" spans="1:19" ht="14.75" customHeight="1">
      <c r="A13" s="834"/>
      <c r="B13" s="836"/>
      <c r="C13" s="836"/>
      <c r="D13" s="839"/>
      <c r="E13" s="839"/>
      <c r="F13" s="839"/>
      <c r="G13" s="839"/>
      <c r="H13" s="839"/>
      <c r="I13" s="839"/>
      <c r="J13" s="839"/>
      <c r="K13" s="839"/>
      <c r="L13" s="839"/>
      <c r="M13" s="839"/>
      <c r="N13" s="327" t="s">
        <v>1957</v>
      </c>
      <c r="O13" s="839"/>
      <c r="P13" s="842"/>
      <c r="Q13" s="844"/>
      <c r="R13" s="839"/>
      <c r="S13" s="839"/>
    </row>
    <row r="14" spans="1:19" ht="14.75" customHeight="1">
      <c r="A14" s="834" t="s">
        <v>1958</v>
      </c>
      <c r="B14" s="836"/>
      <c r="C14" s="836"/>
      <c r="D14" s="839"/>
      <c r="E14" s="839"/>
      <c r="F14" s="839"/>
      <c r="G14" s="839"/>
      <c r="H14" s="839"/>
      <c r="I14" s="839"/>
      <c r="J14" s="839"/>
      <c r="K14" s="839"/>
      <c r="L14" s="839"/>
      <c r="M14" s="839"/>
      <c r="N14" s="329" t="s">
        <v>1556</v>
      </c>
      <c r="O14" s="839"/>
      <c r="P14" s="847" t="s">
        <v>1959</v>
      </c>
      <c r="Q14" s="845"/>
      <c r="R14" s="839"/>
      <c r="S14" s="839"/>
    </row>
    <row r="15" spans="1:19" ht="14.75" customHeight="1">
      <c r="A15" s="840"/>
      <c r="B15" s="837"/>
      <c r="C15" s="837"/>
      <c r="D15" s="832"/>
      <c r="E15" s="832"/>
      <c r="F15" s="832"/>
      <c r="G15" s="832"/>
      <c r="H15" s="832"/>
      <c r="I15" s="832"/>
      <c r="J15" s="832"/>
      <c r="K15" s="832"/>
      <c r="L15" s="832"/>
      <c r="M15" s="832"/>
      <c r="N15" s="320" t="s">
        <v>1960</v>
      </c>
      <c r="O15" s="832"/>
      <c r="P15" s="848"/>
      <c r="Q15" s="846"/>
      <c r="R15" s="832"/>
      <c r="S15" s="832"/>
    </row>
    <row r="16" spans="1:19" ht="20.95" customHeight="1">
      <c r="A16" s="321" t="s">
        <v>666</v>
      </c>
      <c r="B16" s="828" t="s">
        <v>1557</v>
      </c>
      <c r="C16" s="828" t="s">
        <v>1558</v>
      </c>
      <c r="D16" s="829">
        <v>489</v>
      </c>
      <c r="E16" s="829">
        <v>32</v>
      </c>
      <c r="F16" s="830">
        <f>D16+E16</f>
        <v>521</v>
      </c>
      <c r="G16" s="829">
        <v>10</v>
      </c>
      <c r="H16" s="829">
        <v>3</v>
      </c>
      <c r="I16" s="829">
        <v>1</v>
      </c>
      <c r="J16" s="829">
        <v>6252</v>
      </c>
      <c r="K16" s="829">
        <v>1100</v>
      </c>
      <c r="L16" s="829" t="s">
        <v>726</v>
      </c>
      <c r="M16" s="829" t="s">
        <v>726</v>
      </c>
      <c r="N16" s="829" t="s">
        <v>726</v>
      </c>
      <c r="O16" s="829">
        <v>3</v>
      </c>
      <c r="P16" s="324" t="s">
        <v>1546</v>
      </c>
      <c r="Q16" s="324" t="s">
        <v>1546</v>
      </c>
      <c r="R16" s="829">
        <v>3000</v>
      </c>
      <c r="S16" s="829" t="s">
        <v>726</v>
      </c>
    </row>
    <row r="17" spans="1:19" ht="20.95" customHeight="1">
      <c r="A17" s="325" t="s">
        <v>1559</v>
      </c>
      <c r="B17" s="828"/>
      <c r="C17" s="828"/>
      <c r="D17" s="829"/>
      <c r="E17" s="829"/>
      <c r="F17" s="830"/>
      <c r="G17" s="829"/>
      <c r="H17" s="829"/>
      <c r="I17" s="829"/>
      <c r="J17" s="829"/>
      <c r="K17" s="829"/>
      <c r="L17" s="829"/>
      <c r="M17" s="829"/>
      <c r="N17" s="829"/>
      <c r="O17" s="829"/>
      <c r="P17" s="326" t="s">
        <v>1560</v>
      </c>
      <c r="Q17" s="326" t="s">
        <v>1961</v>
      </c>
      <c r="R17" s="829"/>
      <c r="S17" s="829"/>
    </row>
    <row r="18" spans="1:19" ht="20.95" customHeight="1">
      <c r="A18" s="319" t="s">
        <v>662</v>
      </c>
      <c r="B18" s="828" t="s">
        <v>1561</v>
      </c>
      <c r="C18" s="828" t="s">
        <v>1562</v>
      </c>
      <c r="D18" s="829">
        <v>205</v>
      </c>
      <c r="E18" s="829">
        <v>19</v>
      </c>
      <c r="F18" s="830">
        <f>D18+E18</f>
        <v>224</v>
      </c>
      <c r="G18" s="829">
        <v>10</v>
      </c>
      <c r="H18" s="829">
        <v>2</v>
      </c>
      <c r="I18" s="829">
        <v>1</v>
      </c>
      <c r="J18" s="829">
        <v>529</v>
      </c>
      <c r="K18" s="829">
        <v>200</v>
      </c>
      <c r="L18" s="829" t="s">
        <v>1604</v>
      </c>
      <c r="M18" s="829">
        <v>10</v>
      </c>
      <c r="N18" s="322" t="s">
        <v>1551</v>
      </c>
      <c r="O18" s="829" t="s">
        <v>726</v>
      </c>
      <c r="P18" s="324" t="s">
        <v>1546</v>
      </c>
      <c r="Q18" s="324" t="s">
        <v>1546</v>
      </c>
      <c r="R18" s="829">
        <v>1000</v>
      </c>
      <c r="S18" s="829" t="s">
        <v>1604</v>
      </c>
    </row>
    <row r="19" spans="1:19" ht="20.95" customHeight="1">
      <c r="A19" s="319" t="s">
        <v>1563</v>
      </c>
      <c r="B19" s="828"/>
      <c r="C19" s="828"/>
      <c r="D19" s="829"/>
      <c r="E19" s="829"/>
      <c r="F19" s="830"/>
      <c r="G19" s="829"/>
      <c r="H19" s="829"/>
      <c r="I19" s="829"/>
      <c r="J19" s="829"/>
      <c r="K19" s="829"/>
      <c r="L19" s="829"/>
      <c r="M19" s="829"/>
      <c r="N19" s="320" t="s">
        <v>1564</v>
      </c>
      <c r="O19" s="829"/>
      <c r="P19" s="326" t="s">
        <v>1565</v>
      </c>
      <c r="Q19" s="326" t="s">
        <v>1565</v>
      </c>
      <c r="R19" s="829"/>
      <c r="S19" s="829"/>
    </row>
    <row r="20" spans="1:19" ht="20.95" customHeight="1">
      <c r="A20" s="321" t="s">
        <v>661</v>
      </c>
      <c r="B20" s="828" t="s">
        <v>1566</v>
      </c>
      <c r="C20" s="828" t="s">
        <v>1567</v>
      </c>
      <c r="D20" s="829">
        <v>585</v>
      </c>
      <c r="E20" s="829">
        <v>53</v>
      </c>
      <c r="F20" s="830">
        <f>D20+E20</f>
        <v>638</v>
      </c>
      <c r="G20" s="829">
        <v>6</v>
      </c>
      <c r="H20" s="829">
        <v>2</v>
      </c>
      <c r="I20" s="829">
        <v>2</v>
      </c>
      <c r="J20" s="829">
        <v>2430</v>
      </c>
      <c r="K20" s="829">
        <v>4000</v>
      </c>
      <c r="L20" s="829" t="s">
        <v>726</v>
      </c>
      <c r="M20" s="829" t="s">
        <v>726</v>
      </c>
      <c r="N20" s="829" t="s">
        <v>726</v>
      </c>
      <c r="O20" s="829">
        <v>5</v>
      </c>
      <c r="P20" s="324" t="s">
        <v>1546</v>
      </c>
      <c r="Q20" s="324" t="s">
        <v>1546</v>
      </c>
      <c r="R20" s="829">
        <v>1000</v>
      </c>
      <c r="S20" s="829" t="s">
        <v>726</v>
      </c>
    </row>
    <row r="21" spans="1:19" ht="20.95" customHeight="1">
      <c r="A21" s="325" t="s">
        <v>1568</v>
      </c>
      <c r="B21" s="828"/>
      <c r="C21" s="828"/>
      <c r="D21" s="829"/>
      <c r="E21" s="829"/>
      <c r="F21" s="830"/>
      <c r="G21" s="829"/>
      <c r="H21" s="829"/>
      <c r="I21" s="829"/>
      <c r="J21" s="829"/>
      <c r="K21" s="829"/>
      <c r="L21" s="829"/>
      <c r="M21" s="829"/>
      <c r="N21" s="829"/>
      <c r="O21" s="829"/>
      <c r="P21" s="330" t="s">
        <v>1962</v>
      </c>
      <c r="Q21" s="330" t="s">
        <v>1569</v>
      </c>
      <c r="R21" s="829"/>
      <c r="S21" s="829"/>
    </row>
    <row r="22" spans="1:19" ht="14.75" customHeight="1">
      <c r="A22" s="833" t="s">
        <v>651</v>
      </c>
      <c r="B22" s="835" t="s">
        <v>1570</v>
      </c>
      <c r="C22" s="835" t="s">
        <v>1571</v>
      </c>
      <c r="D22" s="854">
        <v>344</v>
      </c>
      <c r="E22" s="851">
        <v>3</v>
      </c>
      <c r="F22" s="838">
        <f t="shared" ref="F22" si="0">D22+E22</f>
        <v>347</v>
      </c>
      <c r="G22" s="838">
        <v>16</v>
      </c>
      <c r="H22" s="838">
        <v>3</v>
      </c>
      <c r="I22" s="838">
        <v>1</v>
      </c>
      <c r="J22" s="838">
        <v>1494</v>
      </c>
      <c r="K22" s="851">
        <v>400</v>
      </c>
      <c r="L22" s="851"/>
      <c r="M22" s="851">
        <v>30</v>
      </c>
      <c r="N22" s="857" t="s">
        <v>1572</v>
      </c>
      <c r="O22" s="838" t="s">
        <v>726</v>
      </c>
      <c r="P22" s="849" t="s">
        <v>1573</v>
      </c>
      <c r="Q22" s="331" t="s">
        <v>1573</v>
      </c>
      <c r="R22" s="838" t="s">
        <v>726</v>
      </c>
      <c r="S22" s="838" t="s">
        <v>726</v>
      </c>
    </row>
    <row r="23" spans="1:19" ht="14.75" customHeight="1">
      <c r="A23" s="834"/>
      <c r="B23" s="836"/>
      <c r="C23" s="836"/>
      <c r="D23" s="855"/>
      <c r="E23" s="852"/>
      <c r="F23" s="839"/>
      <c r="G23" s="839"/>
      <c r="H23" s="839"/>
      <c r="I23" s="839"/>
      <c r="J23" s="839"/>
      <c r="K23" s="852"/>
      <c r="L23" s="852"/>
      <c r="M23" s="852"/>
      <c r="N23" s="858"/>
      <c r="O23" s="839"/>
      <c r="P23" s="850"/>
      <c r="Q23" s="332" t="s">
        <v>1574</v>
      </c>
      <c r="R23" s="839"/>
      <c r="S23" s="839"/>
    </row>
    <row r="24" spans="1:19" ht="14.75" customHeight="1">
      <c r="A24" s="834" t="s">
        <v>1575</v>
      </c>
      <c r="B24" s="836"/>
      <c r="C24" s="836"/>
      <c r="D24" s="855"/>
      <c r="E24" s="852">
        <v>3</v>
      </c>
      <c r="F24" s="839">
        <f t="shared" ref="F24" si="1">D24+E24</f>
        <v>3</v>
      </c>
      <c r="G24" s="839">
        <v>16</v>
      </c>
      <c r="H24" s="839">
        <v>3</v>
      </c>
      <c r="I24" s="839">
        <v>1</v>
      </c>
      <c r="J24" s="839">
        <v>1608</v>
      </c>
      <c r="K24" s="852">
        <v>520</v>
      </c>
      <c r="L24" s="852" t="s">
        <v>726</v>
      </c>
      <c r="M24" s="852">
        <v>30</v>
      </c>
      <c r="N24" s="847" t="s">
        <v>1576</v>
      </c>
      <c r="O24" s="839"/>
      <c r="P24" s="847" t="s">
        <v>1577</v>
      </c>
      <c r="Q24" s="328" t="s">
        <v>1578</v>
      </c>
      <c r="R24" s="839"/>
      <c r="S24" s="839"/>
    </row>
    <row r="25" spans="1:19" ht="14.75" customHeight="1">
      <c r="A25" s="840"/>
      <c r="B25" s="837"/>
      <c r="C25" s="837"/>
      <c r="D25" s="856"/>
      <c r="E25" s="853"/>
      <c r="F25" s="832"/>
      <c r="G25" s="832"/>
      <c r="H25" s="832"/>
      <c r="I25" s="832"/>
      <c r="J25" s="832"/>
      <c r="K25" s="853"/>
      <c r="L25" s="853"/>
      <c r="M25" s="853"/>
      <c r="N25" s="848"/>
      <c r="O25" s="832"/>
      <c r="P25" s="848"/>
      <c r="Q25" s="326" t="s">
        <v>1579</v>
      </c>
      <c r="R25" s="832"/>
      <c r="S25" s="832"/>
    </row>
    <row r="26" spans="1:19" ht="20.95" customHeight="1">
      <c r="A26" s="321" t="s">
        <v>687</v>
      </c>
      <c r="B26" s="828" t="s">
        <v>1580</v>
      </c>
      <c r="C26" s="828" t="s">
        <v>687</v>
      </c>
      <c r="D26" s="829">
        <v>136</v>
      </c>
      <c r="E26" s="829" t="s">
        <v>726</v>
      </c>
      <c r="F26" s="829">
        <v>136</v>
      </c>
      <c r="G26" s="829">
        <v>10</v>
      </c>
      <c r="H26" s="829">
        <v>2</v>
      </c>
      <c r="I26" s="829" t="s">
        <v>726</v>
      </c>
      <c r="J26" s="829" t="s">
        <v>726</v>
      </c>
      <c r="K26" s="829">
        <v>400</v>
      </c>
      <c r="L26" s="829" t="s">
        <v>726</v>
      </c>
      <c r="M26" s="829" t="s">
        <v>726</v>
      </c>
      <c r="N26" s="829" t="s">
        <v>726</v>
      </c>
      <c r="O26" s="829" t="s">
        <v>726</v>
      </c>
      <c r="P26" s="324" t="s">
        <v>1546</v>
      </c>
      <c r="Q26" s="324" t="s">
        <v>1578</v>
      </c>
      <c r="R26" s="829" t="s">
        <v>726</v>
      </c>
      <c r="S26" s="829" t="s">
        <v>726</v>
      </c>
    </row>
    <row r="27" spans="1:19" ht="20.95" customHeight="1">
      <c r="A27" s="325" t="s">
        <v>1581</v>
      </c>
      <c r="B27" s="828"/>
      <c r="C27" s="828"/>
      <c r="D27" s="829"/>
      <c r="E27" s="829" t="s">
        <v>726</v>
      </c>
      <c r="F27" s="829"/>
      <c r="G27" s="829"/>
      <c r="H27" s="829"/>
      <c r="I27" s="829"/>
      <c r="J27" s="829"/>
      <c r="K27" s="829"/>
      <c r="L27" s="829"/>
      <c r="M27" s="829"/>
      <c r="N27" s="829"/>
      <c r="O27" s="829"/>
      <c r="P27" s="330" t="s">
        <v>1963</v>
      </c>
      <c r="Q27" s="330" t="s">
        <v>1964</v>
      </c>
      <c r="R27" s="829"/>
      <c r="S27" s="829"/>
    </row>
    <row r="28" spans="1:19" ht="14.75" customHeight="1">
      <c r="A28" s="833" t="s">
        <v>1582</v>
      </c>
      <c r="B28" s="828" t="s">
        <v>1583</v>
      </c>
      <c r="C28" s="828" t="s">
        <v>1584</v>
      </c>
      <c r="D28" s="829">
        <v>446</v>
      </c>
      <c r="E28" s="829" t="s">
        <v>1604</v>
      </c>
      <c r="F28" s="830">
        <v>446</v>
      </c>
      <c r="G28" s="829">
        <v>11</v>
      </c>
      <c r="H28" s="829">
        <v>3</v>
      </c>
      <c r="I28" s="829">
        <v>1</v>
      </c>
      <c r="J28" s="829">
        <v>75</v>
      </c>
      <c r="K28" s="829">
        <v>150</v>
      </c>
      <c r="L28" s="829">
        <v>100</v>
      </c>
      <c r="M28" s="829">
        <v>50</v>
      </c>
      <c r="N28" s="862" t="s">
        <v>1545</v>
      </c>
      <c r="O28" s="829" t="s">
        <v>726</v>
      </c>
      <c r="P28" s="862" t="s">
        <v>1965</v>
      </c>
      <c r="Q28" s="334" t="s">
        <v>1546</v>
      </c>
      <c r="R28" s="829" t="s">
        <v>1604</v>
      </c>
      <c r="S28" s="829" t="s">
        <v>1604</v>
      </c>
    </row>
    <row r="29" spans="1:19" ht="14.75" customHeight="1">
      <c r="A29" s="834"/>
      <c r="B29" s="828"/>
      <c r="C29" s="828"/>
      <c r="D29" s="829"/>
      <c r="E29" s="829"/>
      <c r="F29" s="830"/>
      <c r="G29" s="829"/>
      <c r="H29" s="829"/>
      <c r="I29" s="829"/>
      <c r="J29" s="829"/>
      <c r="K29" s="829"/>
      <c r="L29" s="829"/>
      <c r="M29" s="829"/>
      <c r="N29" s="863"/>
      <c r="O29" s="829"/>
      <c r="P29" s="863"/>
      <c r="Q29" s="332" t="s">
        <v>1963</v>
      </c>
      <c r="R29" s="829"/>
      <c r="S29" s="829"/>
    </row>
    <row r="30" spans="1:19" ht="14.75" customHeight="1">
      <c r="A30" s="860" t="s">
        <v>1585</v>
      </c>
      <c r="B30" s="828"/>
      <c r="C30" s="828"/>
      <c r="D30" s="829"/>
      <c r="E30" s="829"/>
      <c r="F30" s="830"/>
      <c r="G30" s="829"/>
      <c r="H30" s="829"/>
      <c r="I30" s="829"/>
      <c r="J30" s="829"/>
      <c r="K30" s="829"/>
      <c r="L30" s="829"/>
      <c r="M30" s="829"/>
      <c r="N30" s="847" t="s">
        <v>1966</v>
      </c>
      <c r="O30" s="829"/>
      <c r="P30" s="847" t="s">
        <v>1967</v>
      </c>
      <c r="Q30" s="335" t="s">
        <v>1578</v>
      </c>
      <c r="R30" s="829"/>
      <c r="S30" s="829"/>
    </row>
    <row r="31" spans="1:19" ht="14.75" customHeight="1">
      <c r="A31" s="861"/>
      <c r="B31" s="828"/>
      <c r="C31" s="828"/>
      <c r="D31" s="829"/>
      <c r="E31" s="829"/>
      <c r="F31" s="830"/>
      <c r="G31" s="829"/>
      <c r="H31" s="829"/>
      <c r="I31" s="829"/>
      <c r="J31" s="829"/>
      <c r="K31" s="829"/>
      <c r="L31" s="829"/>
      <c r="M31" s="829"/>
      <c r="N31" s="848"/>
      <c r="O31" s="829"/>
      <c r="P31" s="848"/>
      <c r="Q31" s="326" t="s">
        <v>1968</v>
      </c>
      <c r="R31" s="829"/>
      <c r="S31" s="829"/>
    </row>
    <row r="32" spans="1:19" ht="22.25" customHeight="1">
      <c r="A32" s="336" t="s">
        <v>675</v>
      </c>
      <c r="B32" s="828" t="s">
        <v>1969</v>
      </c>
      <c r="C32" s="828" t="s">
        <v>1586</v>
      </c>
      <c r="D32" s="829">
        <v>537</v>
      </c>
      <c r="E32" s="829">
        <v>14</v>
      </c>
      <c r="F32" s="830">
        <f>D32+E32</f>
        <v>551</v>
      </c>
      <c r="G32" s="829">
        <v>12</v>
      </c>
      <c r="H32" s="829">
        <v>3</v>
      </c>
      <c r="I32" s="829">
        <v>1</v>
      </c>
      <c r="J32" s="829">
        <v>114</v>
      </c>
      <c r="K32" s="829">
        <v>236</v>
      </c>
      <c r="L32" s="829" t="s">
        <v>726</v>
      </c>
      <c r="M32" s="829">
        <v>5</v>
      </c>
      <c r="N32" s="333" t="s">
        <v>1556</v>
      </c>
      <c r="O32" s="829" t="s">
        <v>726</v>
      </c>
      <c r="P32" s="324" t="s">
        <v>1546</v>
      </c>
      <c r="Q32" s="324" t="s">
        <v>1546</v>
      </c>
      <c r="R32" s="829">
        <v>3000</v>
      </c>
      <c r="S32" s="829" t="s">
        <v>726</v>
      </c>
    </row>
    <row r="33" spans="1:19" ht="22.25" customHeight="1">
      <c r="A33" s="337" t="s">
        <v>1587</v>
      </c>
      <c r="B33" s="828"/>
      <c r="C33" s="828"/>
      <c r="D33" s="829"/>
      <c r="E33" s="829"/>
      <c r="F33" s="830"/>
      <c r="G33" s="829"/>
      <c r="H33" s="829"/>
      <c r="I33" s="829"/>
      <c r="J33" s="829"/>
      <c r="K33" s="829"/>
      <c r="L33" s="829"/>
      <c r="M33" s="829"/>
      <c r="N33" s="326" t="s">
        <v>1548</v>
      </c>
      <c r="O33" s="829"/>
      <c r="P33" s="330" t="s">
        <v>1970</v>
      </c>
      <c r="Q33" s="330" t="s">
        <v>1588</v>
      </c>
      <c r="R33" s="829"/>
      <c r="S33" s="829"/>
    </row>
    <row r="34" spans="1:19" ht="22.25" customHeight="1">
      <c r="A34" s="319" t="s">
        <v>679</v>
      </c>
      <c r="B34" s="828" t="s">
        <v>1971</v>
      </c>
      <c r="C34" s="828" t="s">
        <v>1589</v>
      </c>
      <c r="D34" s="829">
        <v>63</v>
      </c>
      <c r="E34" s="829" t="s">
        <v>726</v>
      </c>
      <c r="F34" s="830">
        <v>63</v>
      </c>
      <c r="G34" s="829">
        <v>9</v>
      </c>
      <c r="H34" s="829">
        <v>3</v>
      </c>
      <c r="I34" s="829">
        <v>2</v>
      </c>
      <c r="J34" s="829">
        <v>442</v>
      </c>
      <c r="K34" s="829">
        <v>170</v>
      </c>
      <c r="L34" s="829" t="s">
        <v>726</v>
      </c>
      <c r="M34" s="829" t="s">
        <v>726</v>
      </c>
      <c r="N34" s="838" t="s">
        <v>726</v>
      </c>
      <c r="O34" s="829" t="s">
        <v>726</v>
      </c>
      <c r="P34" s="324" t="s">
        <v>1546</v>
      </c>
      <c r="Q34" s="859" t="s">
        <v>726</v>
      </c>
      <c r="R34" s="829">
        <v>500</v>
      </c>
      <c r="S34" s="829" t="s">
        <v>726</v>
      </c>
    </row>
    <row r="35" spans="1:19" ht="22.25" customHeight="1">
      <c r="A35" s="319" t="s">
        <v>1590</v>
      </c>
      <c r="B35" s="828"/>
      <c r="C35" s="828"/>
      <c r="D35" s="829"/>
      <c r="E35" s="829"/>
      <c r="F35" s="830"/>
      <c r="G35" s="829"/>
      <c r="H35" s="829"/>
      <c r="I35" s="829"/>
      <c r="J35" s="829"/>
      <c r="K35" s="829"/>
      <c r="L35" s="829"/>
      <c r="M35" s="829"/>
      <c r="N35" s="832"/>
      <c r="O35" s="829"/>
      <c r="P35" s="330" t="s">
        <v>1972</v>
      </c>
      <c r="Q35" s="859"/>
      <c r="R35" s="829"/>
      <c r="S35" s="829"/>
    </row>
    <row r="36" spans="1:19" ht="22.25" customHeight="1">
      <c r="A36" s="321" t="s">
        <v>673</v>
      </c>
      <c r="B36" s="828" t="s">
        <v>1591</v>
      </c>
      <c r="C36" s="828" t="s">
        <v>1592</v>
      </c>
      <c r="D36" s="829">
        <v>24</v>
      </c>
      <c r="E36" s="829">
        <v>5</v>
      </c>
      <c r="F36" s="830">
        <f>D36+E36</f>
        <v>29</v>
      </c>
      <c r="G36" s="829">
        <v>5</v>
      </c>
      <c r="H36" s="829">
        <v>2</v>
      </c>
      <c r="I36" s="829" t="s">
        <v>726</v>
      </c>
      <c r="J36" s="829">
        <v>50</v>
      </c>
      <c r="K36" s="829" t="s">
        <v>726</v>
      </c>
      <c r="L36" s="829" t="s">
        <v>726</v>
      </c>
      <c r="M36" s="829" t="s">
        <v>726</v>
      </c>
      <c r="N36" s="829" t="s">
        <v>1604</v>
      </c>
      <c r="O36" s="829" t="s">
        <v>726</v>
      </c>
      <c r="P36" s="324" t="s">
        <v>1546</v>
      </c>
      <c r="Q36" s="859" t="s">
        <v>726</v>
      </c>
      <c r="R36" s="829">
        <v>1000</v>
      </c>
      <c r="S36" s="829" t="s">
        <v>726</v>
      </c>
    </row>
    <row r="37" spans="1:19" ht="22.25" customHeight="1">
      <c r="A37" s="325" t="s">
        <v>1593</v>
      </c>
      <c r="B37" s="828"/>
      <c r="C37" s="828"/>
      <c r="D37" s="829"/>
      <c r="E37" s="829"/>
      <c r="F37" s="830"/>
      <c r="G37" s="829"/>
      <c r="H37" s="829"/>
      <c r="I37" s="829"/>
      <c r="J37" s="829"/>
      <c r="K37" s="829"/>
      <c r="L37" s="829"/>
      <c r="M37" s="829"/>
      <c r="N37" s="829"/>
      <c r="O37" s="829"/>
      <c r="P37" s="330" t="s">
        <v>1594</v>
      </c>
      <c r="Q37" s="859"/>
      <c r="R37" s="829"/>
      <c r="S37" s="829"/>
    </row>
    <row r="38" spans="1:19" ht="22.25" customHeight="1">
      <c r="A38" s="319" t="s">
        <v>677</v>
      </c>
      <c r="B38" s="828" t="s">
        <v>1595</v>
      </c>
      <c r="C38" s="828" t="s">
        <v>1596</v>
      </c>
      <c r="D38" s="829">
        <v>259</v>
      </c>
      <c r="E38" s="829">
        <v>43</v>
      </c>
      <c r="F38" s="830">
        <f>D38+E38</f>
        <v>302</v>
      </c>
      <c r="G38" s="829">
        <v>11</v>
      </c>
      <c r="H38" s="829">
        <v>3</v>
      </c>
      <c r="I38" s="829">
        <v>1</v>
      </c>
      <c r="J38" s="829" t="s">
        <v>726</v>
      </c>
      <c r="K38" s="829">
        <v>256</v>
      </c>
      <c r="L38" s="829" t="s">
        <v>726</v>
      </c>
      <c r="M38" s="829">
        <v>5</v>
      </c>
      <c r="N38" s="829" t="s">
        <v>726</v>
      </c>
      <c r="O38" s="829" t="s">
        <v>726</v>
      </c>
      <c r="P38" s="324" t="s">
        <v>1546</v>
      </c>
      <c r="Q38" s="324" t="s">
        <v>1546</v>
      </c>
      <c r="R38" s="829">
        <v>1500</v>
      </c>
      <c r="S38" s="829" t="s">
        <v>726</v>
      </c>
    </row>
    <row r="39" spans="1:19" ht="22.25" customHeight="1">
      <c r="A39" s="319" t="s">
        <v>1597</v>
      </c>
      <c r="B39" s="828"/>
      <c r="C39" s="828"/>
      <c r="D39" s="829"/>
      <c r="E39" s="829"/>
      <c r="F39" s="830"/>
      <c r="G39" s="829"/>
      <c r="H39" s="829"/>
      <c r="I39" s="829"/>
      <c r="J39" s="829"/>
      <c r="K39" s="829"/>
      <c r="L39" s="829"/>
      <c r="M39" s="829"/>
      <c r="N39" s="829"/>
      <c r="O39" s="829"/>
      <c r="P39" s="330" t="s">
        <v>1598</v>
      </c>
      <c r="Q39" s="330" t="s">
        <v>1598</v>
      </c>
      <c r="R39" s="829"/>
      <c r="S39" s="829"/>
    </row>
    <row r="40" spans="1:19" ht="22.25" customHeight="1">
      <c r="A40" s="321" t="s">
        <v>670</v>
      </c>
      <c r="B40" s="828" t="s">
        <v>1599</v>
      </c>
      <c r="C40" s="828" t="s">
        <v>1600</v>
      </c>
      <c r="D40" s="829">
        <v>147</v>
      </c>
      <c r="E40" s="829">
        <v>35</v>
      </c>
      <c r="F40" s="830">
        <f>D40+E40</f>
        <v>182</v>
      </c>
      <c r="G40" s="829">
        <v>7</v>
      </c>
      <c r="H40" s="829">
        <v>3</v>
      </c>
      <c r="I40" s="829">
        <v>1</v>
      </c>
      <c r="J40" s="829">
        <v>420</v>
      </c>
      <c r="K40" s="829">
        <v>90</v>
      </c>
      <c r="L40" s="829" t="s">
        <v>726</v>
      </c>
      <c r="M40" s="829">
        <v>5</v>
      </c>
      <c r="N40" s="829" t="s">
        <v>726</v>
      </c>
      <c r="O40" s="829" t="s">
        <v>726</v>
      </c>
      <c r="P40" s="324" t="s">
        <v>1546</v>
      </c>
      <c r="Q40" s="324" t="s">
        <v>1546</v>
      </c>
      <c r="R40" s="829">
        <v>800</v>
      </c>
      <c r="S40" s="829" t="s">
        <v>726</v>
      </c>
    </row>
    <row r="41" spans="1:19" ht="22.25" customHeight="1">
      <c r="A41" s="325" t="s">
        <v>1601</v>
      </c>
      <c r="B41" s="828"/>
      <c r="C41" s="828"/>
      <c r="D41" s="829"/>
      <c r="E41" s="829"/>
      <c r="F41" s="830"/>
      <c r="G41" s="829"/>
      <c r="H41" s="829"/>
      <c r="I41" s="829"/>
      <c r="J41" s="829"/>
      <c r="K41" s="829"/>
      <c r="L41" s="829"/>
      <c r="M41" s="829"/>
      <c r="N41" s="829"/>
      <c r="O41" s="829"/>
      <c r="P41" s="330" t="s">
        <v>1973</v>
      </c>
      <c r="Q41" s="330" t="s">
        <v>1602</v>
      </c>
      <c r="R41" s="829"/>
      <c r="S41" s="829"/>
    </row>
    <row r="42" spans="1:19" ht="22.25" customHeight="1">
      <c r="A42" s="319" t="s">
        <v>685</v>
      </c>
      <c r="B42" s="828" t="s">
        <v>1603</v>
      </c>
      <c r="C42" s="828" t="s">
        <v>1188</v>
      </c>
      <c r="D42" s="829">
        <v>67</v>
      </c>
      <c r="E42" s="829">
        <v>590</v>
      </c>
      <c r="F42" s="830">
        <f>D42+E42</f>
        <v>657</v>
      </c>
      <c r="G42" s="829">
        <v>5</v>
      </c>
      <c r="H42" s="829">
        <v>3</v>
      </c>
      <c r="I42" s="829">
        <v>1</v>
      </c>
      <c r="J42" s="829">
        <v>25</v>
      </c>
      <c r="K42" s="829">
        <v>15</v>
      </c>
      <c r="L42" s="829" t="s">
        <v>726</v>
      </c>
      <c r="M42" s="829" t="s">
        <v>726</v>
      </c>
      <c r="N42" s="829" t="s">
        <v>726</v>
      </c>
      <c r="O42" s="829" t="s">
        <v>726</v>
      </c>
      <c r="P42" s="324" t="s">
        <v>1546</v>
      </c>
      <c r="Q42" s="324" t="s">
        <v>1578</v>
      </c>
      <c r="R42" s="829">
        <v>3800</v>
      </c>
      <c r="S42" s="829" t="s">
        <v>1604</v>
      </c>
    </row>
    <row r="43" spans="1:19" ht="22.25" customHeight="1">
      <c r="A43" s="319" t="s">
        <v>1605</v>
      </c>
      <c r="B43" s="828"/>
      <c r="C43" s="828"/>
      <c r="D43" s="829"/>
      <c r="E43" s="829"/>
      <c r="F43" s="830"/>
      <c r="G43" s="829"/>
      <c r="H43" s="829"/>
      <c r="I43" s="829"/>
      <c r="J43" s="829"/>
      <c r="K43" s="829"/>
      <c r="L43" s="829"/>
      <c r="M43" s="829"/>
      <c r="N43" s="829"/>
      <c r="O43" s="829"/>
      <c r="P43" s="330" t="s">
        <v>1602</v>
      </c>
      <c r="Q43" s="330" t="s">
        <v>1606</v>
      </c>
      <c r="R43" s="829"/>
      <c r="S43" s="829"/>
    </row>
    <row r="44" spans="1:19" ht="22.25" customHeight="1">
      <c r="A44" s="321" t="s">
        <v>1607</v>
      </c>
      <c r="B44" s="828" t="s">
        <v>1608</v>
      </c>
      <c r="C44" s="828" t="s">
        <v>1589</v>
      </c>
      <c r="D44" s="829">
        <v>67</v>
      </c>
      <c r="E44" s="829" t="s">
        <v>726</v>
      </c>
      <c r="F44" s="830">
        <v>67</v>
      </c>
      <c r="G44" s="829">
        <v>5</v>
      </c>
      <c r="H44" s="829">
        <v>2</v>
      </c>
      <c r="I44" s="829">
        <v>1</v>
      </c>
      <c r="J44" s="829">
        <v>384</v>
      </c>
      <c r="K44" s="829">
        <v>90</v>
      </c>
      <c r="L44" s="829" t="s">
        <v>726</v>
      </c>
      <c r="M44" s="829" t="s">
        <v>726</v>
      </c>
      <c r="N44" s="829" t="s">
        <v>726</v>
      </c>
      <c r="O44" s="829" t="s">
        <v>726</v>
      </c>
      <c r="P44" s="324" t="s">
        <v>1546</v>
      </c>
      <c r="Q44" s="324" t="s">
        <v>1546</v>
      </c>
      <c r="R44" s="829">
        <v>100</v>
      </c>
      <c r="S44" s="829" t="s">
        <v>726</v>
      </c>
    </row>
    <row r="45" spans="1:19" ht="22.25" customHeight="1">
      <c r="A45" s="325" t="s">
        <v>1609</v>
      </c>
      <c r="B45" s="828"/>
      <c r="C45" s="828"/>
      <c r="D45" s="829"/>
      <c r="E45" s="829"/>
      <c r="F45" s="830"/>
      <c r="G45" s="829"/>
      <c r="H45" s="829"/>
      <c r="I45" s="829"/>
      <c r="J45" s="829"/>
      <c r="K45" s="829"/>
      <c r="L45" s="829"/>
      <c r="M45" s="829"/>
      <c r="N45" s="829"/>
      <c r="O45" s="829"/>
      <c r="P45" s="330" t="s">
        <v>1974</v>
      </c>
      <c r="Q45" s="330" t="s">
        <v>1974</v>
      </c>
      <c r="R45" s="829"/>
      <c r="S45" s="829"/>
    </row>
    <row r="46" spans="1:19" ht="22.1" customHeight="1"/>
  </sheetData>
  <sheetProtection selectLockedCells="1" selectUnlockedCells="1"/>
  <mergeCells count="306">
    <mergeCell ref="N44:N45"/>
    <mergeCell ref="O44:O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H42:H43"/>
    <mergeCell ref="I42:I43"/>
    <mergeCell ref="J42:J43"/>
    <mergeCell ref="R40:R41"/>
    <mergeCell ref="S40:S41"/>
    <mergeCell ref="B42:B43"/>
    <mergeCell ref="C42:C43"/>
    <mergeCell ref="D42:D43"/>
    <mergeCell ref="E42:E43"/>
    <mergeCell ref="F42:F43"/>
    <mergeCell ref="G42:G43"/>
    <mergeCell ref="H40:H41"/>
    <mergeCell ref="I40:I41"/>
    <mergeCell ref="J40:J41"/>
    <mergeCell ref="K40:K41"/>
    <mergeCell ref="L40:L41"/>
    <mergeCell ref="M40:M41"/>
    <mergeCell ref="N42:N43"/>
    <mergeCell ref="O42:O43"/>
    <mergeCell ref="R42:R43"/>
    <mergeCell ref="S42:S43"/>
    <mergeCell ref="K42:K43"/>
    <mergeCell ref="L42:L43"/>
    <mergeCell ref="M42:M43"/>
    <mergeCell ref="B40:B41"/>
    <mergeCell ref="C40:C41"/>
    <mergeCell ref="D40:D41"/>
    <mergeCell ref="E40:E41"/>
    <mergeCell ref="F40:F41"/>
    <mergeCell ref="G40:G41"/>
    <mergeCell ref="H38:H39"/>
    <mergeCell ref="I38:I39"/>
    <mergeCell ref="J38:J39"/>
    <mergeCell ref="O36:O37"/>
    <mergeCell ref="D36:D37"/>
    <mergeCell ref="E36:E37"/>
    <mergeCell ref="F36:F37"/>
    <mergeCell ref="G36:G37"/>
    <mergeCell ref="H36:H37"/>
    <mergeCell ref="N40:N41"/>
    <mergeCell ref="O40:O41"/>
    <mergeCell ref="N38:N39"/>
    <mergeCell ref="O38:O39"/>
    <mergeCell ref="R38:R39"/>
    <mergeCell ref="S38:S39"/>
    <mergeCell ref="K38:K39"/>
    <mergeCell ref="L38:L39"/>
    <mergeCell ref="M38:M39"/>
    <mergeCell ref="B36:B37"/>
    <mergeCell ref="C36:C37"/>
    <mergeCell ref="B38:B39"/>
    <mergeCell ref="C38:C39"/>
    <mergeCell ref="D38:D39"/>
    <mergeCell ref="E38:E39"/>
    <mergeCell ref="F38:F39"/>
    <mergeCell ref="G38:G39"/>
    <mergeCell ref="I36:I37"/>
    <mergeCell ref="J36:J37"/>
    <mergeCell ref="K36:K37"/>
    <mergeCell ref="C32:C33"/>
    <mergeCell ref="D32:D33"/>
    <mergeCell ref="E32:E33"/>
    <mergeCell ref="F32:F33"/>
    <mergeCell ref="G32:G33"/>
    <mergeCell ref="H32:H33"/>
    <mergeCell ref="Q36:Q37"/>
    <mergeCell ref="R36:R37"/>
    <mergeCell ref="S36:S37"/>
    <mergeCell ref="L36:L37"/>
    <mergeCell ref="M36:M37"/>
    <mergeCell ref="N36:N37"/>
    <mergeCell ref="A30:A31"/>
    <mergeCell ref="N30:N31"/>
    <mergeCell ref="P30:P31"/>
    <mergeCell ref="O28:O31"/>
    <mergeCell ref="P28:P29"/>
    <mergeCell ref="A28:A29"/>
    <mergeCell ref="R26:R27"/>
    <mergeCell ref="S26:S27"/>
    <mergeCell ref="H26:H27"/>
    <mergeCell ref="I26:I27"/>
    <mergeCell ref="J26:J27"/>
    <mergeCell ref="K26:K27"/>
    <mergeCell ref="L26:L27"/>
    <mergeCell ref="M26:M27"/>
    <mergeCell ref="M28:M31"/>
    <mergeCell ref="N28:N29"/>
    <mergeCell ref="B28:B31"/>
    <mergeCell ref="C28:C31"/>
    <mergeCell ref="D28:D31"/>
    <mergeCell ref="E28:E31"/>
    <mergeCell ref="F28:F31"/>
    <mergeCell ref="G28:G31"/>
    <mergeCell ref="H28:H31"/>
    <mergeCell ref="I28:I31"/>
    <mergeCell ref="R28:R31"/>
    <mergeCell ref="S28:S31"/>
    <mergeCell ref="R32:R33"/>
    <mergeCell ref="S32:S33"/>
    <mergeCell ref="O32:O33"/>
    <mergeCell ref="Q34:Q35"/>
    <mergeCell ref="R34:R35"/>
    <mergeCell ref="S34:S35"/>
    <mergeCell ref="L34:L35"/>
    <mergeCell ref="M34:M35"/>
    <mergeCell ref="N34:N35"/>
    <mergeCell ref="O34:O35"/>
    <mergeCell ref="L32:L33"/>
    <mergeCell ref="M32:M33"/>
    <mergeCell ref="L28:L31"/>
    <mergeCell ref="J34:J35"/>
    <mergeCell ref="B26:B27"/>
    <mergeCell ref="C26:C27"/>
    <mergeCell ref="D26:D27"/>
    <mergeCell ref="E26:E27"/>
    <mergeCell ref="F26:F27"/>
    <mergeCell ref="G26:G27"/>
    <mergeCell ref="N22:N23"/>
    <mergeCell ref="O22:O25"/>
    <mergeCell ref="K34:K35"/>
    <mergeCell ref="J32:J33"/>
    <mergeCell ref="K32:K33"/>
    <mergeCell ref="J28:J31"/>
    <mergeCell ref="K28:K31"/>
    <mergeCell ref="B34:B35"/>
    <mergeCell ref="C34:C35"/>
    <mergeCell ref="D34:D35"/>
    <mergeCell ref="E34:E35"/>
    <mergeCell ref="F34:F35"/>
    <mergeCell ref="G34:G35"/>
    <mergeCell ref="H34:H35"/>
    <mergeCell ref="I34:I35"/>
    <mergeCell ref="I32:I33"/>
    <mergeCell ref="B32:B33"/>
    <mergeCell ref="P22:P23"/>
    <mergeCell ref="N26:N27"/>
    <mergeCell ref="O26:O27"/>
    <mergeCell ref="R22:R25"/>
    <mergeCell ref="S22:S25"/>
    <mergeCell ref="A24:A25"/>
    <mergeCell ref="N24:N25"/>
    <mergeCell ref="P24:P25"/>
    <mergeCell ref="H22:H25"/>
    <mergeCell ref="I22:I25"/>
    <mergeCell ref="J22:J25"/>
    <mergeCell ref="K22:K25"/>
    <mergeCell ref="L22:L25"/>
    <mergeCell ref="M22:M25"/>
    <mergeCell ref="A22:A23"/>
    <mergeCell ref="B22:B25"/>
    <mergeCell ref="C22:C25"/>
    <mergeCell ref="D22:D25"/>
    <mergeCell ref="E22:E25"/>
    <mergeCell ref="F22:F25"/>
    <mergeCell ref="G22:G25"/>
    <mergeCell ref="I20:I21"/>
    <mergeCell ref="J20:J21"/>
    <mergeCell ref="S18:S19"/>
    <mergeCell ref="B20:B21"/>
    <mergeCell ref="C20:C21"/>
    <mergeCell ref="D20:D21"/>
    <mergeCell ref="E20:E21"/>
    <mergeCell ref="F20:F21"/>
    <mergeCell ref="G20:G21"/>
    <mergeCell ref="H20:H21"/>
    <mergeCell ref="H18:H19"/>
    <mergeCell ref="I18:I19"/>
    <mergeCell ref="J18:J19"/>
    <mergeCell ref="K18:K19"/>
    <mergeCell ref="L18:L19"/>
    <mergeCell ref="M18:M19"/>
    <mergeCell ref="O20:O21"/>
    <mergeCell ref="R20:R21"/>
    <mergeCell ref="S20:S21"/>
    <mergeCell ref="K20:K21"/>
    <mergeCell ref="L20:L21"/>
    <mergeCell ref="M20:M21"/>
    <mergeCell ref="N20:N21"/>
    <mergeCell ref="N16:N17"/>
    <mergeCell ref="O16:O17"/>
    <mergeCell ref="R16:R17"/>
    <mergeCell ref="S16:S17"/>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O18:O19"/>
    <mergeCell ref="R18:R19"/>
    <mergeCell ref="M12:M15"/>
    <mergeCell ref="O12:O15"/>
    <mergeCell ref="P12:P13"/>
    <mergeCell ref="Q12:Q15"/>
    <mergeCell ref="R12:R15"/>
    <mergeCell ref="S12:S15"/>
    <mergeCell ref="P14:P15"/>
    <mergeCell ref="G12:G15"/>
    <mergeCell ref="H12:H15"/>
    <mergeCell ref="I12:I15"/>
    <mergeCell ref="J12:J15"/>
    <mergeCell ref="K12:K15"/>
    <mergeCell ref="L12:L15"/>
    <mergeCell ref="A12:A13"/>
    <mergeCell ref="B12:B15"/>
    <mergeCell ref="C12:C15"/>
    <mergeCell ref="D12:D15"/>
    <mergeCell ref="E12:E15"/>
    <mergeCell ref="F12:F15"/>
    <mergeCell ref="A14:A15"/>
    <mergeCell ref="J10:J11"/>
    <mergeCell ref="K10:K11"/>
    <mergeCell ref="L10:L11"/>
    <mergeCell ref="M10:M11"/>
    <mergeCell ref="R10:R11"/>
    <mergeCell ref="S10:S11"/>
    <mergeCell ref="R8:R9"/>
    <mergeCell ref="S8:S9"/>
    <mergeCell ref="B10:B11"/>
    <mergeCell ref="C10:C11"/>
    <mergeCell ref="D10:D11"/>
    <mergeCell ref="E10:E11"/>
    <mergeCell ref="F10:F11"/>
    <mergeCell ref="G10:G11"/>
    <mergeCell ref="H10:H11"/>
    <mergeCell ref="I10:I11"/>
    <mergeCell ref="H8:H9"/>
    <mergeCell ref="I8:I9"/>
    <mergeCell ref="J8:J9"/>
    <mergeCell ref="K8:K9"/>
    <mergeCell ref="L8:L9"/>
    <mergeCell ref="M8:M9"/>
    <mergeCell ref="B8:B9"/>
    <mergeCell ref="C8:C9"/>
    <mergeCell ref="D8:D9"/>
    <mergeCell ref="E8:E9"/>
    <mergeCell ref="F8:F9"/>
    <mergeCell ref="G8:G9"/>
    <mergeCell ref="N6:N7"/>
    <mergeCell ref="O6:O7"/>
    <mergeCell ref="P6:P7"/>
    <mergeCell ref="Q6:Q7"/>
    <mergeCell ref="R6:R7"/>
    <mergeCell ref="S6:S7"/>
    <mergeCell ref="H6:H7"/>
    <mergeCell ref="I6:I7"/>
    <mergeCell ref="J6:J7"/>
    <mergeCell ref="K6:K7"/>
    <mergeCell ref="L6:L7"/>
    <mergeCell ref="M6:M7"/>
    <mergeCell ref="B6:B7"/>
    <mergeCell ref="C6:C7"/>
    <mergeCell ref="D6:D7"/>
    <mergeCell ref="E6:E7"/>
    <mergeCell ref="F6:F7"/>
    <mergeCell ref="G6:G7"/>
    <mergeCell ref="L3:L5"/>
    <mergeCell ref="M3:M5"/>
    <mergeCell ref="O3:O5"/>
    <mergeCell ref="A1:B1"/>
    <mergeCell ref="O1:S1"/>
    <mergeCell ref="A2:A5"/>
    <mergeCell ref="B2:B5"/>
    <mergeCell ref="C2:C5"/>
    <mergeCell ref="D2:F2"/>
    <mergeCell ref="G2:I2"/>
    <mergeCell ref="J2:J5"/>
    <mergeCell ref="K2:S2"/>
    <mergeCell ref="D3:D5"/>
    <mergeCell ref="Q3:Q5"/>
    <mergeCell ref="R3:R5"/>
    <mergeCell ref="S3:S5"/>
    <mergeCell ref="E3:E5"/>
    <mergeCell ref="F3:F5"/>
    <mergeCell ref="G3:G5"/>
    <mergeCell ref="H3:H5"/>
    <mergeCell ref="I3:I5"/>
    <mergeCell ref="K3:K5"/>
  </mergeCells>
  <phoneticPr fontId="3"/>
  <pageMargins left="0.78740157480314965" right="0.39370078740157483" top="0.39370078740157483" bottom="0.39370078740157483" header="0" footer="0"/>
  <pageSetup paperSize="9" scale="57"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5635-A650-4082-B541-80A9B85FBCD3}">
  <sheetPr>
    <pageSetUpPr fitToPage="1"/>
  </sheetPr>
  <dimension ref="A1:AP21"/>
  <sheetViews>
    <sheetView view="pageLayout" zoomScaleNormal="100" workbookViewId="0"/>
  </sheetViews>
  <sheetFormatPr defaultColWidth="9" defaultRowHeight="14.4"/>
  <cols>
    <col min="1" max="1" width="17.77734375" style="14" customWidth="1"/>
    <col min="2" max="2" width="30.33203125" style="14" customWidth="1"/>
    <col min="3" max="22" width="2.6640625" style="14" customWidth="1"/>
    <col min="23" max="27" width="2.109375" style="14" customWidth="1"/>
    <col min="28" max="42" width="2.33203125" style="14" customWidth="1"/>
    <col min="43" max="43" width="2.109375" style="14" customWidth="1"/>
    <col min="44" max="232" width="2.6640625" style="14" customWidth="1"/>
    <col min="233" max="16384" width="9" style="14"/>
  </cols>
  <sheetData>
    <row r="1" spans="1:42" ht="23.25" customHeight="1"/>
    <row r="2" spans="1:42" ht="32.1" customHeight="1">
      <c r="A2" s="393" t="s">
        <v>1986</v>
      </c>
      <c r="B2" s="393"/>
      <c r="C2" s="393"/>
      <c r="D2" s="393"/>
      <c r="E2" s="393"/>
      <c r="F2" s="393"/>
      <c r="G2" s="393"/>
      <c r="H2" s="393"/>
      <c r="I2" s="393"/>
      <c r="J2" s="393"/>
      <c r="K2" s="393"/>
      <c r="L2" s="393"/>
      <c r="AA2" s="884" t="s">
        <v>1629</v>
      </c>
      <c r="AB2" s="884"/>
      <c r="AC2" s="884"/>
      <c r="AD2" s="884"/>
      <c r="AE2" s="884"/>
      <c r="AF2" s="884"/>
      <c r="AG2" s="884"/>
      <c r="AH2" s="884"/>
      <c r="AI2" s="884"/>
      <c r="AJ2" s="884"/>
      <c r="AK2" s="884"/>
      <c r="AL2" s="884"/>
      <c r="AM2" s="884"/>
      <c r="AN2" s="884"/>
      <c r="AO2" s="884"/>
      <c r="AP2" s="884"/>
    </row>
    <row r="3" spans="1:42" ht="32.1" customHeight="1">
      <c r="A3" s="437" t="s">
        <v>1455</v>
      </c>
      <c r="B3" s="418" t="s">
        <v>1523</v>
      </c>
      <c r="C3" s="411" t="s">
        <v>1458</v>
      </c>
      <c r="D3" s="537"/>
      <c r="E3" s="537"/>
      <c r="F3" s="537"/>
      <c r="G3" s="537"/>
      <c r="H3" s="412"/>
      <c r="I3" s="411" t="s">
        <v>1633</v>
      </c>
      <c r="J3" s="537"/>
      <c r="K3" s="537"/>
      <c r="L3" s="537"/>
      <c r="M3" s="537"/>
      <c r="N3" s="412"/>
      <c r="O3" s="885" t="s">
        <v>1610</v>
      </c>
      <c r="P3" s="886"/>
      <c r="Q3" s="886"/>
      <c r="R3" s="887"/>
      <c r="S3" s="885" t="s">
        <v>1461</v>
      </c>
      <c r="T3" s="886"/>
      <c r="U3" s="886"/>
      <c r="V3" s="887"/>
      <c r="W3" s="411" t="s">
        <v>1462</v>
      </c>
      <c r="X3" s="537"/>
      <c r="Y3" s="537"/>
      <c r="Z3" s="537"/>
      <c r="AA3" s="537"/>
      <c r="AB3" s="537"/>
      <c r="AC3" s="537"/>
      <c r="AD3" s="537"/>
      <c r="AE3" s="537"/>
      <c r="AF3" s="537"/>
      <c r="AG3" s="537"/>
      <c r="AH3" s="537"/>
      <c r="AI3" s="537"/>
      <c r="AJ3" s="537"/>
      <c r="AK3" s="537"/>
      <c r="AL3" s="537"/>
      <c r="AM3" s="537"/>
      <c r="AN3" s="537"/>
      <c r="AO3" s="537"/>
      <c r="AP3" s="412"/>
    </row>
    <row r="4" spans="1:42" ht="32.1" customHeight="1">
      <c r="A4" s="439"/>
      <c r="B4" s="419"/>
      <c r="C4" s="411" t="s">
        <v>1612</v>
      </c>
      <c r="D4" s="412"/>
      <c r="E4" s="411" t="s">
        <v>1464</v>
      </c>
      <c r="F4" s="412"/>
      <c r="G4" s="411" t="s">
        <v>238</v>
      </c>
      <c r="H4" s="412"/>
      <c r="I4" s="411" t="s">
        <v>1465</v>
      </c>
      <c r="J4" s="412"/>
      <c r="K4" s="411" t="s">
        <v>1466</v>
      </c>
      <c r="L4" s="412"/>
      <c r="M4" s="411" t="s">
        <v>1528</v>
      </c>
      <c r="N4" s="412"/>
      <c r="O4" s="888"/>
      <c r="P4" s="889"/>
      <c r="Q4" s="889"/>
      <c r="R4" s="890"/>
      <c r="S4" s="888"/>
      <c r="T4" s="889"/>
      <c r="U4" s="889"/>
      <c r="V4" s="890"/>
      <c r="W4" s="411" t="s">
        <v>1613</v>
      </c>
      <c r="X4" s="537"/>
      <c r="Y4" s="537"/>
      <c r="Z4" s="537"/>
      <c r="AA4" s="412"/>
      <c r="AB4" s="411" t="s">
        <v>267</v>
      </c>
      <c r="AC4" s="537"/>
      <c r="AD4" s="537"/>
      <c r="AE4" s="537"/>
      <c r="AF4" s="412"/>
      <c r="AG4" s="411" t="s">
        <v>1614</v>
      </c>
      <c r="AH4" s="537"/>
      <c r="AI4" s="537"/>
      <c r="AJ4" s="537"/>
      <c r="AK4" s="412"/>
      <c r="AL4" s="411" t="s">
        <v>643</v>
      </c>
      <c r="AM4" s="537"/>
      <c r="AN4" s="537"/>
      <c r="AO4" s="537"/>
      <c r="AP4" s="412"/>
    </row>
    <row r="5" spans="1:42" ht="32.1" customHeight="1">
      <c r="A5" s="338" t="s">
        <v>1615</v>
      </c>
      <c r="B5" s="872" t="s">
        <v>1616</v>
      </c>
      <c r="C5" s="864">
        <v>10</v>
      </c>
      <c r="D5" s="866"/>
      <c r="E5" s="864" t="s">
        <v>726</v>
      </c>
      <c r="F5" s="866"/>
      <c r="G5" s="864">
        <f>SUM(C5:E5)</f>
        <v>10</v>
      </c>
      <c r="H5" s="866"/>
      <c r="I5" s="864">
        <v>3</v>
      </c>
      <c r="J5" s="866"/>
      <c r="K5" s="864">
        <v>2</v>
      </c>
      <c r="L5" s="866"/>
      <c r="M5" s="864" t="s">
        <v>726</v>
      </c>
      <c r="N5" s="866"/>
      <c r="O5" s="864">
        <v>4416</v>
      </c>
      <c r="P5" s="865"/>
      <c r="Q5" s="865"/>
      <c r="R5" s="866"/>
      <c r="S5" s="864">
        <v>4562</v>
      </c>
      <c r="T5" s="865"/>
      <c r="U5" s="865"/>
      <c r="V5" s="866"/>
      <c r="W5" s="864">
        <v>2703</v>
      </c>
      <c r="X5" s="865"/>
      <c r="Y5" s="865"/>
      <c r="Z5" s="865"/>
      <c r="AA5" s="866"/>
      <c r="AB5" s="864" t="s">
        <v>726</v>
      </c>
      <c r="AC5" s="865"/>
      <c r="AD5" s="865"/>
      <c r="AE5" s="865"/>
      <c r="AF5" s="866"/>
      <c r="AG5" s="870" t="s">
        <v>726</v>
      </c>
      <c r="AH5" s="397"/>
      <c r="AI5" s="397"/>
      <c r="AJ5" s="397"/>
      <c r="AK5" s="398"/>
      <c r="AL5" s="864" t="s">
        <v>726</v>
      </c>
      <c r="AM5" s="865"/>
      <c r="AN5" s="865"/>
      <c r="AO5" s="865"/>
      <c r="AP5" s="866"/>
    </row>
    <row r="6" spans="1:42" ht="32.1" customHeight="1">
      <c r="A6" s="338" t="s">
        <v>1975</v>
      </c>
      <c r="B6" s="873"/>
      <c r="C6" s="867"/>
      <c r="D6" s="869"/>
      <c r="E6" s="867"/>
      <c r="F6" s="869"/>
      <c r="G6" s="867"/>
      <c r="H6" s="869"/>
      <c r="I6" s="867"/>
      <c r="J6" s="869"/>
      <c r="K6" s="867"/>
      <c r="L6" s="869"/>
      <c r="M6" s="867"/>
      <c r="N6" s="869"/>
      <c r="O6" s="867"/>
      <c r="P6" s="868"/>
      <c r="Q6" s="868"/>
      <c r="R6" s="869"/>
      <c r="S6" s="867"/>
      <c r="T6" s="868"/>
      <c r="U6" s="868"/>
      <c r="V6" s="869"/>
      <c r="W6" s="867"/>
      <c r="X6" s="868"/>
      <c r="Y6" s="868"/>
      <c r="Z6" s="868"/>
      <c r="AA6" s="869"/>
      <c r="AB6" s="867"/>
      <c r="AC6" s="868"/>
      <c r="AD6" s="868"/>
      <c r="AE6" s="868"/>
      <c r="AF6" s="869"/>
      <c r="AG6" s="871"/>
      <c r="AH6" s="400"/>
      <c r="AI6" s="400"/>
      <c r="AJ6" s="400"/>
      <c r="AK6" s="401"/>
      <c r="AL6" s="867"/>
      <c r="AM6" s="868"/>
      <c r="AN6" s="868"/>
      <c r="AO6" s="868"/>
      <c r="AP6" s="869"/>
    </row>
    <row r="7" spans="1:42" ht="32.1" customHeight="1">
      <c r="A7" s="38" t="s">
        <v>1617</v>
      </c>
      <c r="B7" s="872" t="s">
        <v>1618</v>
      </c>
      <c r="C7" s="864">
        <v>7</v>
      </c>
      <c r="D7" s="866"/>
      <c r="E7" s="864">
        <v>0</v>
      </c>
      <c r="F7" s="866"/>
      <c r="G7" s="864">
        <f>SUM(C7:E7)</f>
        <v>7</v>
      </c>
      <c r="H7" s="866"/>
      <c r="I7" s="864">
        <v>3</v>
      </c>
      <c r="J7" s="866"/>
      <c r="K7" s="864">
        <v>2</v>
      </c>
      <c r="L7" s="866"/>
      <c r="M7" s="864">
        <v>1</v>
      </c>
      <c r="N7" s="866"/>
      <c r="O7" s="864">
        <v>658</v>
      </c>
      <c r="P7" s="865"/>
      <c r="Q7" s="865"/>
      <c r="R7" s="866"/>
      <c r="S7" s="864" t="s">
        <v>1604</v>
      </c>
      <c r="T7" s="865"/>
      <c r="U7" s="865"/>
      <c r="V7" s="866"/>
      <c r="W7" s="864">
        <v>520</v>
      </c>
      <c r="X7" s="865"/>
      <c r="Y7" s="865"/>
      <c r="Z7" s="865"/>
      <c r="AA7" s="866"/>
      <c r="AB7" s="864" t="s">
        <v>726</v>
      </c>
      <c r="AC7" s="865"/>
      <c r="AD7" s="865"/>
      <c r="AE7" s="865"/>
      <c r="AF7" s="866"/>
      <c r="AG7" s="870" t="s">
        <v>726</v>
      </c>
      <c r="AH7" s="397"/>
      <c r="AI7" s="397"/>
      <c r="AJ7" s="397"/>
      <c r="AK7" s="398"/>
      <c r="AL7" s="864" t="s">
        <v>726</v>
      </c>
      <c r="AM7" s="865"/>
      <c r="AN7" s="865"/>
      <c r="AO7" s="865"/>
      <c r="AP7" s="866"/>
    </row>
    <row r="8" spans="1:42" ht="32.1" customHeight="1">
      <c r="A8" s="39" t="s">
        <v>1975</v>
      </c>
      <c r="B8" s="873"/>
      <c r="C8" s="867"/>
      <c r="D8" s="869"/>
      <c r="E8" s="867"/>
      <c r="F8" s="869"/>
      <c r="G8" s="867"/>
      <c r="H8" s="869"/>
      <c r="I8" s="867"/>
      <c r="J8" s="869"/>
      <c r="K8" s="867"/>
      <c r="L8" s="869"/>
      <c r="M8" s="867"/>
      <c r="N8" s="869"/>
      <c r="O8" s="867"/>
      <c r="P8" s="868"/>
      <c r="Q8" s="868"/>
      <c r="R8" s="869"/>
      <c r="S8" s="867"/>
      <c r="T8" s="868"/>
      <c r="U8" s="868"/>
      <c r="V8" s="869"/>
      <c r="W8" s="867"/>
      <c r="X8" s="868"/>
      <c r="Y8" s="868"/>
      <c r="Z8" s="868"/>
      <c r="AA8" s="869"/>
      <c r="AB8" s="867"/>
      <c r="AC8" s="868"/>
      <c r="AD8" s="868"/>
      <c r="AE8" s="868"/>
      <c r="AF8" s="869"/>
      <c r="AG8" s="871"/>
      <c r="AH8" s="400"/>
      <c r="AI8" s="400"/>
      <c r="AJ8" s="400"/>
      <c r="AK8" s="401"/>
      <c r="AL8" s="867"/>
      <c r="AM8" s="868"/>
      <c r="AN8" s="868"/>
      <c r="AO8" s="868"/>
      <c r="AP8" s="869"/>
    </row>
    <row r="9" spans="1:42" ht="32.1" customHeight="1">
      <c r="A9" s="338" t="s">
        <v>1619</v>
      </c>
      <c r="B9" s="872" t="s">
        <v>1620</v>
      </c>
      <c r="C9" s="864">
        <v>10</v>
      </c>
      <c r="D9" s="866"/>
      <c r="E9" s="864" t="s">
        <v>726</v>
      </c>
      <c r="F9" s="866"/>
      <c r="G9" s="864">
        <v>10</v>
      </c>
      <c r="H9" s="866"/>
      <c r="I9" s="864">
        <v>3</v>
      </c>
      <c r="J9" s="866"/>
      <c r="K9" s="864">
        <v>2</v>
      </c>
      <c r="L9" s="866"/>
      <c r="M9" s="864">
        <v>1</v>
      </c>
      <c r="N9" s="866"/>
      <c r="O9" s="864">
        <v>4800</v>
      </c>
      <c r="P9" s="865"/>
      <c r="Q9" s="865"/>
      <c r="R9" s="866"/>
      <c r="S9" s="864">
        <v>125839</v>
      </c>
      <c r="T9" s="865"/>
      <c r="U9" s="865"/>
      <c r="V9" s="866"/>
      <c r="W9" s="864">
        <v>16199</v>
      </c>
      <c r="X9" s="865"/>
      <c r="Y9" s="865"/>
      <c r="Z9" s="865"/>
      <c r="AA9" s="866"/>
      <c r="AB9" s="864" t="s">
        <v>726</v>
      </c>
      <c r="AC9" s="865"/>
      <c r="AD9" s="865"/>
      <c r="AE9" s="865"/>
      <c r="AF9" s="866"/>
      <c r="AG9" s="870" t="s">
        <v>726</v>
      </c>
      <c r="AH9" s="397"/>
      <c r="AI9" s="397"/>
      <c r="AJ9" s="397"/>
      <c r="AK9" s="398"/>
      <c r="AL9" s="864" t="s">
        <v>726</v>
      </c>
      <c r="AM9" s="865"/>
      <c r="AN9" s="865"/>
      <c r="AO9" s="865"/>
      <c r="AP9" s="866"/>
    </row>
    <row r="10" spans="1:42" ht="32.1" customHeight="1">
      <c r="A10" s="338" t="s">
        <v>1975</v>
      </c>
      <c r="B10" s="873"/>
      <c r="C10" s="867"/>
      <c r="D10" s="869"/>
      <c r="E10" s="867"/>
      <c r="F10" s="869"/>
      <c r="G10" s="867"/>
      <c r="H10" s="869"/>
      <c r="I10" s="867"/>
      <c r="J10" s="869"/>
      <c r="K10" s="867"/>
      <c r="L10" s="869"/>
      <c r="M10" s="867"/>
      <c r="N10" s="869"/>
      <c r="O10" s="867"/>
      <c r="P10" s="868"/>
      <c r="Q10" s="868"/>
      <c r="R10" s="869"/>
      <c r="S10" s="867"/>
      <c r="T10" s="868"/>
      <c r="U10" s="868"/>
      <c r="V10" s="869"/>
      <c r="W10" s="867"/>
      <c r="X10" s="868"/>
      <c r="Y10" s="868"/>
      <c r="Z10" s="868"/>
      <c r="AA10" s="869"/>
      <c r="AB10" s="867"/>
      <c r="AC10" s="868"/>
      <c r="AD10" s="868"/>
      <c r="AE10" s="868"/>
      <c r="AF10" s="869"/>
      <c r="AG10" s="871"/>
      <c r="AH10" s="400"/>
      <c r="AI10" s="400"/>
      <c r="AJ10" s="400"/>
      <c r="AK10" s="401"/>
      <c r="AL10" s="867"/>
      <c r="AM10" s="868"/>
      <c r="AN10" s="868"/>
      <c r="AO10" s="868"/>
      <c r="AP10" s="869"/>
    </row>
    <row r="11" spans="1:42" ht="32.1" customHeight="1">
      <c r="A11" s="38" t="s">
        <v>1621</v>
      </c>
      <c r="B11" s="872" t="s">
        <v>1622</v>
      </c>
      <c r="C11" s="864">
        <v>9</v>
      </c>
      <c r="D11" s="866"/>
      <c r="E11" s="864" t="s">
        <v>726</v>
      </c>
      <c r="F11" s="866"/>
      <c r="G11" s="864">
        <f>SUM(C11:E11)</f>
        <v>9</v>
      </c>
      <c r="H11" s="866"/>
      <c r="I11" s="864">
        <v>3</v>
      </c>
      <c r="J11" s="866"/>
      <c r="K11" s="864">
        <v>2</v>
      </c>
      <c r="L11" s="866"/>
      <c r="M11" s="864" t="s">
        <v>726</v>
      </c>
      <c r="N11" s="866"/>
      <c r="O11" s="864">
        <v>2572</v>
      </c>
      <c r="P11" s="865"/>
      <c r="Q11" s="865"/>
      <c r="R11" s="866"/>
      <c r="S11" s="864">
        <v>20206</v>
      </c>
      <c r="T11" s="865"/>
      <c r="U11" s="865"/>
      <c r="V11" s="866"/>
      <c r="W11" s="864">
        <v>18448</v>
      </c>
      <c r="X11" s="865"/>
      <c r="Y11" s="865"/>
      <c r="Z11" s="865"/>
      <c r="AA11" s="866"/>
      <c r="AB11" s="864" t="s">
        <v>726</v>
      </c>
      <c r="AC11" s="865"/>
      <c r="AD11" s="865"/>
      <c r="AE11" s="865"/>
      <c r="AF11" s="866"/>
      <c r="AG11" s="870" t="s">
        <v>726</v>
      </c>
      <c r="AH11" s="397"/>
      <c r="AI11" s="397"/>
      <c r="AJ11" s="397"/>
      <c r="AK11" s="398"/>
      <c r="AL11" s="864" t="s">
        <v>726</v>
      </c>
      <c r="AM11" s="865"/>
      <c r="AN11" s="865"/>
      <c r="AO11" s="865"/>
      <c r="AP11" s="866"/>
    </row>
    <row r="12" spans="1:42" ht="32.1" customHeight="1">
      <c r="A12" s="39" t="s">
        <v>1975</v>
      </c>
      <c r="B12" s="873"/>
      <c r="C12" s="867"/>
      <c r="D12" s="869"/>
      <c r="E12" s="867"/>
      <c r="F12" s="869"/>
      <c r="G12" s="867"/>
      <c r="H12" s="869"/>
      <c r="I12" s="867"/>
      <c r="J12" s="869"/>
      <c r="K12" s="867"/>
      <c r="L12" s="869"/>
      <c r="M12" s="867"/>
      <c r="N12" s="869"/>
      <c r="O12" s="867"/>
      <c r="P12" s="868"/>
      <c r="Q12" s="868"/>
      <c r="R12" s="869"/>
      <c r="S12" s="867"/>
      <c r="T12" s="868"/>
      <c r="U12" s="868"/>
      <c r="V12" s="869"/>
      <c r="W12" s="867"/>
      <c r="X12" s="868"/>
      <c r="Y12" s="868"/>
      <c r="Z12" s="868"/>
      <c r="AA12" s="869"/>
      <c r="AB12" s="867"/>
      <c r="AC12" s="868"/>
      <c r="AD12" s="868"/>
      <c r="AE12" s="868"/>
      <c r="AF12" s="869"/>
      <c r="AG12" s="871"/>
      <c r="AH12" s="400"/>
      <c r="AI12" s="400"/>
      <c r="AJ12" s="400"/>
      <c r="AK12" s="401"/>
      <c r="AL12" s="867"/>
      <c r="AM12" s="868"/>
      <c r="AN12" s="868"/>
      <c r="AO12" s="868"/>
      <c r="AP12" s="869"/>
    </row>
    <row r="13" spans="1:42" ht="32.1" customHeight="1">
      <c r="A13" s="338" t="s">
        <v>1623</v>
      </c>
      <c r="B13" s="872" t="s">
        <v>1624</v>
      </c>
      <c r="C13" s="864">
        <v>85</v>
      </c>
      <c r="D13" s="866"/>
      <c r="E13" s="864" t="s">
        <v>726</v>
      </c>
      <c r="F13" s="866"/>
      <c r="G13" s="864">
        <f>SUM(C13:E13)</f>
        <v>85</v>
      </c>
      <c r="H13" s="866"/>
      <c r="I13" s="864">
        <v>5</v>
      </c>
      <c r="J13" s="866"/>
      <c r="K13" s="864">
        <v>3</v>
      </c>
      <c r="L13" s="866"/>
      <c r="M13" s="864" t="s">
        <v>726</v>
      </c>
      <c r="N13" s="866"/>
      <c r="O13" s="864">
        <v>480</v>
      </c>
      <c r="P13" s="865"/>
      <c r="Q13" s="865"/>
      <c r="R13" s="866"/>
      <c r="S13" s="864">
        <v>5115</v>
      </c>
      <c r="T13" s="865"/>
      <c r="U13" s="865"/>
      <c r="V13" s="866"/>
      <c r="W13" s="864">
        <v>749</v>
      </c>
      <c r="X13" s="865"/>
      <c r="Y13" s="865"/>
      <c r="Z13" s="865"/>
      <c r="AA13" s="866"/>
      <c r="AB13" s="864" t="s">
        <v>726</v>
      </c>
      <c r="AC13" s="865"/>
      <c r="AD13" s="865"/>
      <c r="AE13" s="865"/>
      <c r="AF13" s="866"/>
      <c r="AG13" s="870" t="s">
        <v>726</v>
      </c>
      <c r="AH13" s="397"/>
      <c r="AI13" s="397"/>
      <c r="AJ13" s="397"/>
      <c r="AK13" s="398"/>
      <c r="AL13" s="864" t="s">
        <v>726</v>
      </c>
      <c r="AM13" s="865"/>
      <c r="AN13" s="865"/>
      <c r="AO13" s="865"/>
      <c r="AP13" s="866"/>
    </row>
    <row r="14" spans="1:42" ht="32.1" customHeight="1">
      <c r="A14" s="371" t="s">
        <v>1976</v>
      </c>
      <c r="B14" s="873"/>
      <c r="C14" s="867"/>
      <c r="D14" s="869"/>
      <c r="E14" s="867"/>
      <c r="F14" s="869"/>
      <c r="G14" s="867"/>
      <c r="H14" s="869"/>
      <c r="I14" s="867"/>
      <c r="J14" s="869"/>
      <c r="K14" s="867"/>
      <c r="L14" s="869"/>
      <c r="M14" s="867"/>
      <c r="N14" s="869"/>
      <c r="O14" s="867"/>
      <c r="P14" s="868"/>
      <c r="Q14" s="868"/>
      <c r="R14" s="869"/>
      <c r="S14" s="867"/>
      <c r="T14" s="868"/>
      <c r="U14" s="868"/>
      <c r="V14" s="869"/>
      <c r="W14" s="867"/>
      <c r="X14" s="868"/>
      <c r="Y14" s="868"/>
      <c r="Z14" s="868"/>
      <c r="AA14" s="869"/>
      <c r="AB14" s="867"/>
      <c r="AC14" s="868"/>
      <c r="AD14" s="868"/>
      <c r="AE14" s="868"/>
      <c r="AF14" s="869"/>
      <c r="AG14" s="871"/>
      <c r="AH14" s="400"/>
      <c r="AI14" s="400"/>
      <c r="AJ14" s="400"/>
      <c r="AK14" s="401"/>
      <c r="AL14" s="867"/>
      <c r="AM14" s="868"/>
      <c r="AN14" s="868"/>
      <c r="AO14" s="868"/>
      <c r="AP14" s="869"/>
    </row>
    <row r="15" spans="1:42" s="56" customFormat="1" ht="32.1" customHeight="1">
      <c r="A15" s="380" t="s">
        <v>1999</v>
      </c>
      <c r="B15" s="883" t="s">
        <v>2000</v>
      </c>
      <c r="C15" s="815">
        <v>8</v>
      </c>
      <c r="D15" s="815"/>
      <c r="E15" s="815" t="s">
        <v>726</v>
      </c>
      <c r="F15" s="815"/>
      <c r="G15" s="815">
        <v>8</v>
      </c>
      <c r="H15" s="815"/>
      <c r="I15" s="815">
        <v>3</v>
      </c>
      <c r="J15" s="815"/>
      <c r="K15" s="815">
        <v>2</v>
      </c>
      <c r="L15" s="815"/>
      <c r="M15" s="815" t="s">
        <v>726</v>
      </c>
      <c r="N15" s="815"/>
      <c r="O15" s="815">
        <v>345</v>
      </c>
      <c r="P15" s="815"/>
      <c r="Q15" s="815"/>
      <c r="R15" s="815"/>
      <c r="S15" s="815">
        <v>3</v>
      </c>
      <c r="T15" s="815"/>
      <c r="U15" s="815"/>
      <c r="V15" s="815"/>
      <c r="W15" s="874">
        <v>0</v>
      </c>
      <c r="X15" s="875"/>
      <c r="Y15" s="875"/>
      <c r="Z15" s="875"/>
      <c r="AA15" s="875"/>
      <c r="AB15" s="815" t="s">
        <v>726</v>
      </c>
      <c r="AC15" s="815"/>
      <c r="AD15" s="815"/>
      <c r="AE15" s="815"/>
      <c r="AF15" s="815"/>
      <c r="AG15" s="878" t="s">
        <v>726</v>
      </c>
      <c r="AH15" s="879"/>
      <c r="AI15" s="879"/>
      <c r="AJ15" s="879"/>
      <c r="AK15" s="880"/>
      <c r="AL15" s="815" t="s">
        <v>726</v>
      </c>
      <c r="AM15" s="815"/>
      <c r="AN15" s="815"/>
      <c r="AO15" s="815"/>
      <c r="AP15" s="815"/>
    </row>
    <row r="16" spans="1:42" s="56" customFormat="1" ht="32.1" customHeight="1">
      <c r="A16" s="381" t="s">
        <v>2001</v>
      </c>
      <c r="B16" s="883"/>
      <c r="C16" s="815"/>
      <c r="D16" s="815"/>
      <c r="E16" s="815"/>
      <c r="F16" s="815"/>
      <c r="G16" s="815"/>
      <c r="H16" s="815"/>
      <c r="I16" s="815"/>
      <c r="J16" s="815"/>
      <c r="K16" s="815"/>
      <c r="L16" s="815"/>
      <c r="M16" s="815"/>
      <c r="N16" s="815"/>
      <c r="O16" s="815"/>
      <c r="P16" s="815"/>
      <c r="Q16" s="815"/>
      <c r="R16" s="815"/>
      <c r="S16" s="815"/>
      <c r="T16" s="815"/>
      <c r="U16" s="815"/>
      <c r="V16" s="815"/>
      <c r="W16" s="876"/>
      <c r="X16" s="877"/>
      <c r="Y16" s="877"/>
      <c r="Z16" s="877"/>
      <c r="AA16" s="877"/>
      <c r="AB16" s="815"/>
      <c r="AC16" s="815"/>
      <c r="AD16" s="815"/>
      <c r="AE16" s="815"/>
      <c r="AF16" s="815"/>
      <c r="AG16" s="881"/>
      <c r="AH16" s="466"/>
      <c r="AI16" s="466"/>
      <c r="AJ16" s="466"/>
      <c r="AK16" s="882"/>
      <c r="AL16" s="815"/>
      <c r="AM16" s="815"/>
      <c r="AN16" s="815"/>
      <c r="AO16" s="815"/>
      <c r="AP16" s="815"/>
    </row>
    <row r="17" spans="1:42" ht="32.1" customHeight="1">
      <c r="A17" s="338" t="s">
        <v>1625</v>
      </c>
      <c r="B17" s="872" t="s">
        <v>1626</v>
      </c>
      <c r="C17" s="864">
        <v>23</v>
      </c>
      <c r="D17" s="866"/>
      <c r="E17" s="864" t="s">
        <v>726</v>
      </c>
      <c r="F17" s="866"/>
      <c r="G17" s="864">
        <v>23</v>
      </c>
      <c r="H17" s="866"/>
      <c r="I17" s="864">
        <v>4</v>
      </c>
      <c r="J17" s="866"/>
      <c r="K17" s="864">
        <v>2</v>
      </c>
      <c r="L17" s="866"/>
      <c r="M17" s="864" t="s">
        <v>726</v>
      </c>
      <c r="N17" s="866"/>
      <c r="O17" s="864">
        <v>3420</v>
      </c>
      <c r="P17" s="865"/>
      <c r="Q17" s="865"/>
      <c r="R17" s="866"/>
      <c r="S17" s="864">
        <v>11643</v>
      </c>
      <c r="T17" s="865"/>
      <c r="U17" s="865"/>
      <c r="V17" s="866"/>
      <c r="W17" s="864">
        <v>0</v>
      </c>
      <c r="X17" s="865"/>
      <c r="Y17" s="865"/>
      <c r="Z17" s="865"/>
      <c r="AA17" s="866"/>
      <c r="AB17" s="864" t="s">
        <v>726</v>
      </c>
      <c r="AC17" s="865"/>
      <c r="AD17" s="865"/>
      <c r="AE17" s="865"/>
      <c r="AF17" s="866"/>
      <c r="AG17" s="870" t="s">
        <v>726</v>
      </c>
      <c r="AH17" s="397"/>
      <c r="AI17" s="397"/>
      <c r="AJ17" s="397"/>
      <c r="AK17" s="398"/>
      <c r="AL17" s="864" t="s">
        <v>726</v>
      </c>
      <c r="AM17" s="865"/>
      <c r="AN17" s="865"/>
      <c r="AO17" s="865"/>
      <c r="AP17" s="866"/>
    </row>
    <row r="18" spans="1:42" ht="32.1" customHeight="1">
      <c r="A18" s="338" t="s">
        <v>1977</v>
      </c>
      <c r="B18" s="873"/>
      <c r="C18" s="867"/>
      <c r="D18" s="869"/>
      <c r="E18" s="867"/>
      <c r="F18" s="869"/>
      <c r="G18" s="867"/>
      <c r="H18" s="869"/>
      <c r="I18" s="867"/>
      <c r="J18" s="869"/>
      <c r="K18" s="867"/>
      <c r="L18" s="869"/>
      <c r="M18" s="867"/>
      <c r="N18" s="869"/>
      <c r="O18" s="867"/>
      <c r="P18" s="868"/>
      <c r="Q18" s="868"/>
      <c r="R18" s="869"/>
      <c r="S18" s="867"/>
      <c r="T18" s="868"/>
      <c r="U18" s="868"/>
      <c r="V18" s="869"/>
      <c r="W18" s="867"/>
      <c r="X18" s="868"/>
      <c r="Y18" s="868"/>
      <c r="Z18" s="868"/>
      <c r="AA18" s="869"/>
      <c r="AB18" s="867"/>
      <c r="AC18" s="868"/>
      <c r="AD18" s="868"/>
      <c r="AE18" s="868"/>
      <c r="AF18" s="869"/>
      <c r="AG18" s="871"/>
      <c r="AH18" s="400"/>
      <c r="AI18" s="400"/>
      <c r="AJ18" s="400"/>
      <c r="AK18" s="401"/>
      <c r="AL18" s="867"/>
      <c r="AM18" s="868"/>
      <c r="AN18" s="868"/>
      <c r="AO18" s="868"/>
      <c r="AP18" s="869"/>
    </row>
    <row r="19" spans="1:42" ht="32.1" customHeight="1">
      <c r="A19" s="38" t="s">
        <v>683</v>
      </c>
      <c r="B19" s="872" t="s">
        <v>1627</v>
      </c>
      <c r="C19" s="864">
        <v>16</v>
      </c>
      <c r="D19" s="866"/>
      <c r="E19" s="864"/>
      <c r="F19" s="866"/>
      <c r="G19" s="864">
        <f>SUM(C19:E19)</f>
        <v>16</v>
      </c>
      <c r="H19" s="866"/>
      <c r="I19" s="864">
        <v>6</v>
      </c>
      <c r="J19" s="866"/>
      <c r="K19" s="864">
        <v>1</v>
      </c>
      <c r="L19" s="866"/>
      <c r="M19" s="864" t="s">
        <v>726</v>
      </c>
      <c r="N19" s="866"/>
      <c r="O19" s="864">
        <v>1225</v>
      </c>
      <c r="P19" s="865"/>
      <c r="Q19" s="865"/>
      <c r="R19" s="866"/>
      <c r="S19" s="864">
        <v>0</v>
      </c>
      <c r="T19" s="865"/>
      <c r="U19" s="865"/>
      <c r="V19" s="866"/>
      <c r="W19" s="864">
        <v>242</v>
      </c>
      <c r="X19" s="865"/>
      <c r="Y19" s="865"/>
      <c r="Z19" s="865"/>
      <c r="AA19" s="866"/>
      <c r="AB19" s="864" t="s">
        <v>726</v>
      </c>
      <c r="AC19" s="865"/>
      <c r="AD19" s="865"/>
      <c r="AE19" s="865"/>
      <c r="AF19" s="866"/>
      <c r="AG19" s="870" t="s">
        <v>726</v>
      </c>
      <c r="AH19" s="397"/>
      <c r="AI19" s="397"/>
      <c r="AJ19" s="397"/>
      <c r="AK19" s="398"/>
      <c r="AL19" s="864" t="s">
        <v>726</v>
      </c>
      <c r="AM19" s="865"/>
      <c r="AN19" s="865"/>
      <c r="AO19" s="865"/>
      <c r="AP19" s="866"/>
    </row>
    <row r="20" spans="1:42" ht="32.1" customHeight="1">
      <c r="A20" s="39" t="s">
        <v>1978</v>
      </c>
      <c r="B20" s="873"/>
      <c r="C20" s="867"/>
      <c r="D20" s="869"/>
      <c r="E20" s="867"/>
      <c r="F20" s="869"/>
      <c r="G20" s="867"/>
      <c r="H20" s="869"/>
      <c r="I20" s="867"/>
      <c r="J20" s="869"/>
      <c r="K20" s="867"/>
      <c r="L20" s="869"/>
      <c r="M20" s="867"/>
      <c r="N20" s="869"/>
      <c r="O20" s="867"/>
      <c r="P20" s="868"/>
      <c r="Q20" s="868"/>
      <c r="R20" s="869"/>
      <c r="S20" s="867"/>
      <c r="T20" s="868"/>
      <c r="U20" s="868"/>
      <c r="V20" s="869"/>
      <c r="W20" s="867"/>
      <c r="X20" s="868"/>
      <c r="Y20" s="868"/>
      <c r="Z20" s="868"/>
      <c r="AA20" s="869"/>
      <c r="AB20" s="867"/>
      <c r="AC20" s="868"/>
      <c r="AD20" s="868"/>
      <c r="AE20" s="868"/>
      <c r="AF20" s="869"/>
      <c r="AG20" s="871"/>
      <c r="AH20" s="400"/>
      <c r="AI20" s="400"/>
      <c r="AJ20" s="400"/>
      <c r="AK20" s="401"/>
      <c r="AL20" s="867"/>
      <c r="AM20" s="868"/>
      <c r="AN20" s="868"/>
      <c r="AO20" s="868"/>
      <c r="AP20" s="869"/>
    </row>
    <row r="21" spans="1:42" ht="32.1" customHeight="1">
      <c r="G21" s="396"/>
      <c r="H21" s="396"/>
      <c r="AD21" s="396" t="s">
        <v>1628</v>
      </c>
      <c r="AE21" s="396"/>
      <c r="AF21" s="396"/>
      <c r="AG21" s="396"/>
      <c r="AH21" s="396"/>
      <c r="AI21" s="396"/>
      <c r="AJ21" s="396"/>
      <c r="AK21" s="396"/>
      <c r="AL21" s="396"/>
      <c r="AM21" s="396"/>
      <c r="AN21" s="396"/>
      <c r="AO21" s="396"/>
    </row>
  </sheetData>
  <sheetProtection selectLockedCells="1" selectUnlockedCells="1"/>
  <mergeCells count="125">
    <mergeCell ref="B9:B10"/>
    <mergeCell ref="C9:D10"/>
    <mergeCell ref="E9:F10"/>
    <mergeCell ref="W5:AA6"/>
    <mergeCell ref="AB5:AF6"/>
    <mergeCell ref="AG5:AK6"/>
    <mergeCell ref="AL5:AP6"/>
    <mergeCell ref="O7:R8"/>
    <mergeCell ref="S7:V8"/>
    <mergeCell ref="W7:AA8"/>
    <mergeCell ref="AL9:AP10"/>
    <mergeCell ref="B7:B8"/>
    <mergeCell ref="C7:D8"/>
    <mergeCell ref="E7:F8"/>
    <mergeCell ref="G7:H8"/>
    <mergeCell ref="I7:J8"/>
    <mergeCell ref="K7:L8"/>
    <mergeCell ref="M7:N8"/>
    <mergeCell ref="G9:H10"/>
    <mergeCell ref="K15:L16"/>
    <mergeCell ref="M15:N16"/>
    <mergeCell ref="A2:L2"/>
    <mergeCell ref="AA2:AP2"/>
    <mergeCell ref="A3:A4"/>
    <mergeCell ref="B3:B4"/>
    <mergeCell ref="C3:H3"/>
    <mergeCell ref="I3:N3"/>
    <mergeCell ref="O3:R4"/>
    <mergeCell ref="S3:V4"/>
    <mergeCell ref="W3:AP3"/>
    <mergeCell ref="C4:D4"/>
    <mergeCell ref="E4:F4"/>
    <mergeCell ref="G4:H4"/>
    <mergeCell ref="I4:J4"/>
    <mergeCell ref="K4:L4"/>
    <mergeCell ref="M4:N4"/>
    <mergeCell ref="W4:AA4"/>
    <mergeCell ref="AB4:AF4"/>
    <mergeCell ref="AG11:AK12"/>
    <mergeCell ref="AL11:AP12"/>
    <mergeCell ref="AB7:AF8"/>
    <mergeCell ref="AG7:AK8"/>
    <mergeCell ref="AL7:AP8"/>
    <mergeCell ref="AG4:AK4"/>
    <mergeCell ref="AL4:AP4"/>
    <mergeCell ref="B5:B6"/>
    <mergeCell ref="C5:D6"/>
    <mergeCell ref="E5:F6"/>
    <mergeCell ref="G5:H6"/>
    <mergeCell ref="I5:J6"/>
    <mergeCell ref="K5:L6"/>
    <mergeCell ref="M5:N6"/>
    <mergeCell ref="O5:R6"/>
    <mergeCell ref="S5:V6"/>
    <mergeCell ref="I9:J10"/>
    <mergeCell ref="K9:L10"/>
    <mergeCell ref="M9:N10"/>
    <mergeCell ref="O9:R10"/>
    <mergeCell ref="S9:V10"/>
    <mergeCell ref="W9:AA10"/>
    <mergeCell ref="AB9:AF10"/>
    <mergeCell ref="AG9:AK10"/>
    <mergeCell ref="W13:AA14"/>
    <mergeCell ref="AB13:AF14"/>
    <mergeCell ref="AG13:AK14"/>
    <mergeCell ref="AL13:AP14"/>
    <mergeCell ref="B11:B12"/>
    <mergeCell ref="C11:D12"/>
    <mergeCell ref="E11:F12"/>
    <mergeCell ref="G11:H12"/>
    <mergeCell ref="I11:J12"/>
    <mergeCell ref="K11:L12"/>
    <mergeCell ref="M11:N12"/>
    <mergeCell ref="B13:B14"/>
    <mergeCell ref="C13:D14"/>
    <mergeCell ref="E13:F14"/>
    <mergeCell ref="G13:H14"/>
    <mergeCell ref="I13:J14"/>
    <mergeCell ref="K13:L14"/>
    <mergeCell ref="M13:N14"/>
    <mergeCell ref="O13:R14"/>
    <mergeCell ref="S13:V14"/>
    <mergeCell ref="O11:R12"/>
    <mergeCell ref="S11:V12"/>
    <mergeCell ref="W11:AA12"/>
    <mergeCell ref="AB11:AF12"/>
    <mergeCell ref="W15:AA16"/>
    <mergeCell ref="AB15:AF16"/>
    <mergeCell ref="AG15:AK16"/>
    <mergeCell ref="AL15:AP16"/>
    <mergeCell ref="B17:B18"/>
    <mergeCell ref="C17:D18"/>
    <mergeCell ref="E17:F18"/>
    <mergeCell ref="G17:H18"/>
    <mergeCell ref="I17:J18"/>
    <mergeCell ref="K17:L18"/>
    <mergeCell ref="M17:N18"/>
    <mergeCell ref="O17:R18"/>
    <mergeCell ref="S17:V18"/>
    <mergeCell ref="W17:AA18"/>
    <mergeCell ref="AB17:AF18"/>
    <mergeCell ref="AG17:AK18"/>
    <mergeCell ref="AL17:AP18"/>
    <mergeCell ref="O15:R16"/>
    <mergeCell ref="S15:V16"/>
    <mergeCell ref="B15:B16"/>
    <mergeCell ref="C15:D16"/>
    <mergeCell ref="E15:F16"/>
    <mergeCell ref="G15:H16"/>
    <mergeCell ref="I15:J16"/>
    <mergeCell ref="W19:AA20"/>
    <mergeCell ref="AB19:AF20"/>
    <mergeCell ref="AG19:AK20"/>
    <mergeCell ref="AL19:AP20"/>
    <mergeCell ref="G21:H21"/>
    <mergeCell ref="AD21:AO21"/>
    <mergeCell ref="B19:B20"/>
    <mergeCell ref="C19:D20"/>
    <mergeCell ref="E19:F20"/>
    <mergeCell ref="G19:H20"/>
    <mergeCell ref="I19:J20"/>
    <mergeCell ref="K19:L20"/>
    <mergeCell ref="M19:N20"/>
    <mergeCell ref="O19:R20"/>
    <mergeCell ref="S19:V20"/>
  </mergeCells>
  <phoneticPr fontId="3"/>
  <pageMargins left="0.78740157480314965" right="0.39370078740157483" top="0.39370078740157483" bottom="0.39370078740157483" header="0" footer="0"/>
  <pageSetup paperSize="9" scale="78"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C3750-8E62-4887-909A-9AE37F8AD0D5}">
  <sheetPr>
    <pageSetUpPr fitToPage="1"/>
  </sheetPr>
  <dimension ref="A2:BG41"/>
  <sheetViews>
    <sheetView view="pageLayout" zoomScaleNormal="100" workbookViewId="0">
      <selection sqref="A1:XFD1048576"/>
    </sheetView>
  </sheetViews>
  <sheetFormatPr defaultColWidth="9" defaultRowHeight="14.4"/>
  <cols>
    <col min="1" max="1" width="1.6640625" style="14" customWidth="1"/>
    <col min="2" max="3" width="2.6640625" style="14" customWidth="1"/>
    <col min="4" max="4" width="1.6640625" style="14" customWidth="1"/>
    <col min="5" max="22" width="2.6640625" style="14" customWidth="1"/>
    <col min="23" max="27" width="3.33203125" style="14" customWidth="1"/>
    <col min="28" max="30" width="3.109375" style="14" customWidth="1"/>
    <col min="31" max="31" width="2.77734375" style="14" customWidth="1"/>
    <col min="32" max="33" width="3.109375" style="14" customWidth="1"/>
    <col min="34" max="42" width="2.6640625" style="14" customWidth="1"/>
    <col min="43" max="43" width="2.44140625" style="14" customWidth="1"/>
    <col min="44" max="56" width="2.6640625" style="14" customWidth="1"/>
    <col min="57" max="57" width="2.33203125" style="14" customWidth="1"/>
    <col min="58" max="171" width="2.6640625" style="14" customWidth="1"/>
    <col min="172" max="16384" width="9" style="14"/>
  </cols>
  <sheetData>
    <row r="2" spans="1:57" ht="20.95" customHeight="1">
      <c r="A2" s="14" t="s">
        <v>1987</v>
      </c>
      <c r="AQ2" s="400" t="s">
        <v>1629</v>
      </c>
      <c r="AR2" s="400"/>
      <c r="AS2" s="400"/>
      <c r="AT2" s="400"/>
      <c r="AU2" s="400"/>
      <c r="AV2" s="400"/>
      <c r="AW2" s="400"/>
      <c r="AX2" s="400"/>
      <c r="AY2" s="400"/>
      <c r="AZ2" s="400"/>
      <c r="BA2" s="400"/>
      <c r="BB2" s="400"/>
      <c r="BC2" s="400"/>
      <c r="BD2" s="400"/>
      <c r="BE2" s="400"/>
    </row>
    <row r="3" spans="1:57" ht="15.9" customHeight="1">
      <c r="A3" s="918" t="s">
        <v>1630</v>
      </c>
      <c r="B3" s="919"/>
      <c r="C3" s="919"/>
      <c r="D3" s="919"/>
      <c r="E3" s="919"/>
      <c r="F3" s="919"/>
      <c r="G3" s="919"/>
      <c r="H3" s="919"/>
      <c r="I3" s="920"/>
      <c r="J3" s="918" t="s">
        <v>1631</v>
      </c>
      <c r="K3" s="919"/>
      <c r="L3" s="919"/>
      <c r="M3" s="919"/>
      <c r="N3" s="919"/>
      <c r="O3" s="919"/>
      <c r="P3" s="919"/>
      <c r="Q3" s="919"/>
      <c r="R3" s="919"/>
      <c r="S3" s="919"/>
      <c r="T3" s="919"/>
      <c r="U3" s="919"/>
      <c r="V3" s="920"/>
      <c r="W3" s="907" t="s">
        <v>1457</v>
      </c>
      <c r="X3" s="670"/>
      <c r="Y3" s="670"/>
      <c r="Z3" s="670"/>
      <c r="AA3" s="670"/>
      <c r="AB3" s="670"/>
      <c r="AC3" s="670"/>
      <c r="AD3" s="670"/>
      <c r="AE3" s="670"/>
      <c r="AF3" s="670"/>
      <c r="AG3" s="926"/>
      <c r="AH3" s="411" t="s">
        <v>1632</v>
      </c>
      <c r="AI3" s="537"/>
      <c r="AJ3" s="537"/>
      <c r="AK3" s="537"/>
      <c r="AL3" s="537"/>
      <c r="AM3" s="537"/>
      <c r="AN3" s="537"/>
      <c r="AO3" s="537"/>
      <c r="AP3" s="412"/>
      <c r="AQ3" s="411" t="s">
        <v>1633</v>
      </c>
      <c r="AR3" s="537"/>
      <c r="AS3" s="537"/>
      <c r="AT3" s="537"/>
      <c r="AU3" s="537"/>
      <c r="AV3" s="537"/>
      <c r="AW3" s="537"/>
      <c r="AX3" s="537"/>
      <c r="AY3" s="412"/>
      <c r="AZ3" s="907" t="s">
        <v>1634</v>
      </c>
      <c r="BA3" s="670"/>
      <c r="BB3" s="670"/>
      <c r="BC3" s="670"/>
      <c r="BD3" s="670"/>
      <c r="BE3" s="926"/>
    </row>
    <row r="4" spans="1:57" ht="15.9" customHeight="1">
      <c r="A4" s="912" t="s">
        <v>1635</v>
      </c>
      <c r="B4" s="913"/>
      <c r="C4" s="913"/>
      <c r="D4" s="913"/>
      <c r="E4" s="913"/>
      <c r="F4" s="913"/>
      <c r="G4" s="913"/>
      <c r="H4" s="913"/>
      <c r="I4" s="914"/>
      <c r="J4" s="912" t="s">
        <v>1636</v>
      </c>
      <c r="K4" s="913"/>
      <c r="L4" s="913"/>
      <c r="M4" s="913"/>
      <c r="N4" s="913"/>
      <c r="O4" s="913"/>
      <c r="P4" s="913"/>
      <c r="Q4" s="913"/>
      <c r="R4" s="913"/>
      <c r="S4" s="913"/>
      <c r="T4" s="913"/>
      <c r="U4" s="913"/>
      <c r="V4" s="914"/>
      <c r="W4" s="927"/>
      <c r="X4" s="884"/>
      <c r="Y4" s="884"/>
      <c r="Z4" s="884"/>
      <c r="AA4" s="884"/>
      <c r="AB4" s="884"/>
      <c r="AC4" s="884"/>
      <c r="AD4" s="884"/>
      <c r="AE4" s="884"/>
      <c r="AF4" s="884"/>
      <c r="AG4" s="928"/>
      <c r="AH4" s="411" t="s">
        <v>1463</v>
      </c>
      <c r="AI4" s="537"/>
      <c r="AJ4" s="412"/>
      <c r="AK4" s="411" t="s">
        <v>1464</v>
      </c>
      <c r="AL4" s="537"/>
      <c r="AM4" s="412"/>
      <c r="AN4" s="411" t="s">
        <v>238</v>
      </c>
      <c r="AO4" s="537"/>
      <c r="AP4" s="412"/>
      <c r="AQ4" s="411" t="s">
        <v>1465</v>
      </c>
      <c r="AR4" s="537"/>
      <c r="AS4" s="412"/>
      <c r="AT4" s="411" t="s">
        <v>1466</v>
      </c>
      <c r="AU4" s="537"/>
      <c r="AV4" s="412"/>
      <c r="AW4" s="411" t="s">
        <v>1528</v>
      </c>
      <c r="AX4" s="537"/>
      <c r="AY4" s="412"/>
      <c r="AZ4" s="927"/>
      <c r="BA4" s="884"/>
      <c r="BB4" s="884"/>
      <c r="BC4" s="884"/>
      <c r="BD4" s="884"/>
      <c r="BE4" s="928"/>
    </row>
    <row r="5" spans="1:57" ht="15.9" customHeight="1">
      <c r="A5" s="918" t="s">
        <v>1637</v>
      </c>
      <c r="B5" s="919"/>
      <c r="C5" s="919"/>
      <c r="D5" s="919"/>
      <c r="E5" s="919"/>
      <c r="F5" s="919"/>
      <c r="G5" s="919"/>
      <c r="H5" s="919"/>
      <c r="I5" s="920"/>
      <c r="J5" s="921" t="s">
        <v>1638</v>
      </c>
      <c r="K5" s="922"/>
      <c r="L5" s="922"/>
      <c r="M5" s="922"/>
      <c r="N5" s="922"/>
      <c r="O5" s="922"/>
      <c r="P5" s="922"/>
      <c r="Q5" s="922"/>
      <c r="R5" s="922"/>
      <c r="S5" s="922"/>
      <c r="T5" s="922"/>
      <c r="U5" s="922"/>
      <c r="V5" s="923"/>
      <c r="W5" s="422" t="s">
        <v>1611</v>
      </c>
      <c r="X5" s="924"/>
      <c r="Y5" s="924"/>
      <c r="Z5" s="924"/>
      <c r="AA5" s="924"/>
      <c r="AB5" s="924"/>
      <c r="AC5" s="924"/>
      <c r="AD5" s="924"/>
      <c r="AE5" s="924"/>
      <c r="AF5" s="924"/>
      <c r="AG5" s="423"/>
      <c r="AH5" s="870">
        <v>17</v>
      </c>
      <c r="AI5" s="397"/>
      <c r="AJ5" s="398"/>
      <c r="AK5" s="870" t="s">
        <v>726</v>
      </c>
      <c r="AL5" s="397"/>
      <c r="AM5" s="398"/>
      <c r="AN5" s="870">
        <v>17</v>
      </c>
      <c r="AO5" s="397"/>
      <c r="AP5" s="398"/>
      <c r="AQ5" s="870">
        <v>6</v>
      </c>
      <c r="AR5" s="397"/>
      <c r="AS5" s="398"/>
      <c r="AT5" s="870">
        <v>2</v>
      </c>
      <c r="AU5" s="397"/>
      <c r="AV5" s="398"/>
      <c r="AW5" s="870">
        <v>2</v>
      </c>
      <c r="AX5" s="397"/>
      <c r="AY5" s="398"/>
      <c r="AZ5" s="864">
        <v>2190</v>
      </c>
      <c r="BA5" s="865"/>
      <c r="BB5" s="865"/>
      <c r="BC5" s="865"/>
      <c r="BD5" s="865"/>
      <c r="BE5" s="866"/>
    </row>
    <row r="6" spans="1:57" ht="15.9" customHeight="1">
      <c r="A6" s="912" t="s">
        <v>1639</v>
      </c>
      <c r="B6" s="913"/>
      <c r="C6" s="913"/>
      <c r="D6" s="913"/>
      <c r="E6" s="913"/>
      <c r="F6" s="913"/>
      <c r="G6" s="913"/>
      <c r="H6" s="913"/>
      <c r="I6" s="914"/>
      <c r="J6" s="915" t="s">
        <v>1640</v>
      </c>
      <c r="K6" s="916"/>
      <c r="L6" s="916"/>
      <c r="M6" s="916"/>
      <c r="N6" s="916"/>
      <c r="O6" s="916"/>
      <c r="P6" s="916"/>
      <c r="Q6" s="916"/>
      <c r="R6" s="916"/>
      <c r="S6" s="916"/>
      <c r="T6" s="916"/>
      <c r="U6" s="916"/>
      <c r="V6" s="917"/>
      <c r="W6" s="420"/>
      <c r="X6" s="925"/>
      <c r="Y6" s="925"/>
      <c r="Z6" s="925"/>
      <c r="AA6" s="925"/>
      <c r="AB6" s="925"/>
      <c r="AC6" s="925"/>
      <c r="AD6" s="925"/>
      <c r="AE6" s="925"/>
      <c r="AF6" s="925"/>
      <c r="AG6" s="421"/>
      <c r="AH6" s="871"/>
      <c r="AI6" s="400"/>
      <c r="AJ6" s="401"/>
      <c r="AK6" s="871"/>
      <c r="AL6" s="400"/>
      <c r="AM6" s="401"/>
      <c r="AN6" s="871"/>
      <c r="AO6" s="400"/>
      <c r="AP6" s="401"/>
      <c r="AQ6" s="871"/>
      <c r="AR6" s="400"/>
      <c r="AS6" s="401"/>
      <c r="AT6" s="871"/>
      <c r="AU6" s="400"/>
      <c r="AV6" s="401"/>
      <c r="AW6" s="871"/>
      <c r="AX6" s="400"/>
      <c r="AY6" s="401"/>
      <c r="AZ6" s="867"/>
      <c r="BA6" s="868"/>
      <c r="BB6" s="868"/>
      <c r="BC6" s="868"/>
      <c r="BD6" s="868"/>
      <c r="BE6" s="869"/>
    </row>
    <row r="7" spans="1:57" ht="11.3" customHeight="1">
      <c r="A7" s="372"/>
      <c r="B7" s="372"/>
      <c r="C7" s="372"/>
      <c r="D7" s="372"/>
      <c r="E7" s="372"/>
      <c r="F7" s="372"/>
      <c r="G7" s="372"/>
      <c r="H7" s="372"/>
      <c r="I7" s="372"/>
      <c r="J7" s="372"/>
      <c r="K7" s="372"/>
      <c r="L7" s="372"/>
      <c r="M7" s="372"/>
      <c r="N7" s="372"/>
      <c r="O7" s="372"/>
      <c r="P7" s="372"/>
      <c r="Q7" s="372"/>
      <c r="R7" s="372"/>
      <c r="S7" s="372"/>
      <c r="T7" s="372"/>
      <c r="U7" s="372"/>
      <c r="V7" s="372"/>
    </row>
    <row r="8" spans="1:57" ht="20.95" customHeight="1">
      <c r="A8" s="14" t="s">
        <v>1988</v>
      </c>
    </row>
    <row r="9" spans="1:57" ht="15.9" customHeight="1">
      <c r="E9" s="14" t="s">
        <v>1641</v>
      </c>
      <c r="L9" s="313" t="s">
        <v>1642</v>
      </c>
      <c r="M9" s="313"/>
      <c r="N9" s="313"/>
      <c r="O9" s="313"/>
      <c r="P9" s="313"/>
      <c r="Q9" s="313"/>
      <c r="R9" s="313"/>
      <c r="S9" s="313"/>
      <c r="T9" s="313"/>
      <c r="U9" s="313"/>
      <c r="V9" s="313"/>
      <c r="W9" s="313"/>
      <c r="X9" s="313"/>
      <c r="Y9" s="313"/>
      <c r="Z9" s="313"/>
    </row>
    <row r="10" spans="1:57" ht="15.9" customHeight="1">
      <c r="E10" s="14" t="s">
        <v>1631</v>
      </c>
      <c r="L10" s="14" t="s">
        <v>1491</v>
      </c>
    </row>
    <row r="11" spans="1:57" ht="15.9" customHeight="1">
      <c r="E11" s="14" t="s">
        <v>1643</v>
      </c>
      <c r="L11" s="14" t="s">
        <v>1644</v>
      </c>
    </row>
    <row r="12" spans="1:57" ht="15.75" customHeight="1">
      <c r="A12" s="387" t="s">
        <v>1645</v>
      </c>
      <c r="B12" s="387"/>
      <c r="C12" s="387"/>
      <c r="D12" s="387"/>
      <c r="E12" s="387"/>
      <c r="F12" s="387"/>
      <c r="AQ12" s="402" t="s">
        <v>1629</v>
      </c>
      <c r="AR12" s="402"/>
      <c r="AS12" s="402"/>
      <c r="AT12" s="402"/>
      <c r="AU12" s="402"/>
      <c r="AV12" s="402"/>
      <c r="AW12" s="402"/>
      <c r="AX12" s="402"/>
      <c r="AY12" s="402"/>
      <c r="AZ12" s="402"/>
      <c r="BA12" s="402"/>
      <c r="BB12" s="402"/>
      <c r="BC12" s="402"/>
      <c r="BD12" s="402"/>
      <c r="BE12" s="402"/>
    </row>
    <row r="13" spans="1:57" ht="15.9" customHeight="1">
      <c r="A13" s="410" t="s">
        <v>1646</v>
      </c>
      <c r="B13" s="410"/>
      <c r="C13" s="410"/>
      <c r="D13" s="410"/>
      <c r="E13" s="410"/>
      <c r="F13" s="410"/>
      <c r="G13" s="410"/>
      <c r="H13" s="410"/>
      <c r="I13" s="410"/>
      <c r="J13" s="410" t="s">
        <v>1647</v>
      </c>
      <c r="K13" s="410"/>
      <c r="L13" s="410"/>
      <c r="M13" s="410"/>
      <c r="N13" s="410"/>
      <c r="O13" s="410"/>
      <c r="P13" s="410"/>
      <c r="Q13" s="410"/>
      <c r="R13" s="410"/>
      <c r="S13" s="410"/>
      <c r="T13" s="410"/>
      <c r="U13" s="410"/>
      <c r="V13" s="410"/>
      <c r="W13" s="410"/>
      <c r="X13" s="410"/>
      <c r="Y13" s="410"/>
      <c r="Z13" s="410"/>
      <c r="AA13" s="410"/>
      <c r="AB13" s="410" t="s">
        <v>1648</v>
      </c>
      <c r="AC13" s="410"/>
      <c r="AD13" s="410"/>
      <c r="AE13" s="410"/>
      <c r="AF13" s="410"/>
      <c r="AG13" s="410"/>
      <c r="AH13" s="410"/>
      <c r="AI13" s="410"/>
      <c r="AJ13" s="410"/>
      <c r="AK13" s="410"/>
      <c r="AL13" s="410"/>
      <c r="AM13" s="410"/>
      <c r="AN13" s="410"/>
      <c r="AO13" s="410"/>
      <c r="AP13" s="410"/>
      <c r="AQ13" s="410"/>
      <c r="AR13" s="410"/>
      <c r="AS13" s="410"/>
      <c r="AT13" s="410"/>
      <c r="AU13" s="410"/>
      <c r="AV13" s="410"/>
      <c r="AW13" s="410"/>
      <c r="AX13" s="410"/>
      <c r="AY13" s="410"/>
      <c r="AZ13" s="410"/>
      <c r="BA13" s="410"/>
      <c r="BB13" s="410"/>
      <c r="BC13" s="410"/>
      <c r="BD13" s="410"/>
      <c r="BE13" s="410"/>
    </row>
    <row r="14" spans="1:57" ht="15.9" customHeight="1">
      <c r="A14" s="410"/>
      <c r="B14" s="410"/>
      <c r="C14" s="410"/>
      <c r="D14" s="410"/>
      <c r="E14" s="410"/>
      <c r="F14" s="410"/>
      <c r="G14" s="410"/>
      <c r="H14" s="410"/>
      <c r="I14" s="410"/>
      <c r="J14" s="410" t="s">
        <v>1649</v>
      </c>
      <c r="K14" s="410"/>
      <c r="L14" s="410"/>
      <c r="M14" s="410"/>
      <c r="N14" s="410" t="s">
        <v>1650</v>
      </c>
      <c r="O14" s="410"/>
      <c r="P14" s="410"/>
      <c r="Q14" s="410"/>
      <c r="R14" s="410"/>
      <c r="S14" s="907" t="s">
        <v>1651</v>
      </c>
      <c r="T14" s="670"/>
      <c r="U14" s="670"/>
      <c r="V14" s="670"/>
      <c r="W14" s="411" t="s">
        <v>1652</v>
      </c>
      <c r="X14" s="537"/>
      <c r="Y14" s="537"/>
      <c r="Z14" s="537"/>
      <c r="AA14" s="412"/>
      <c r="AB14" s="410" t="s">
        <v>1653</v>
      </c>
      <c r="AC14" s="410"/>
      <c r="AD14" s="410"/>
      <c r="AE14" s="410"/>
      <c r="AF14" s="410"/>
      <c r="AG14" s="410"/>
      <c r="AH14" s="410" t="s">
        <v>1654</v>
      </c>
      <c r="AI14" s="410"/>
      <c r="AJ14" s="410"/>
      <c r="AK14" s="410"/>
      <c r="AL14" s="410"/>
      <c r="AM14" s="410"/>
      <c r="AN14" s="410" t="s">
        <v>1655</v>
      </c>
      <c r="AO14" s="410"/>
      <c r="AP14" s="410"/>
      <c r="AQ14" s="410"/>
      <c r="AR14" s="410"/>
      <c r="AS14" s="410"/>
      <c r="AT14" s="410" t="s">
        <v>1656</v>
      </c>
      <c r="AU14" s="410"/>
      <c r="AV14" s="410"/>
      <c r="AW14" s="410"/>
      <c r="AX14" s="410"/>
      <c r="AY14" s="410"/>
      <c r="AZ14" s="410" t="s">
        <v>238</v>
      </c>
      <c r="BA14" s="410"/>
      <c r="BB14" s="410"/>
      <c r="BC14" s="410"/>
      <c r="BD14" s="410"/>
      <c r="BE14" s="410"/>
    </row>
    <row r="15" spans="1:57" ht="15.9" customHeight="1">
      <c r="A15" s="410"/>
      <c r="B15" s="410"/>
      <c r="C15" s="410"/>
      <c r="D15" s="410"/>
      <c r="E15" s="410"/>
      <c r="F15" s="410"/>
      <c r="G15" s="410"/>
      <c r="H15" s="410"/>
      <c r="I15" s="410"/>
      <c r="J15" s="410"/>
      <c r="K15" s="410"/>
      <c r="L15" s="410"/>
      <c r="M15" s="410"/>
      <c r="N15" s="410"/>
      <c r="O15" s="410"/>
      <c r="P15" s="410"/>
      <c r="Q15" s="410"/>
      <c r="R15" s="410"/>
      <c r="S15" s="908"/>
      <c r="T15" s="402"/>
      <c r="U15" s="402"/>
      <c r="V15" s="402"/>
      <c r="W15" s="909"/>
      <c r="X15" s="910"/>
      <c r="Y15" s="910"/>
      <c r="Z15" s="910"/>
      <c r="AA15" s="911"/>
      <c r="AB15" s="410" t="s">
        <v>1657</v>
      </c>
      <c r="AC15" s="410"/>
      <c r="AD15" s="410" t="s">
        <v>1658</v>
      </c>
      <c r="AE15" s="410"/>
      <c r="AF15" s="410"/>
      <c r="AG15" s="410"/>
      <c r="AH15" s="410" t="s">
        <v>1657</v>
      </c>
      <c r="AI15" s="410"/>
      <c r="AJ15" s="410" t="s">
        <v>1658</v>
      </c>
      <c r="AK15" s="410"/>
      <c r="AL15" s="410"/>
      <c r="AM15" s="410"/>
      <c r="AN15" s="410" t="s">
        <v>1657</v>
      </c>
      <c r="AO15" s="410"/>
      <c r="AP15" s="410" t="s">
        <v>1658</v>
      </c>
      <c r="AQ15" s="410"/>
      <c r="AR15" s="410"/>
      <c r="AS15" s="410"/>
      <c r="AT15" s="410" t="s">
        <v>1657</v>
      </c>
      <c r="AU15" s="410"/>
      <c r="AV15" s="410" t="s">
        <v>1658</v>
      </c>
      <c r="AW15" s="410"/>
      <c r="AX15" s="410"/>
      <c r="AY15" s="410"/>
      <c r="AZ15" s="410" t="s">
        <v>1657</v>
      </c>
      <c r="BA15" s="410"/>
      <c r="BB15" s="410" t="s">
        <v>1658</v>
      </c>
      <c r="BC15" s="410"/>
      <c r="BD15" s="410"/>
      <c r="BE15" s="410"/>
    </row>
    <row r="16" spans="1:57" ht="15.9" customHeight="1">
      <c r="A16" s="906" t="s">
        <v>1659</v>
      </c>
      <c r="B16" s="906"/>
      <c r="C16" s="906"/>
      <c r="D16" s="410" t="s">
        <v>1660</v>
      </c>
      <c r="E16" s="410"/>
      <c r="F16" s="410"/>
      <c r="G16" s="410"/>
      <c r="H16" s="410"/>
      <c r="I16" s="410"/>
      <c r="J16" s="556">
        <v>439</v>
      </c>
      <c r="K16" s="556"/>
      <c r="L16" s="539"/>
      <c r="M16" s="373" t="s">
        <v>1661</v>
      </c>
      <c r="N16" s="900">
        <v>1655.84</v>
      </c>
      <c r="O16" s="900"/>
      <c r="P16" s="900"/>
      <c r="Q16" s="901"/>
      <c r="R16" s="373" t="s">
        <v>1662</v>
      </c>
      <c r="S16" s="892">
        <v>5086650</v>
      </c>
      <c r="T16" s="892"/>
      <c r="U16" s="892"/>
      <c r="V16" s="892"/>
      <c r="W16" s="902">
        <v>5053040</v>
      </c>
      <c r="X16" s="903"/>
      <c r="Y16" s="903"/>
      <c r="Z16" s="903"/>
      <c r="AA16" s="904"/>
      <c r="AB16" s="891">
        <v>1</v>
      </c>
      <c r="AC16" s="891"/>
      <c r="AD16" s="891">
        <v>920</v>
      </c>
      <c r="AE16" s="891"/>
      <c r="AF16" s="891"/>
      <c r="AG16" s="891"/>
      <c r="AH16" s="891">
        <v>67</v>
      </c>
      <c r="AI16" s="891"/>
      <c r="AJ16" s="891">
        <v>37508</v>
      </c>
      <c r="AK16" s="891"/>
      <c r="AL16" s="891"/>
      <c r="AM16" s="891"/>
      <c r="AN16" s="891">
        <v>10</v>
      </c>
      <c r="AO16" s="891"/>
      <c r="AP16" s="891">
        <v>1060</v>
      </c>
      <c r="AQ16" s="891"/>
      <c r="AR16" s="891"/>
      <c r="AS16" s="891"/>
      <c r="AT16" s="891"/>
      <c r="AU16" s="891"/>
      <c r="AV16" s="891"/>
      <c r="AW16" s="891"/>
      <c r="AX16" s="891"/>
      <c r="AY16" s="891"/>
      <c r="AZ16" s="891">
        <v>70</v>
      </c>
      <c r="BA16" s="891"/>
      <c r="BB16" s="891">
        <v>39489</v>
      </c>
      <c r="BC16" s="891"/>
      <c r="BD16" s="891"/>
      <c r="BE16" s="891"/>
    </row>
    <row r="17" spans="1:59" ht="15.9" customHeight="1">
      <c r="A17" s="906"/>
      <c r="B17" s="906"/>
      <c r="C17" s="906"/>
      <c r="D17" s="410" t="s">
        <v>1663</v>
      </c>
      <c r="E17" s="410"/>
      <c r="F17" s="410"/>
      <c r="G17" s="410"/>
      <c r="H17" s="410"/>
      <c r="I17" s="410"/>
      <c r="J17" s="556">
        <v>1</v>
      </c>
      <c r="K17" s="556"/>
      <c r="L17" s="539"/>
      <c r="M17" s="47"/>
      <c r="N17" s="900">
        <v>0.3</v>
      </c>
      <c r="O17" s="900"/>
      <c r="P17" s="900"/>
      <c r="Q17" s="901"/>
      <c r="R17" s="47"/>
      <c r="S17" s="892">
        <v>550</v>
      </c>
      <c r="T17" s="892"/>
      <c r="U17" s="892"/>
      <c r="V17" s="892"/>
      <c r="W17" s="902">
        <v>550</v>
      </c>
      <c r="X17" s="903"/>
      <c r="Y17" s="903"/>
      <c r="Z17" s="903"/>
      <c r="AA17" s="904"/>
      <c r="AB17" s="891" t="s">
        <v>1664</v>
      </c>
      <c r="AC17" s="891"/>
      <c r="AD17" s="891" t="s">
        <v>1664</v>
      </c>
      <c r="AE17" s="891"/>
      <c r="AF17" s="891"/>
      <c r="AG17" s="891"/>
      <c r="AH17" s="891"/>
      <c r="AI17" s="891"/>
      <c r="AJ17" s="891"/>
      <c r="AK17" s="891"/>
      <c r="AL17" s="891"/>
      <c r="AM17" s="891"/>
      <c r="AN17" s="891"/>
      <c r="AO17" s="891"/>
      <c r="AP17" s="891"/>
      <c r="AQ17" s="891"/>
      <c r="AR17" s="891"/>
      <c r="AS17" s="891"/>
      <c r="AT17" s="891"/>
      <c r="AU17" s="891"/>
      <c r="AV17" s="891"/>
      <c r="AW17" s="891"/>
      <c r="AX17" s="891"/>
      <c r="AY17" s="891"/>
      <c r="AZ17" s="891"/>
      <c r="BA17" s="891"/>
      <c r="BB17" s="891"/>
      <c r="BC17" s="891"/>
      <c r="BD17" s="891"/>
      <c r="BE17" s="891"/>
    </row>
    <row r="18" spans="1:59" ht="15.9" customHeight="1">
      <c r="A18" s="905" t="s">
        <v>1665</v>
      </c>
      <c r="B18" s="905"/>
      <c r="C18" s="905"/>
      <c r="D18" s="410" t="s">
        <v>1666</v>
      </c>
      <c r="E18" s="410"/>
      <c r="F18" s="410"/>
      <c r="G18" s="410"/>
      <c r="H18" s="410"/>
      <c r="I18" s="410"/>
      <c r="J18" s="556">
        <v>432</v>
      </c>
      <c r="K18" s="556"/>
      <c r="L18" s="539"/>
      <c r="M18" s="47"/>
      <c r="N18" s="900">
        <v>1650.91</v>
      </c>
      <c r="O18" s="900"/>
      <c r="P18" s="900"/>
      <c r="Q18" s="901"/>
      <c r="R18" s="47"/>
      <c r="S18" s="892"/>
      <c r="T18" s="892"/>
      <c r="U18" s="892"/>
      <c r="V18" s="892"/>
      <c r="W18" s="902">
        <v>334300000</v>
      </c>
      <c r="X18" s="903"/>
      <c r="Y18" s="903"/>
      <c r="Z18" s="903"/>
      <c r="AA18" s="904"/>
      <c r="AB18" s="891"/>
      <c r="AC18" s="891"/>
      <c r="AD18" s="891"/>
      <c r="AE18" s="891"/>
      <c r="AF18" s="891"/>
      <c r="AG18" s="891"/>
      <c r="AH18" s="891"/>
      <c r="AI18" s="891"/>
      <c r="AJ18" s="891"/>
      <c r="AK18" s="891"/>
      <c r="AL18" s="891"/>
      <c r="AM18" s="891"/>
      <c r="AN18" s="891"/>
      <c r="AO18" s="891"/>
      <c r="AP18" s="891"/>
      <c r="AQ18" s="891"/>
      <c r="AR18" s="891"/>
      <c r="AS18" s="891"/>
      <c r="AT18" s="891"/>
      <c r="AU18" s="891"/>
      <c r="AV18" s="891"/>
      <c r="AW18" s="891"/>
      <c r="AX18" s="891"/>
      <c r="AY18" s="891"/>
      <c r="AZ18" s="891">
        <v>6</v>
      </c>
      <c r="BA18" s="891"/>
      <c r="BB18" s="891">
        <v>7067</v>
      </c>
      <c r="BC18" s="891"/>
      <c r="BD18" s="891"/>
      <c r="BE18" s="891"/>
    </row>
    <row r="19" spans="1:59" ht="15.9" customHeight="1">
      <c r="A19" s="905"/>
      <c r="B19" s="905"/>
      <c r="C19" s="905"/>
      <c r="D19" s="410" t="s">
        <v>1667</v>
      </c>
      <c r="E19" s="410"/>
      <c r="F19" s="410"/>
      <c r="G19" s="410"/>
      <c r="H19" s="410"/>
      <c r="I19" s="410"/>
      <c r="J19" s="556">
        <v>71</v>
      </c>
      <c r="K19" s="556"/>
      <c r="L19" s="539"/>
      <c r="M19" s="47"/>
      <c r="N19" s="900">
        <v>551.91999999999996</v>
      </c>
      <c r="O19" s="900"/>
      <c r="P19" s="900"/>
      <c r="Q19" s="901"/>
      <c r="R19" s="47"/>
      <c r="S19" s="892"/>
      <c r="T19" s="892"/>
      <c r="U19" s="892"/>
      <c r="V19" s="892"/>
      <c r="W19" s="902">
        <v>193000</v>
      </c>
      <c r="X19" s="903"/>
      <c r="Y19" s="903"/>
      <c r="Z19" s="903"/>
      <c r="AA19" s="904"/>
      <c r="AB19" s="891"/>
      <c r="AC19" s="891"/>
      <c r="AD19" s="891"/>
      <c r="AE19" s="891"/>
      <c r="AF19" s="891"/>
      <c r="AG19" s="891"/>
      <c r="AH19" s="891"/>
      <c r="AI19" s="891"/>
      <c r="AJ19" s="891"/>
      <c r="AK19" s="891"/>
      <c r="AL19" s="891"/>
      <c r="AM19" s="891"/>
      <c r="AN19" s="891"/>
      <c r="AO19" s="891"/>
      <c r="AP19" s="891"/>
      <c r="AQ19" s="891"/>
      <c r="AR19" s="891"/>
      <c r="AS19" s="891"/>
      <c r="AT19" s="891"/>
      <c r="AU19" s="891"/>
      <c r="AV19" s="891"/>
      <c r="AW19" s="891"/>
      <c r="AX19" s="891"/>
      <c r="AY19" s="891"/>
      <c r="AZ19" s="891"/>
      <c r="BA19" s="891"/>
      <c r="BB19" s="891"/>
      <c r="BC19" s="891"/>
      <c r="BD19" s="891"/>
      <c r="BE19" s="891"/>
    </row>
    <row r="20" spans="1:59" ht="15.9" customHeight="1">
      <c r="A20" s="905"/>
      <c r="B20" s="905"/>
      <c r="C20" s="905"/>
      <c r="D20" s="410" t="s">
        <v>1668</v>
      </c>
      <c r="E20" s="410"/>
      <c r="F20" s="410"/>
      <c r="G20" s="410"/>
      <c r="H20" s="410"/>
      <c r="I20" s="410"/>
      <c r="J20" s="556">
        <v>94</v>
      </c>
      <c r="K20" s="556"/>
      <c r="L20" s="539"/>
      <c r="M20" s="47"/>
      <c r="N20" s="900">
        <v>485.28</v>
      </c>
      <c r="O20" s="900"/>
      <c r="P20" s="900"/>
      <c r="Q20" s="901"/>
      <c r="R20" s="47"/>
      <c r="S20" s="892"/>
      <c r="T20" s="892"/>
      <c r="U20" s="892"/>
      <c r="V20" s="892"/>
      <c r="W20" s="902">
        <v>39700000</v>
      </c>
      <c r="X20" s="903"/>
      <c r="Y20" s="903"/>
      <c r="Z20" s="903"/>
      <c r="AA20" s="904"/>
      <c r="AB20" s="891"/>
      <c r="AC20" s="891"/>
      <c r="AD20" s="891"/>
      <c r="AE20" s="891"/>
      <c r="AF20" s="891"/>
      <c r="AG20" s="891"/>
      <c r="AH20" s="891"/>
      <c r="AI20" s="891"/>
      <c r="AJ20" s="891"/>
      <c r="AK20" s="891"/>
      <c r="AL20" s="891"/>
      <c r="AM20" s="891"/>
      <c r="AN20" s="891"/>
      <c r="AO20" s="891"/>
      <c r="AP20" s="891"/>
      <c r="AQ20" s="891"/>
      <c r="AR20" s="891"/>
      <c r="AS20" s="891"/>
      <c r="AT20" s="891"/>
      <c r="AU20" s="891"/>
      <c r="AV20" s="891"/>
      <c r="AW20" s="891"/>
      <c r="AX20" s="891"/>
      <c r="AY20" s="891"/>
      <c r="AZ20" s="891"/>
      <c r="BA20" s="891"/>
      <c r="BB20" s="891"/>
      <c r="BC20" s="891"/>
      <c r="BD20" s="891"/>
      <c r="BE20" s="891"/>
    </row>
    <row r="21" spans="1:59" ht="15.9" customHeight="1">
      <c r="A21" s="410" t="s">
        <v>1669</v>
      </c>
      <c r="B21" s="410"/>
      <c r="C21" s="410"/>
      <c r="D21" s="410"/>
      <c r="E21" s="410"/>
      <c r="F21" s="410"/>
      <c r="G21" s="410"/>
      <c r="H21" s="410"/>
      <c r="I21" s="410"/>
      <c r="J21" s="556">
        <v>214</v>
      </c>
      <c r="K21" s="556"/>
      <c r="L21" s="539"/>
      <c r="M21" s="47"/>
      <c r="N21" s="900"/>
      <c r="O21" s="900"/>
      <c r="P21" s="900"/>
      <c r="Q21" s="901"/>
      <c r="R21" s="47"/>
      <c r="S21" s="892"/>
      <c r="T21" s="892"/>
      <c r="U21" s="892"/>
      <c r="V21" s="892"/>
      <c r="W21" s="902">
        <v>29300000</v>
      </c>
      <c r="X21" s="903"/>
      <c r="Y21" s="903"/>
      <c r="Z21" s="903"/>
      <c r="AA21" s="904"/>
      <c r="AB21" s="891"/>
      <c r="AC21" s="891"/>
      <c r="AD21" s="891"/>
      <c r="AE21" s="891"/>
      <c r="AF21" s="891"/>
      <c r="AG21" s="891"/>
      <c r="AH21" s="891"/>
      <c r="AI21" s="891"/>
      <c r="AJ21" s="891"/>
      <c r="AK21" s="891"/>
      <c r="AL21" s="891"/>
      <c r="AM21" s="891"/>
      <c r="AN21" s="891"/>
      <c r="AO21" s="891"/>
      <c r="AP21" s="891"/>
      <c r="AQ21" s="891"/>
      <c r="AR21" s="891"/>
      <c r="AS21" s="891"/>
      <c r="AT21" s="891"/>
      <c r="AU21" s="891"/>
      <c r="AV21" s="891"/>
      <c r="AW21" s="891"/>
      <c r="AX21" s="891"/>
      <c r="AY21" s="891"/>
      <c r="AZ21" s="891">
        <v>9</v>
      </c>
      <c r="BA21" s="891"/>
      <c r="BB21" s="891">
        <v>1033</v>
      </c>
      <c r="BC21" s="891"/>
      <c r="BD21" s="891"/>
      <c r="BE21" s="891"/>
    </row>
    <row r="22" spans="1:59" ht="15.9" customHeight="1">
      <c r="A22" s="410" t="s">
        <v>1670</v>
      </c>
      <c r="B22" s="410"/>
      <c r="C22" s="410"/>
      <c r="D22" s="410"/>
      <c r="E22" s="410"/>
      <c r="F22" s="410"/>
      <c r="G22" s="410"/>
      <c r="H22" s="410"/>
      <c r="I22" s="410"/>
      <c r="J22" s="556">
        <v>322</v>
      </c>
      <c r="K22" s="556"/>
      <c r="L22" s="539"/>
      <c r="M22" s="47"/>
      <c r="N22" s="900">
        <v>815.57</v>
      </c>
      <c r="O22" s="900"/>
      <c r="P22" s="900"/>
      <c r="Q22" s="901"/>
      <c r="R22" s="47"/>
      <c r="S22" s="892"/>
      <c r="T22" s="892"/>
      <c r="U22" s="892"/>
      <c r="V22" s="892"/>
      <c r="W22" s="902">
        <v>276500</v>
      </c>
      <c r="X22" s="903"/>
      <c r="Y22" s="903"/>
      <c r="Z22" s="903"/>
      <c r="AA22" s="904"/>
      <c r="AB22" s="891"/>
      <c r="AC22" s="891"/>
      <c r="AD22" s="891"/>
      <c r="AE22" s="891"/>
      <c r="AF22" s="891"/>
      <c r="AG22" s="891"/>
      <c r="AH22" s="891"/>
      <c r="AI22" s="891"/>
      <c r="AJ22" s="891"/>
      <c r="AK22" s="891"/>
      <c r="AL22" s="891"/>
      <c r="AM22" s="891"/>
      <c r="AN22" s="891"/>
      <c r="AO22" s="891"/>
      <c r="AP22" s="891"/>
      <c r="AQ22" s="891"/>
      <c r="AR22" s="891"/>
      <c r="AS22" s="891"/>
      <c r="AT22" s="891"/>
      <c r="AU22" s="891"/>
      <c r="AV22" s="891"/>
      <c r="AW22" s="891"/>
      <c r="AX22" s="891"/>
      <c r="AY22" s="891"/>
      <c r="AZ22" s="891">
        <v>1</v>
      </c>
      <c r="BA22" s="891"/>
      <c r="BB22" s="891">
        <v>500</v>
      </c>
      <c r="BC22" s="891"/>
      <c r="BD22" s="891"/>
      <c r="BE22" s="891"/>
    </row>
    <row r="23" spans="1:59" ht="15.9" customHeight="1">
      <c r="A23" s="410" t="s">
        <v>1671</v>
      </c>
      <c r="B23" s="410"/>
      <c r="C23" s="410"/>
      <c r="D23" s="410"/>
      <c r="E23" s="410"/>
      <c r="F23" s="410"/>
      <c r="G23" s="410"/>
      <c r="H23" s="410"/>
      <c r="I23" s="410"/>
      <c r="J23" s="556"/>
      <c r="K23" s="556"/>
      <c r="L23" s="539"/>
      <c r="M23" s="47"/>
      <c r="N23" s="900"/>
      <c r="O23" s="900"/>
      <c r="P23" s="900"/>
      <c r="Q23" s="901"/>
      <c r="R23" s="47"/>
      <c r="S23" s="892"/>
      <c r="T23" s="892"/>
      <c r="U23" s="892"/>
      <c r="V23" s="892"/>
      <c r="W23" s="902"/>
      <c r="X23" s="903"/>
      <c r="Y23" s="903"/>
      <c r="Z23" s="903"/>
      <c r="AA23" s="904"/>
      <c r="AB23" s="891"/>
      <c r="AC23" s="891"/>
      <c r="AD23" s="891"/>
      <c r="AE23" s="891"/>
      <c r="AF23" s="891"/>
      <c r="AG23" s="891"/>
      <c r="AH23" s="891"/>
      <c r="AI23" s="891"/>
      <c r="AJ23" s="891"/>
      <c r="AK23" s="891"/>
      <c r="AL23" s="891"/>
      <c r="AM23" s="891"/>
      <c r="AN23" s="891"/>
      <c r="AO23" s="891"/>
      <c r="AP23" s="891"/>
      <c r="AQ23" s="891"/>
      <c r="AR23" s="891"/>
      <c r="AS23" s="891"/>
      <c r="AT23" s="891"/>
      <c r="AU23" s="891"/>
      <c r="AV23" s="891"/>
      <c r="AW23" s="891"/>
      <c r="AX23" s="891"/>
      <c r="AY23" s="891"/>
      <c r="AZ23" s="891" t="s">
        <v>1664</v>
      </c>
      <c r="BA23" s="891"/>
      <c r="BB23" s="891" t="s">
        <v>1664</v>
      </c>
      <c r="BC23" s="891"/>
      <c r="BD23" s="891"/>
      <c r="BE23" s="891"/>
    </row>
    <row r="24" spans="1:59" ht="15.9" customHeight="1">
      <c r="A24" s="671" t="s">
        <v>1672</v>
      </c>
      <c r="B24" s="671"/>
      <c r="C24" s="671"/>
      <c r="D24" s="671"/>
      <c r="E24" s="671"/>
      <c r="F24" s="671"/>
      <c r="G24" s="671"/>
      <c r="H24" s="671"/>
      <c r="I24" s="671"/>
      <c r="J24" s="556"/>
      <c r="K24" s="556"/>
      <c r="L24" s="539"/>
      <c r="M24" s="47"/>
      <c r="N24" s="900"/>
      <c r="O24" s="900"/>
      <c r="P24" s="900"/>
      <c r="Q24" s="901"/>
      <c r="R24" s="47"/>
      <c r="S24" s="892"/>
      <c r="T24" s="892"/>
      <c r="U24" s="892"/>
      <c r="V24" s="892"/>
      <c r="W24" s="902"/>
      <c r="X24" s="903"/>
      <c r="Y24" s="903"/>
      <c r="Z24" s="903"/>
      <c r="AA24" s="904"/>
      <c r="AB24" s="891"/>
      <c r="AC24" s="891"/>
      <c r="AD24" s="891"/>
      <c r="AE24" s="891"/>
      <c r="AF24" s="891"/>
      <c r="AG24" s="891"/>
      <c r="AH24" s="891"/>
      <c r="AI24" s="891"/>
      <c r="AJ24" s="891"/>
      <c r="AK24" s="891"/>
      <c r="AL24" s="891"/>
      <c r="AM24" s="891"/>
      <c r="AN24" s="891"/>
      <c r="AO24" s="891"/>
      <c r="AP24" s="891"/>
      <c r="AQ24" s="891"/>
      <c r="AR24" s="891"/>
      <c r="AS24" s="891"/>
      <c r="AT24" s="891"/>
      <c r="AU24" s="891"/>
      <c r="AV24" s="891"/>
      <c r="AW24" s="891"/>
      <c r="AX24" s="891"/>
      <c r="AY24" s="891"/>
      <c r="AZ24" s="891"/>
      <c r="BA24" s="891"/>
      <c r="BB24" s="891"/>
      <c r="BC24" s="891"/>
      <c r="BD24" s="891"/>
      <c r="BE24" s="891"/>
    </row>
    <row r="25" spans="1:59" ht="12.8" customHeight="1"/>
    <row r="26" spans="1:59" ht="20.95" customHeight="1">
      <c r="A26" s="387" t="s">
        <v>1989</v>
      </c>
      <c r="B26" s="387"/>
      <c r="C26" s="387"/>
      <c r="D26" s="387"/>
      <c r="E26" s="387"/>
      <c r="F26" s="387"/>
      <c r="G26" s="387"/>
      <c r="H26" s="387"/>
      <c r="I26" s="387"/>
      <c r="J26" s="387"/>
      <c r="K26" s="387"/>
      <c r="L26" s="387"/>
      <c r="M26" s="387"/>
      <c r="N26" s="387"/>
      <c r="O26" s="387"/>
      <c r="P26" s="387"/>
    </row>
    <row r="27" spans="1:59" ht="17.2" customHeight="1">
      <c r="E27" s="14" t="s">
        <v>1673</v>
      </c>
      <c r="L27" s="313" t="s">
        <v>1674</v>
      </c>
      <c r="M27" s="313"/>
      <c r="N27" s="313"/>
      <c r="O27" s="313"/>
      <c r="P27" s="313"/>
      <c r="Q27" s="313"/>
      <c r="R27" s="313"/>
    </row>
    <row r="28" spans="1:59" ht="15.9" customHeight="1">
      <c r="E28" s="14" t="s">
        <v>1631</v>
      </c>
      <c r="L28" s="14" t="s">
        <v>1491</v>
      </c>
    </row>
    <row r="29" spans="1:59" ht="15.9" customHeight="1">
      <c r="E29" s="14" t="s">
        <v>1675</v>
      </c>
      <c r="L29" s="14" t="s">
        <v>1676</v>
      </c>
    </row>
    <row r="30" spans="1:59" ht="15.75" customHeight="1">
      <c r="A30" s="387" t="s">
        <v>1645</v>
      </c>
      <c r="B30" s="387"/>
      <c r="C30" s="387"/>
      <c r="D30" s="387"/>
      <c r="E30" s="387" t="s">
        <v>1645</v>
      </c>
      <c r="F30" s="387"/>
      <c r="AR30" s="402" t="s">
        <v>1629</v>
      </c>
      <c r="AS30" s="402"/>
      <c r="AT30" s="402"/>
      <c r="AU30" s="402"/>
      <c r="AV30" s="402"/>
      <c r="AW30" s="402"/>
      <c r="AX30" s="402"/>
      <c r="AY30" s="402"/>
      <c r="AZ30" s="402"/>
      <c r="BA30" s="402"/>
      <c r="BB30" s="402"/>
      <c r="BC30" s="402"/>
      <c r="BD30" s="402"/>
      <c r="BE30" s="402"/>
    </row>
    <row r="31" spans="1:59" ht="15.9" customHeight="1">
      <c r="A31" s="410" t="s">
        <v>1677</v>
      </c>
      <c r="B31" s="410"/>
      <c r="C31" s="410"/>
      <c r="D31" s="410"/>
      <c r="E31" s="410"/>
      <c r="F31" s="410"/>
      <c r="G31" s="410"/>
      <c r="H31" s="410"/>
      <c r="I31" s="410"/>
      <c r="J31" s="410"/>
      <c r="K31" s="410"/>
      <c r="L31" s="410"/>
      <c r="M31" s="410"/>
      <c r="N31" s="410"/>
      <c r="O31" s="410"/>
      <c r="P31" s="410"/>
      <c r="Q31" s="410"/>
      <c r="R31" s="410"/>
      <c r="S31" s="410"/>
      <c r="T31" s="410"/>
      <c r="U31" s="410" t="s">
        <v>1678</v>
      </c>
      <c r="V31" s="410"/>
      <c r="W31" s="410"/>
      <c r="X31" s="410"/>
      <c r="Y31" s="410"/>
      <c r="Z31" s="410"/>
      <c r="AA31" s="410"/>
      <c r="AB31" s="410"/>
      <c r="AC31" s="410"/>
      <c r="AD31" s="410"/>
      <c r="AE31" s="410"/>
      <c r="AF31" s="410"/>
      <c r="AG31" s="410"/>
      <c r="AH31" s="410"/>
      <c r="AI31" s="410"/>
      <c r="AJ31" s="410"/>
      <c r="AK31" s="410"/>
      <c r="AL31" s="410"/>
      <c r="AM31" s="410"/>
      <c r="AN31" s="410"/>
      <c r="AO31" s="410"/>
      <c r="AP31" s="410"/>
      <c r="AQ31" s="410"/>
      <c r="AR31" s="410"/>
      <c r="AS31" s="410"/>
      <c r="AT31" s="410"/>
      <c r="AU31" s="410"/>
      <c r="AV31" s="410"/>
      <c r="AW31" s="410"/>
      <c r="AX31" s="410"/>
      <c r="AY31" s="410"/>
      <c r="AZ31" s="410"/>
      <c r="BA31" s="410"/>
      <c r="BB31" s="410"/>
      <c r="BC31" s="410"/>
      <c r="BD31" s="410"/>
      <c r="BE31" s="410"/>
      <c r="BF31" s="410"/>
      <c r="BG31" s="410"/>
    </row>
    <row r="32" spans="1:59" ht="15.9" customHeight="1">
      <c r="A32" s="410" t="s">
        <v>1679</v>
      </c>
      <c r="B32" s="410"/>
      <c r="C32" s="410"/>
      <c r="D32" s="410"/>
      <c r="E32" s="410"/>
      <c r="F32" s="410"/>
      <c r="G32" s="410"/>
      <c r="H32" s="410"/>
      <c r="I32" s="410" t="s">
        <v>1680</v>
      </c>
      <c r="J32" s="410"/>
      <c r="K32" s="410"/>
      <c r="L32" s="410" t="s">
        <v>1681</v>
      </c>
      <c r="M32" s="410"/>
      <c r="N32" s="410"/>
      <c r="O32" s="410"/>
      <c r="P32" s="410" t="s">
        <v>1658</v>
      </c>
      <c r="Q32" s="410"/>
      <c r="R32" s="410"/>
      <c r="S32" s="410"/>
      <c r="T32" s="410"/>
      <c r="U32" s="419" t="s">
        <v>1679</v>
      </c>
      <c r="V32" s="419"/>
      <c r="W32" s="419"/>
      <c r="X32" s="419"/>
      <c r="Y32" s="419"/>
      <c r="Z32" s="419"/>
      <c r="AA32" s="419"/>
      <c r="AB32" s="419" t="s">
        <v>1682</v>
      </c>
      <c r="AC32" s="419"/>
      <c r="AD32" s="419"/>
      <c r="AE32" s="419"/>
      <c r="AF32" s="419"/>
      <c r="AG32" s="419"/>
      <c r="AH32" s="419" t="s">
        <v>1683</v>
      </c>
      <c r="AI32" s="419"/>
      <c r="AJ32" s="419"/>
      <c r="AK32" s="419"/>
      <c r="AL32" s="419"/>
      <c r="AM32" s="419"/>
      <c r="AN32" s="419" t="s">
        <v>1684</v>
      </c>
      <c r="AO32" s="419"/>
      <c r="AP32" s="419"/>
      <c r="AQ32" s="419"/>
      <c r="AR32" s="419"/>
      <c r="AS32" s="419"/>
      <c r="AT32" s="419" t="s">
        <v>1685</v>
      </c>
      <c r="AU32" s="419"/>
      <c r="AV32" s="419"/>
      <c r="AW32" s="419"/>
      <c r="AX32" s="419"/>
      <c r="AY32" s="419"/>
      <c r="AZ32" s="410" t="s">
        <v>1686</v>
      </c>
      <c r="BA32" s="410"/>
      <c r="BB32" s="410"/>
      <c r="BC32" s="410"/>
      <c r="BD32" s="410"/>
      <c r="BE32" s="410"/>
      <c r="BF32" s="410"/>
      <c r="BG32" s="410"/>
    </row>
    <row r="33" spans="1:59" ht="15.9" customHeight="1">
      <c r="A33" s="410" t="s">
        <v>1687</v>
      </c>
      <c r="B33" s="410"/>
      <c r="C33" s="410"/>
      <c r="D33" s="410"/>
      <c r="E33" s="410"/>
      <c r="F33" s="410"/>
      <c r="G33" s="410"/>
      <c r="H33" s="410"/>
      <c r="I33" s="896">
        <v>1</v>
      </c>
      <c r="J33" s="896"/>
      <c r="K33" s="896"/>
      <c r="L33" s="896">
        <v>7956</v>
      </c>
      <c r="M33" s="896"/>
      <c r="N33" s="896"/>
      <c r="O33" s="896"/>
      <c r="P33" s="896">
        <v>397800</v>
      </c>
      <c r="Q33" s="896"/>
      <c r="R33" s="896"/>
      <c r="S33" s="896"/>
      <c r="T33" s="896"/>
      <c r="U33" s="410"/>
      <c r="V33" s="410"/>
      <c r="W33" s="410"/>
      <c r="X33" s="410"/>
      <c r="Y33" s="410"/>
      <c r="Z33" s="410"/>
      <c r="AA33" s="410"/>
      <c r="AB33" s="410" t="s">
        <v>1688</v>
      </c>
      <c r="AC33" s="410"/>
      <c r="AD33" s="410" t="s">
        <v>1658</v>
      </c>
      <c r="AE33" s="410"/>
      <c r="AF33" s="410"/>
      <c r="AG33" s="410"/>
      <c r="AH33" s="410" t="s">
        <v>1688</v>
      </c>
      <c r="AI33" s="410"/>
      <c r="AJ33" s="410" t="s">
        <v>1658</v>
      </c>
      <c r="AK33" s="410"/>
      <c r="AL33" s="410"/>
      <c r="AM33" s="410"/>
      <c r="AN33" s="410" t="s">
        <v>1688</v>
      </c>
      <c r="AO33" s="410"/>
      <c r="AP33" s="410" t="s">
        <v>1658</v>
      </c>
      <c r="AQ33" s="410"/>
      <c r="AR33" s="410"/>
      <c r="AS33" s="410"/>
      <c r="AT33" s="410" t="s">
        <v>1688</v>
      </c>
      <c r="AU33" s="410"/>
      <c r="AV33" s="410" t="s">
        <v>1658</v>
      </c>
      <c r="AW33" s="410"/>
      <c r="AX33" s="410"/>
      <c r="AY33" s="410"/>
      <c r="AZ33" s="411" t="s">
        <v>1688</v>
      </c>
      <c r="BA33" s="537"/>
      <c r="BB33" s="412"/>
      <c r="BC33" s="411" t="s">
        <v>1658</v>
      </c>
      <c r="BD33" s="537"/>
      <c r="BE33" s="537"/>
      <c r="BF33" s="537"/>
      <c r="BG33" s="412"/>
    </row>
    <row r="34" spans="1:59" ht="15.9" customHeight="1">
      <c r="A34" s="410" t="s">
        <v>1689</v>
      </c>
      <c r="B34" s="410"/>
      <c r="C34" s="410"/>
      <c r="D34" s="410"/>
      <c r="E34" s="410"/>
      <c r="F34" s="410"/>
      <c r="G34" s="410"/>
      <c r="H34" s="410"/>
      <c r="I34" s="896">
        <v>12</v>
      </c>
      <c r="J34" s="896"/>
      <c r="K34" s="896"/>
      <c r="L34" s="896">
        <v>1241</v>
      </c>
      <c r="M34" s="896"/>
      <c r="N34" s="896"/>
      <c r="O34" s="896"/>
      <c r="P34" s="896">
        <v>62050</v>
      </c>
      <c r="Q34" s="896"/>
      <c r="R34" s="896"/>
      <c r="S34" s="896"/>
      <c r="T34" s="896"/>
      <c r="U34" s="410" t="s">
        <v>1690</v>
      </c>
      <c r="V34" s="410"/>
      <c r="W34" s="410"/>
      <c r="X34" s="410"/>
      <c r="Y34" s="410"/>
      <c r="Z34" s="410"/>
      <c r="AA34" s="410"/>
      <c r="AB34" s="891">
        <v>68</v>
      </c>
      <c r="AC34" s="891"/>
      <c r="AD34" s="891">
        <v>397654</v>
      </c>
      <c r="AE34" s="891"/>
      <c r="AF34" s="891"/>
      <c r="AG34" s="891"/>
      <c r="AH34" s="891">
        <v>11</v>
      </c>
      <c r="AI34" s="891"/>
      <c r="AJ34" s="891">
        <v>44860</v>
      </c>
      <c r="AK34" s="891"/>
      <c r="AL34" s="891"/>
      <c r="AM34" s="891"/>
      <c r="AN34" s="891">
        <v>10</v>
      </c>
      <c r="AO34" s="891"/>
      <c r="AP34" s="891">
        <v>75253</v>
      </c>
      <c r="AQ34" s="891"/>
      <c r="AR34" s="891"/>
      <c r="AS34" s="891"/>
      <c r="AT34" s="891"/>
      <c r="AU34" s="891"/>
      <c r="AV34" s="891"/>
      <c r="AW34" s="891"/>
      <c r="AX34" s="891"/>
      <c r="AY34" s="891"/>
      <c r="AZ34" s="897">
        <v>69</v>
      </c>
      <c r="BA34" s="897"/>
      <c r="BB34" s="897"/>
      <c r="BC34" s="892">
        <v>367261</v>
      </c>
      <c r="BD34" s="892"/>
      <c r="BE34" s="892"/>
      <c r="BF34" s="892"/>
      <c r="BG34" s="892"/>
    </row>
    <row r="35" spans="1:59" ht="15.9" customHeight="1">
      <c r="A35" s="410" t="s">
        <v>1691</v>
      </c>
      <c r="B35" s="410"/>
      <c r="C35" s="410"/>
      <c r="D35" s="410"/>
      <c r="E35" s="410"/>
      <c r="F35" s="410"/>
      <c r="G35" s="410"/>
      <c r="H35" s="410"/>
      <c r="I35" s="896">
        <v>7</v>
      </c>
      <c r="J35" s="896"/>
      <c r="K35" s="896"/>
      <c r="L35" s="896">
        <v>3241</v>
      </c>
      <c r="M35" s="896"/>
      <c r="N35" s="896"/>
      <c r="O35" s="896"/>
      <c r="P35" s="896">
        <v>162050</v>
      </c>
      <c r="Q35" s="896"/>
      <c r="R35" s="896"/>
      <c r="S35" s="896"/>
      <c r="T35" s="896"/>
      <c r="U35" s="410" t="s">
        <v>1692</v>
      </c>
      <c r="V35" s="410"/>
      <c r="W35" s="410"/>
      <c r="X35" s="410"/>
      <c r="Y35" s="410"/>
      <c r="Z35" s="410"/>
      <c r="AA35" s="410"/>
      <c r="AB35" s="891"/>
      <c r="AC35" s="891"/>
      <c r="AD35" s="891"/>
      <c r="AE35" s="891"/>
      <c r="AF35" s="891"/>
      <c r="AG35" s="891"/>
      <c r="AH35" s="891"/>
      <c r="AI35" s="891"/>
      <c r="AJ35" s="891"/>
      <c r="AK35" s="891"/>
      <c r="AL35" s="891"/>
      <c r="AM35" s="891"/>
      <c r="AN35" s="891"/>
      <c r="AO35" s="891"/>
      <c r="AP35" s="891"/>
      <c r="AQ35" s="891"/>
      <c r="AR35" s="891"/>
      <c r="AS35" s="891"/>
      <c r="AT35" s="891"/>
      <c r="AU35" s="891"/>
      <c r="AV35" s="891"/>
      <c r="AW35" s="891"/>
      <c r="AX35" s="891"/>
      <c r="AY35" s="891"/>
      <c r="AZ35" s="897"/>
      <c r="BA35" s="897"/>
      <c r="BB35" s="897"/>
      <c r="BC35" s="898"/>
      <c r="BD35" s="898"/>
      <c r="BE35" s="898"/>
      <c r="BF35" s="898"/>
      <c r="BG35" s="898"/>
    </row>
    <row r="36" spans="1:59" ht="15.9" customHeight="1">
      <c r="A36" s="410" t="s">
        <v>1693</v>
      </c>
      <c r="B36" s="410"/>
      <c r="C36" s="410"/>
      <c r="D36" s="410"/>
      <c r="E36" s="410"/>
      <c r="F36" s="410"/>
      <c r="G36" s="410"/>
      <c r="H36" s="410"/>
      <c r="I36" s="896">
        <v>2</v>
      </c>
      <c r="J36" s="896"/>
      <c r="K36" s="896"/>
      <c r="L36" s="896">
        <v>27</v>
      </c>
      <c r="M36" s="896"/>
      <c r="N36" s="896"/>
      <c r="O36" s="896"/>
      <c r="P36" s="896">
        <v>1350</v>
      </c>
      <c r="Q36" s="896"/>
      <c r="R36" s="896"/>
      <c r="S36" s="896"/>
      <c r="T36" s="896"/>
      <c r="U36" s="899" t="s">
        <v>1694</v>
      </c>
      <c r="V36" s="410" t="s">
        <v>1695</v>
      </c>
      <c r="W36" s="410"/>
      <c r="X36" s="410"/>
      <c r="Y36" s="410"/>
      <c r="Z36" s="410"/>
      <c r="AA36" s="410"/>
      <c r="AB36" s="891"/>
      <c r="AC36" s="891"/>
      <c r="AD36" s="891"/>
      <c r="AE36" s="891"/>
      <c r="AF36" s="891"/>
      <c r="AG36" s="891"/>
      <c r="AH36" s="891"/>
      <c r="AI36" s="891"/>
      <c r="AJ36" s="891"/>
      <c r="AK36" s="891"/>
      <c r="AL36" s="891"/>
      <c r="AM36" s="891"/>
      <c r="AN36" s="891"/>
      <c r="AO36" s="891"/>
      <c r="AP36" s="891"/>
      <c r="AQ36" s="891"/>
      <c r="AR36" s="891"/>
      <c r="AS36" s="891"/>
      <c r="AT36" s="891"/>
      <c r="AU36" s="891"/>
      <c r="AV36" s="891"/>
      <c r="AW36" s="891"/>
      <c r="AX36" s="891"/>
      <c r="AY36" s="891"/>
      <c r="AZ36" s="897" t="s">
        <v>1664</v>
      </c>
      <c r="BA36" s="897"/>
      <c r="BB36" s="897"/>
      <c r="BC36" s="898" t="s">
        <v>1664</v>
      </c>
      <c r="BD36" s="898"/>
      <c r="BE36" s="898"/>
      <c r="BF36" s="898"/>
      <c r="BG36" s="898"/>
    </row>
    <row r="37" spans="1:59" ht="15.9" customHeight="1">
      <c r="A37" s="410" t="s">
        <v>1696</v>
      </c>
      <c r="B37" s="410"/>
      <c r="C37" s="410"/>
      <c r="D37" s="410"/>
      <c r="E37" s="410"/>
      <c r="F37" s="410"/>
      <c r="G37" s="410"/>
      <c r="H37" s="410"/>
      <c r="I37" s="896">
        <v>24</v>
      </c>
      <c r="J37" s="896"/>
      <c r="K37" s="896"/>
      <c r="L37" s="896">
        <v>404</v>
      </c>
      <c r="M37" s="896"/>
      <c r="N37" s="896"/>
      <c r="O37" s="896"/>
      <c r="P37" s="896">
        <v>20200</v>
      </c>
      <c r="Q37" s="896"/>
      <c r="R37" s="896"/>
      <c r="S37" s="896"/>
      <c r="T37" s="896"/>
      <c r="U37" s="899"/>
      <c r="V37" s="410" t="s">
        <v>1697</v>
      </c>
      <c r="W37" s="410"/>
      <c r="X37" s="410"/>
      <c r="Y37" s="410"/>
      <c r="Z37" s="410"/>
      <c r="AA37" s="410"/>
      <c r="AB37" s="893"/>
      <c r="AC37" s="895"/>
      <c r="AD37" s="893"/>
      <c r="AE37" s="894"/>
      <c r="AF37" s="894"/>
      <c r="AG37" s="895"/>
      <c r="AH37" s="893"/>
      <c r="AI37" s="895"/>
      <c r="AJ37" s="893"/>
      <c r="AK37" s="894"/>
      <c r="AL37" s="894"/>
      <c r="AM37" s="895"/>
      <c r="AN37" s="893"/>
      <c r="AO37" s="895"/>
      <c r="AP37" s="893"/>
      <c r="AQ37" s="894"/>
      <c r="AR37" s="894"/>
      <c r="AS37" s="895"/>
      <c r="AT37" s="893"/>
      <c r="AU37" s="895"/>
      <c r="AV37" s="891"/>
      <c r="AW37" s="891"/>
      <c r="AX37" s="891"/>
      <c r="AY37" s="891"/>
      <c r="AZ37" s="897" t="s">
        <v>1664</v>
      </c>
      <c r="BA37" s="897"/>
      <c r="BB37" s="897"/>
      <c r="BC37" s="898" t="s">
        <v>1664</v>
      </c>
      <c r="BD37" s="898"/>
      <c r="BE37" s="898"/>
      <c r="BF37" s="898"/>
      <c r="BG37" s="898"/>
    </row>
    <row r="38" spans="1:59" ht="15.9" customHeight="1">
      <c r="A38" s="410" t="s">
        <v>1698</v>
      </c>
      <c r="B38" s="410"/>
      <c r="C38" s="410"/>
      <c r="D38" s="410"/>
      <c r="E38" s="410"/>
      <c r="F38" s="410"/>
      <c r="G38" s="410"/>
      <c r="H38" s="410"/>
      <c r="I38" s="896">
        <v>1</v>
      </c>
      <c r="J38" s="896"/>
      <c r="K38" s="896"/>
      <c r="L38" s="896">
        <v>50</v>
      </c>
      <c r="M38" s="896"/>
      <c r="N38" s="896"/>
      <c r="O38" s="896"/>
      <c r="P38" s="896">
        <v>2500</v>
      </c>
      <c r="Q38" s="896"/>
      <c r="R38" s="896"/>
      <c r="S38" s="896"/>
      <c r="T38" s="896"/>
      <c r="U38" s="899"/>
      <c r="V38" s="410" t="s">
        <v>1699</v>
      </c>
      <c r="W38" s="410"/>
      <c r="X38" s="410"/>
      <c r="Y38" s="410"/>
      <c r="Z38" s="410"/>
      <c r="AA38" s="410"/>
      <c r="AB38" s="893"/>
      <c r="AC38" s="895"/>
      <c r="AD38" s="893"/>
      <c r="AE38" s="894"/>
      <c r="AF38" s="894"/>
      <c r="AG38" s="895"/>
      <c r="AH38" s="893"/>
      <c r="AI38" s="895"/>
      <c r="AJ38" s="893"/>
      <c r="AK38" s="894"/>
      <c r="AL38" s="894"/>
      <c r="AM38" s="895"/>
      <c r="AN38" s="893"/>
      <c r="AO38" s="895"/>
      <c r="AP38" s="893"/>
      <c r="AQ38" s="894"/>
      <c r="AR38" s="894"/>
      <c r="AS38" s="895"/>
      <c r="AT38" s="893"/>
      <c r="AU38" s="895"/>
      <c r="AV38" s="891"/>
      <c r="AW38" s="891"/>
      <c r="AX38" s="891"/>
      <c r="AY38" s="891"/>
      <c r="AZ38" s="897"/>
      <c r="BA38" s="897"/>
      <c r="BB38" s="897"/>
      <c r="BC38" s="898"/>
      <c r="BD38" s="898"/>
      <c r="BE38" s="898"/>
      <c r="BF38" s="898"/>
      <c r="BG38" s="898"/>
    </row>
    <row r="39" spans="1:59" ht="15.9" customHeight="1">
      <c r="A39" s="410" t="s">
        <v>1700</v>
      </c>
      <c r="B39" s="410"/>
      <c r="C39" s="410"/>
      <c r="D39" s="410"/>
      <c r="E39" s="410"/>
      <c r="F39" s="410"/>
      <c r="G39" s="410"/>
      <c r="H39" s="410"/>
      <c r="I39" s="896">
        <v>1</v>
      </c>
      <c r="J39" s="896"/>
      <c r="K39" s="896"/>
      <c r="L39" s="896">
        <v>4</v>
      </c>
      <c r="M39" s="896"/>
      <c r="N39" s="896"/>
      <c r="O39" s="896"/>
      <c r="P39" s="896">
        <v>200</v>
      </c>
      <c r="Q39" s="896"/>
      <c r="R39" s="896"/>
      <c r="S39" s="896"/>
      <c r="T39" s="896"/>
      <c r="U39" s="899"/>
      <c r="V39" s="410" t="s">
        <v>1701</v>
      </c>
      <c r="W39" s="410"/>
      <c r="X39" s="410"/>
      <c r="Y39" s="410"/>
      <c r="Z39" s="410"/>
      <c r="AA39" s="410"/>
      <c r="AB39" s="891">
        <v>23</v>
      </c>
      <c r="AC39" s="891"/>
      <c r="AD39" s="891">
        <v>27757</v>
      </c>
      <c r="AE39" s="891"/>
      <c r="AF39" s="891"/>
      <c r="AG39" s="891"/>
      <c r="AH39" s="891">
        <v>15</v>
      </c>
      <c r="AI39" s="891"/>
      <c r="AJ39" s="891">
        <v>45740</v>
      </c>
      <c r="AK39" s="891"/>
      <c r="AL39" s="891"/>
      <c r="AM39" s="891"/>
      <c r="AN39" s="891">
        <v>4</v>
      </c>
      <c r="AO39" s="891"/>
      <c r="AP39" s="891">
        <v>12040</v>
      </c>
      <c r="AQ39" s="891"/>
      <c r="AR39" s="891"/>
      <c r="AS39" s="891"/>
      <c r="AT39" s="891"/>
      <c r="AU39" s="891"/>
      <c r="AV39" s="891"/>
      <c r="AW39" s="891"/>
      <c r="AX39" s="891"/>
      <c r="AY39" s="891"/>
      <c r="AZ39" s="897">
        <v>34</v>
      </c>
      <c r="BA39" s="897"/>
      <c r="BB39" s="897"/>
      <c r="BC39" s="892">
        <v>61457</v>
      </c>
      <c r="BD39" s="892"/>
      <c r="BE39" s="892"/>
      <c r="BF39" s="892"/>
      <c r="BG39" s="892"/>
    </row>
    <row r="40" spans="1:59" ht="15.9" customHeight="1">
      <c r="A40" s="410" t="s">
        <v>1702</v>
      </c>
      <c r="B40" s="410"/>
      <c r="C40" s="410"/>
      <c r="D40" s="410"/>
      <c r="E40" s="410"/>
      <c r="F40" s="410"/>
      <c r="G40" s="410"/>
      <c r="H40" s="410"/>
      <c r="I40" s="896">
        <v>4</v>
      </c>
      <c r="J40" s="896"/>
      <c r="K40" s="896"/>
      <c r="L40" s="896">
        <v>183</v>
      </c>
      <c r="M40" s="896"/>
      <c r="N40" s="896"/>
      <c r="O40" s="896"/>
      <c r="P40" s="896">
        <v>9150</v>
      </c>
      <c r="Q40" s="896"/>
      <c r="R40" s="896"/>
      <c r="S40" s="896"/>
      <c r="T40" s="896"/>
      <c r="U40" s="899"/>
      <c r="V40" s="410" t="s">
        <v>1118</v>
      </c>
      <c r="W40" s="410"/>
      <c r="X40" s="410"/>
      <c r="Y40" s="410"/>
      <c r="Z40" s="410"/>
      <c r="AA40" s="410"/>
      <c r="AB40" s="891">
        <f>SUM(AB36:AC39)</f>
        <v>23</v>
      </c>
      <c r="AC40" s="891"/>
      <c r="AD40" s="891">
        <f>SUM(AD36:AG39)</f>
        <v>27757</v>
      </c>
      <c r="AE40" s="891"/>
      <c r="AF40" s="891"/>
      <c r="AG40" s="891"/>
      <c r="AH40" s="891">
        <f>SUM(AH36:AI39)</f>
        <v>15</v>
      </c>
      <c r="AI40" s="891"/>
      <c r="AJ40" s="891">
        <f>SUM(AJ36:AM39)</f>
        <v>45740</v>
      </c>
      <c r="AK40" s="891"/>
      <c r="AL40" s="891"/>
      <c r="AM40" s="891"/>
      <c r="AN40" s="891">
        <f>SUM(AN36:AO39)</f>
        <v>4</v>
      </c>
      <c r="AO40" s="891"/>
      <c r="AP40" s="891">
        <f>SUM(AP36:AS39)</f>
        <v>12040</v>
      </c>
      <c r="AQ40" s="891"/>
      <c r="AR40" s="891"/>
      <c r="AS40" s="891"/>
      <c r="AT40" s="891"/>
      <c r="AU40" s="891"/>
      <c r="AV40" s="891"/>
      <c r="AW40" s="891"/>
      <c r="AX40" s="891"/>
      <c r="AY40" s="891"/>
      <c r="AZ40" s="897">
        <f>SUM(AZ36:BA39)</f>
        <v>34</v>
      </c>
      <c r="BA40" s="897"/>
      <c r="BB40" s="897"/>
      <c r="BC40" s="892">
        <f>SUM(BB36:BE39)</f>
        <v>61457</v>
      </c>
      <c r="BD40" s="892"/>
      <c r="BE40" s="892"/>
      <c r="BF40" s="892"/>
      <c r="BG40" s="892"/>
    </row>
    <row r="41" spans="1:59" ht="15.9" customHeight="1">
      <c r="A41" s="410" t="s">
        <v>238</v>
      </c>
      <c r="B41" s="410"/>
      <c r="C41" s="410"/>
      <c r="D41" s="410"/>
      <c r="E41" s="410"/>
      <c r="F41" s="410"/>
      <c r="G41" s="410"/>
      <c r="H41" s="410"/>
      <c r="I41" s="896">
        <f>SUM(I33:K40)</f>
        <v>52</v>
      </c>
      <c r="J41" s="896"/>
      <c r="K41" s="896"/>
      <c r="L41" s="896">
        <f>SUM(L33:O40)</f>
        <v>13106</v>
      </c>
      <c r="M41" s="896"/>
      <c r="N41" s="896"/>
      <c r="O41" s="896"/>
      <c r="P41" s="896">
        <f>SUM(P33:S40)</f>
        <v>655300</v>
      </c>
      <c r="Q41" s="896"/>
      <c r="R41" s="896"/>
      <c r="S41" s="896"/>
      <c r="T41" s="896"/>
      <c r="U41" s="411" t="s">
        <v>238</v>
      </c>
      <c r="V41" s="537"/>
      <c r="W41" s="537"/>
      <c r="X41" s="537"/>
      <c r="Y41" s="537"/>
      <c r="Z41" s="537"/>
      <c r="AA41" s="412"/>
      <c r="AB41" s="893">
        <f>SUM(AB34,AB35,AB40)</f>
        <v>91</v>
      </c>
      <c r="AC41" s="895"/>
      <c r="AD41" s="893">
        <f>SUM(AD34,AD35,AD40)</f>
        <v>425411</v>
      </c>
      <c r="AE41" s="894"/>
      <c r="AF41" s="894">
        <f t="shared" ref="AF41" si="0">SUM(AF34,AF35,AF40)</f>
        <v>0</v>
      </c>
      <c r="AG41" s="895"/>
      <c r="AH41" s="893">
        <f>SUM(AH34,AH35,AH40)</f>
        <v>26</v>
      </c>
      <c r="AI41" s="895"/>
      <c r="AJ41" s="893">
        <f>SUM(AJ34,AJ35,AJ40)</f>
        <v>90600</v>
      </c>
      <c r="AK41" s="894"/>
      <c r="AL41" s="894">
        <f t="shared" ref="AL41" si="1">SUM(AL34,AL35,AL40)</f>
        <v>0</v>
      </c>
      <c r="AM41" s="895"/>
      <c r="AN41" s="893">
        <f>SUM(AN34,AN35,AN40)</f>
        <v>14</v>
      </c>
      <c r="AO41" s="895"/>
      <c r="AP41" s="893">
        <f>SUM(AP34,AP35,AP40)</f>
        <v>87293</v>
      </c>
      <c r="AQ41" s="894"/>
      <c r="AR41" s="894">
        <f t="shared" ref="AR41" si="2">SUM(AR34,AR35,AR40)</f>
        <v>0</v>
      </c>
      <c r="AS41" s="895"/>
      <c r="AT41" s="893"/>
      <c r="AU41" s="895"/>
      <c r="AV41" s="891"/>
      <c r="AW41" s="891"/>
      <c r="AX41" s="891"/>
      <c r="AY41" s="891"/>
      <c r="AZ41" s="891">
        <f>SUM(AZ34,AZ35,AZ40)</f>
        <v>103</v>
      </c>
      <c r="BA41" s="891"/>
      <c r="BB41" s="891"/>
      <c r="BC41" s="892">
        <f>SUM(BC34,BG35,BC40)</f>
        <v>428718</v>
      </c>
      <c r="BD41" s="892"/>
      <c r="BE41" s="892"/>
      <c r="BF41" s="892"/>
      <c r="BG41" s="892"/>
    </row>
  </sheetData>
  <sheetProtection selectLockedCells="1" selectUnlockedCells="1"/>
  <mergeCells count="339">
    <mergeCell ref="AQ2:BE2"/>
    <mergeCell ref="A3:I3"/>
    <mergeCell ref="J3:V3"/>
    <mergeCell ref="W3:AG4"/>
    <mergeCell ref="AH3:AP3"/>
    <mergeCell ref="AQ3:AY3"/>
    <mergeCell ref="AZ3:BE4"/>
    <mergeCell ref="A4:I4"/>
    <mergeCell ref="J4:V4"/>
    <mergeCell ref="AH4:AJ4"/>
    <mergeCell ref="A6:I6"/>
    <mergeCell ref="J6:V6"/>
    <mergeCell ref="AK4:AM4"/>
    <mergeCell ref="AN4:AP4"/>
    <mergeCell ref="AQ4:AS4"/>
    <mergeCell ref="AT4:AV4"/>
    <mergeCell ref="AW4:AY4"/>
    <mergeCell ref="A5:I5"/>
    <mergeCell ref="J5:V5"/>
    <mergeCell ref="W5:AG6"/>
    <mergeCell ref="AH5:AJ6"/>
    <mergeCell ref="AK5:AM6"/>
    <mergeCell ref="AJ15:AM15"/>
    <mergeCell ref="AN15:AO15"/>
    <mergeCell ref="AP15:AS15"/>
    <mergeCell ref="AT15:AU15"/>
    <mergeCell ref="AV15:AY15"/>
    <mergeCell ref="AZ15:BA15"/>
    <mergeCell ref="AN5:AP6"/>
    <mergeCell ref="AQ5:AS6"/>
    <mergeCell ref="AT5:AV6"/>
    <mergeCell ref="AW5:AY6"/>
    <mergeCell ref="AZ5:BE6"/>
    <mergeCell ref="AD16:AG16"/>
    <mergeCell ref="AH16:AI16"/>
    <mergeCell ref="AJ16:AM16"/>
    <mergeCell ref="AN16:AO16"/>
    <mergeCell ref="AT17:AU17"/>
    <mergeCell ref="AV17:AY17"/>
    <mergeCell ref="A12:F12"/>
    <mergeCell ref="AQ12:BE12"/>
    <mergeCell ref="A13:I15"/>
    <mergeCell ref="J13:AA13"/>
    <mergeCell ref="AB13:BE13"/>
    <mergeCell ref="J14:M15"/>
    <mergeCell ref="N14:R15"/>
    <mergeCell ref="S14:V15"/>
    <mergeCell ref="W14:AA14"/>
    <mergeCell ref="AB14:AG14"/>
    <mergeCell ref="AH14:AM14"/>
    <mergeCell ref="AN14:AS14"/>
    <mergeCell ref="AT14:AY14"/>
    <mergeCell ref="AZ14:BE14"/>
    <mergeCell ref="W15:AA15"/>
    <mergeCell ref="AB15:AC15"/>
    <mergeCell ref="AD15:AG15"/>
    <mergeCell ref="AH15:AI15"/>
    <mergeCell ref="D19:I19"/>
    <mergeCell ref="J19:L19"/>
    <mergeCell ref="N19:Q19"/>
    <mergeCell ref="S19:V19"/>
    <mergeCell ref="W19:AA19"/>
    <mergeCell ref="AB19:AC19"/>
    <mergeCell ref="BB15:BE15"/>
    <mergeCell ref="A16:C17"/>
    <mergeCell ref="D16:I16"/>
    <mergeCell ref="J16:L16"/>
    <mergeCell ref="N16:Q16"/>
    <mergeCell ref="S16:V16"/>
    <mergeCell ref="AP16:AS16"/>
    <mergeCell ref="AT16:AU16"/>
    <mergeCell ref="AV16:AY16"/>
    <mergeCell ref="AZ16:BA16"/>
    <mergeCell ref="BB16:BE16"/>
    <mergeCell ref="D17:I17"/>
    <mergeCell ref="J17:L17"/>
    <mergeCell ref="N17:Q17"/>
    <mergeCell ref="S17:V17"/>
    <mergeCell ref="W17:AA17"/>
    <mergeCell ref="W16:AA16"/>
    <mergeCell ref="AB16:AC16"/>
    <mergeCell ref="AZ19:BA19"/>
    <mergeCell ref="BB19:BE19"/>
    <mergeCell ref="AJ19:AM19"/>
    <mergeCell ref="AN19:AO19"/>
    <mergeCell ref="AP19:AS19"/>
    <mergeCell ref="AT19:AU19"/>
    <mergeCell ref="AZ17:BA17"/>
    <mergeCell ref="BB17:BE17"/>
    <mergeCell ref="A18:C20"/>
    <mergeCell ref="D18:I18"/>
    <mergeCell ref="J18:L18"/>
    <mergeCell ref="N18:Q18"/>
    <mergeCell ref="S18:V18"/>
    <mergeCell ref="W18:AA18"/>
    <mergeCell ref="AB17:AC17"/>
    <mergeCell ref="AD17:AG17"/>
    <mergeCell ref="AH17:AI17"/>
    <mergeCell ref="AJ17:AM17"/>
    <mergeCell ref="AN17:AO17"/>
    <mergeCell ref="AP17:AS17"/>
    <mergeCell ref="AT18:AU18"/>
    <mergeCell ref="AV18:AY18"/>
    <mergeCell ref="AZ18:BA18"/>
    <mergeCell ref="BB18:BE18"/>
    <mergeCell ref="AD19:AG19"/>
    <mergeCell ref="AH19:AI19"/>
    <mergeCell ref="AB18:AC18"/>
    <mergeCell ref="AD18:AG18"/>
    <mergeCell ref="AH18:AI18"/>
    <mergeCell ref="AJ18:AM18"/>
    <mergeCell ref="AN18:AO18"/>
    <mergeCell ref="AP18:AS18"/>
    <mergeCell ref="AV19:AY19"/>
    <mergeCell ref="AZ20:BA20"/>
    <mergeCell ref="BB20:BE20"/>
    <mergeCell ref="A21:I21"/>
    <mergeCell ref="J21:L21"/>
    <mergeCell ref="N21:Q21"/>
    <mergeCell ref="S21:V21"/>
    <mergeCell ref="W21:AA21"/>
    <mergeCell ref="AB21:AC21"/>
    <mergeCell ref="AD21:AG21"/>
    <mergeCell ref="AH21:AI21"/>
    <mergeCell ref="AH20:AI20"/>
    <mergeCell ref="AJ20:AM20"/>
    <mergeCell ref="AN20:AO20"/>
    <mergeCell ref="AP20:AS20"/>
    <mergeCell ref="AT20:AU20"/>
    <mergeCell ref="AV20:AY20"/>
    <mergeCell ref="D20:I20"/>
    <mergeCell ref="J20:L20"/>
    <mergeCell ref="N20:Q20"/>
    <mergeCell ref="S20:V20"/>
    <mergeCell ref="W20:AA20"/>
    <mergeCell ref="AB20:AC20"/>
    <mergeCell ref="AD20:AG20"/>
    <mergeCell ref="AN22:AO22"/>
    <mergeCell ref="AP22:AS22"/>
    <mergeCell ref="AT22:AU22"/>
    <mergeCell ref="AV22:AY22"/>
    <mergeCell ref="AZ22:BA22"/>
    <mergeCell ref="BB22:BE22"/>
    <mergeCell ref="BB21:BE21"/>
    <mergeCell ref="A22:I22"/>
    <mergeCell ref="J22:L22"/>
    <mergeCell ref="N22:Q22"/>
    <mergeCell ref="S22:V22"/>
    <mergeCell ref="W22:AA22"/>
    <mergeCell ref="AB22:AC22"/>
    <mergeCell ref="AD22:AG22"/>
    <mergeCell ref="AH22:AI22"/>
    <mergeCell ref="AJ22:AM22"/>
    <mergeCell ref="AJ21:AM21"/>
    <mergeCell ref="AN21:AO21"/>
    <mergeCell ref="AP21:AS21"/>
    <mergeCell ref="AT21:AU21"/>
    <mergeCell ref="AV21:AY21"/>
    <mergeCell ref="AZ21:BA21"/>
    <mergeCell ref="AV23:AY23"/>
    <mergeCell ref="AZ23:BA23"/>
    <mergeCell ref="BB23:BE23"/>
    <mergeCell ref="A24:I24"/>
    <mergeCell ref="J24:L24"/>
    <mergeCell ref="N24:Q24"/>
    <mergeCell ref="S24:V24"/>
    <mergeCell ref="W24:AA24"/>
    <mergeCell ref="AB24:AC24"/>
    <mergeCell ref="AD24:AG24"/>
    <mergeCell ref="AD23:AG23"/>
    <mergeCell ref="AH23:AI23"/>
    <mergeCell ref="AJ23:AM23"/>
    <mergeCell ref="AN23:AO23"/>
    <mergeCell ref="AP23:AS23"/>
    <mergeCell ref="AT23:AU23"/>
    <mergeCell ref="A23:I23"/>
    <mergeCell ref="J23:L23"/>
    <mergeCell ref="N23:Q23"/>
    <mergeCell ref="S23:V23"/>
    <mergeCell ref="W23:AA23"/>
    <mergeCell ref="AB23:AC23"/>
    <mergeCell ref="AZ24:BA24"/>
    <mergeCell ref="BB24:BE24"/>
    <mergeCell ref="A26:P26"/>
    <mergeCell ref="A30:F30"/>
    <mergeCell ref="AR30:BE30"/>
    <mergeCell ref="A31:T31"/>
    <mergeCell ref="U31:BG31"/>
    <mergeCell ref="AH24:AI24"/>
    <mergeCell ref="AJ24:AM24"/>
    <mergeCell ref="AN24:AO24"/>
    <mergeCell ref="AP24:AS24"/>
    <mergeCell ref="AT24:AU24"/>
    <mergeCell ref="AV24:AY24"/>
    <mergeCell ref="AN32:AS32"/>
    <mergeCell ref="AT32:AY32"/>
    <mergeCell ref="AZ32:BG32"/>
    <mergeCell ref="A33:H33"/>
    <mergeCell ref="I33:K33"/>
    <mergeCell ref="L33:O33"/>
    <mergeCell ref="P33:T33"/>
    <mergeCell ref="AB33:AC33"/>
    <mergeCell ref="AD33:AG33"/>
    <mergeCell ref="A32:H32"/>
    <mergeCell ref="I32:K32"/>
    <mergeCell ref="L32:O32"/>
    <mergeCell ref="P32:T32"/>
    <mergeCell ref="U32:AA33"/>
    <mergeCell ref="AB32:AG32"/>
    <mergeCell ref="AZ33:BB33"/>
    <mergeCell ref="BC33:BG33"/>
    <mergeCell ref="AJ33:AM33"/>
    <mergeCell ref="AN33:AO33"/>
    <mergeCell ref="AP33:AS33"/>
    <mergeCell ref="AT33:AU33"/>
    <mergeCell ref="AV33:AY33"/>
    <mergeCell ref="I34:K34"/>
    <mergeCell ref="L34:O34"/>
    <mergeCell ref="P34:T34"/>
    <mergeCell ref="U34:AA34"/>
    <mergeCell ref="AB34:AC34"/>
    <mergeCell ref="AD34:AG34"/>
    <mergeCell ref="AH34:AI34"/>
    <mergeCell ref="AH33:AI33"/>
    <mergeCell ref="AH32:AM32"/>
    <mergeCell ref="AZ37:BB37"/>
    <mergeCell ref="AN35:AO35"/>
    <mergeCell ref="AP35:AS35"/>
    <mergeCell ref="AT35:AU35"/>
    <mergeCell ref="AV35:AY35"/>
    <mergeCell ref="AZ35:BB35"/>
    <mergeCell ref="BC35:BG35"/>
    <mergeCell ref="BC34:BG34"/>
    <mergeCell ref="A35:H35"/>
    <mergeCell ref="I35:K35"/>
    <mergeCell ref="L35:O35"/>
    <mergeCell ref="P35:T35"/>
    <mergeCell ref="U35:AA35"/>
    <mergeCell ref="AB35:AC35"/>
    <mergeCell ref="AD35:AG35"/>
    <mergeCell ref="AH35:AI35"/>
    <mergeCell ref="AJ35:AM35"/>
    <mergeCell ref="AJ34:AM34"/>
    <mergeCell ref="AN34:AO34"/>
    <mergeCell ref="AP34:AS34"/>
    <mergeCell ref="AT34:AU34"/>
    <mergeCell ref="AV34:AY34"/>
    <mergeCell ref="AZ34:BB34"/>
    <mergeCell ref="A34:H34"/>
    <mergeCell ref="AV38:AY38"/>
    <mergeCell ref="AT36:AU36"/>
    <mergeCell ref="AV36:AY36"/>
    <mergeCell ref="AZ36:BB36"/>
    <mergeCell ref="BC36:BG36"/>
    <mergeCell ref="A37:H37"/>
    <mergeCell ref="I37:K37"/>
    <mergeCell ref="L37:O37"/>
    <mergeCell ref="P37:T37"/>
    <mergeCell ref="V37:AA37"/>
    <mergeCell ref="AB37:AC37"/>
    <mergeCell ref="AB36:AC36"/>
    <mergeCell ref="AD36:AG36"/>
    <mergeCell ref="AH36:AI36"/>
    <mergeCell ref="AJ36:AM36"/>
    <mergeCell ref="AN36:AO36"/>
    <mergeCell ref="AP36:AS36"/>
    <mergeCell ref="A36:H36"/>
    <mergeCell ref="I36:K36"/>
    <mergeCell ref="L36:O36"/>
    <mergeCell ref="P36:T36"/>
    <mergeCell ref="U36:U40"/>
    <mergeCell ref="V36:AA36"/>
    <mergeCell ref="AV37:AY37"/>
    <mergeCell ref="AB39:AC39"/>
    <mergeCell ref="AD39:AG39"/>
    <mergeCell ref="AH39:AI39"/>
    <mergeCell ref="AH38:AI38"/>
    <mergeCell ref="BC37:BG37"/>
    <mergeCell ref="A38:H38"/>
    <mergeCell ref="I38:K38"/>
    <mergeCell ref="L38:O38"/>
    <mergeCell ref="P38:T38"/>
    <mergeCell ref="V38:AA38"/>
    <mergeCell ref="AB38:AC38"/>
    <mergeCell ref="AD38:AG38"/>
    <mergeCell ref="AD37:AG37"/>
    <mergeCell ref="AH37:AI37"/>
    <mergeCell ref="AJ37:AM37"/>
    <mergeCell ref="AN37:AO37"/>
    <mergeCell ref="AP37:AS37"/>
    <mergeCell ref="AT37:AU37"/>
    <mergeCell ref="AZ38:BB38"/>
    <mergeCell ref="BC38:BG38"/>
    <mergeCell ref="AJ38:AM38"/>
    <mergeCell ref="AN38:AO38"/>
    <mergeCell ref="AP38:AS38"/>
    <mergeCell ref="AT38:AU38"/>
    <mergeCell ref="AV40:AY40"/>
    <mergeCell ref="AZ40:BB40"/>
    <mergeCell ref="BC40:BG40"/>
    <mergeCell ref="BC39:BG39"/>
    <mergeCell ref="A40:H40"/>
    <mergeCell ref="I40:K40"/>
    <mergeCell ref="L40:O40"/>
    <mergeCell ref="P40:T40"/>
    <mergeCell ref="V40:AA40"/>
    <mergeCell ref="AB40:AC40"/>
    <mergeCell ref="AD40:AG40"/>
    <mergeCell ref="AH40:AI40"/>
    <mergeCell ref="AJ40:AM40"/>
    <mergeCell ref="AJ39:AM39"/>
    <mergeCell ref="AN39:AO39"/>
    <mergeCell ref="AP39:AS39"/>
    <mergeCell ref="AT39:AU39"/>
    <mergeCell ref="AV39:AY39"/>
    <mergeCell ref="AZ39:BB39"/>
    <mergeCell ref="A39:H39"/>
    <mergeCell ref="I39:K39"/>
    <mergeCell ref="L39:O39"/>
    <mergeCell ref="P39:T39"/>
    <mergeCell ref="V39:AA39"/>
    <mergeCell ref="A41:H41"/>
    <mergeCell ref="I41:K41"/>
    <mergeCell ref="L41:O41"/>
    <mergeCell ref="P41:T41"/>
    <mergeCell ref="U41:AA41"/>
    <mergeCell ref="AB41:AC41"/>
    <mergeCell ref="AN40:AO40"/>
    <mergeCell ref="AP40:AS40"/>
    <mergeCell ref="AT40:AU40"/>
    <mergeCell ref="AV41:AY41"/>
    <mergeCell ref="AZ41:BB41"/>
    <mergeCell ref="BC41:BG41"/>
    <mergeCell ref="AD41:AG41"/>
    <mergeCell ref="AH41:AI41"/>
    <mergeCell ref="AJ41:AM41"/>
    <mergeCell ref="AN41:AO41"/>
    <mergeCell ref="AP41:AS41"/>
    <mergeCell ref="AT41:AU41"/>
  </mergeCells>
  <phoneticPr fontId="3"/>
  <pageMargins left="0.78740157480314965" right="0.39370078740157483" top="0.39370078740157483" bottom="0.39370078740157483" header="0" footer="0"/>
  <pageSetup paperSize="9" scale="76" firstPageNumber="0" orientation="landscape" horizontalDpi="300" verticalDpi="300" r:id="rId1"/>
  <headerFooter scaleWithDoc="0" alignWithMargins="0">
    <oddFooter>&amp;C&amp;"ＭＳ 明朝,標準"－３４－</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E847D-8DE6-4C86-BA1A-DD374C840A60}">
  <sheetPr>
    <pageSetUpPr fitToPage="1"/>
  </sheetPr>
  <dimension ref="A2:BC36"/>
  <sheetViews>
    <sheetView view="pageLayout" zoomScaleNormal="100" workbookViewId="0">
      <selection sqref="A1:XFD1048576"/>
    </sheetView>
  </sheetViews>
  <sheetFormatPr defaultColWidth="9" defaultRowHeight="14.4"/>
  <cols>
    <col min="1" max="29" width="2.6640625" style="14" customWidth="1"/>
    <col min="30" max="30" width="5.109375" style="14" customWidth="1"/>
    <col min="31" max="39" width="2.6640625" style="14" customWidth="1"/>
    <col min="40" max="40" width="1.88671875" style="14" customWidth="1"/>
    <col min="41" max="41" width="2.88671875" style="15" customWidth="1"/>
    <col min="42" max="50" width="2.6640625" style="14" customWidth="1"/>
    <col min="51" max="51" width="3.109375" style="14" customWidth="1"/>
    <col min="52" max="58" width="2.6640625" style="14" customWidth="1"/>
    <col min="59" max="59" width="3.77734375" style="14" customWidth="1"/>
    <col min="60" max="126" width="2.6640625" style="14" customWidth="1"/>
    <col min="127" max="16384" width="9" style="14"/>
  </cols>
  <sheetData>
    <row r="2" spans="1:55" s="13" customFormat="1" ht="20.95" customHeight="1">
      <c r="A2" s="13" t="s">
        <v>1990</v>
      </c>
      <c r="AO2" s="41"/>
    </row>
    <row r="3" spans="1:55" ht="15.9" customHeight="1">
      <c r="D3" s="29" t="s">
        <v>1664</v>
      </c>
      <c r="E3" s="15"/>
      <c r="F3" s="29" t="s">
        <v>1673</v>
      </c>
      <c r="G3" s="15"/>
      <c r="H3" s="15"/>
      <c r="I3" s="15"/>
      <c r="J3" s="15"/>
      <c r="K3" s="15"/>
      <c r="L3" s="15"/>
      <c r="M3" s="14" t="s">
        <v>1664</v>
      </c>
      <c r="N3" s="14" t="s">
        <v>1703</v>
      </c>
    </row>
    <row r="4" spans="1:55" ht="15.9" customHeight="1">
      <c r="D4" s="29" t="s">
        <v>1664</v>
      </c>
      <c r="F4" s="29" t="s">
        <v>1631</v>
      </c>
      <c r="H4" s="15"/>
      <c r="I4" s="15"/>
      <c r="J4" s="15"/>
      <c r="K4" s="15"/>
      <c r="L4" s="15"/>
      <c r="M4" s="14" t="s">
        <v>1664</v>
      </c>
      <c r="N4" s="14" t="s">
        <v>1491</v>
      </c>
      <c r="AO4" s="14"/>
    </row>
    <row r="5" spans="1:55" ht="15.9" customHeight="1">
      <c r="D5" s="29" t="s">
        <v>1664</v>
      </c>
      <c r="F5" s="29" t="s">
        <v>1704</v>
      </c>
      <c r="H5" s="15"/>
      <c r="I5" s="15"/>
      <c r="J5" s="15"/>
      <c r="K5" s="15"/>
      <c r="L5" s="15"/>
      <c r="M5" s="14" t="s">
        <v>1664</v>
      </c>
      <c r="N5" s="14" t="s">
        <v>1705</v>
      </c>
      <c r="AM5" s="15"/>
      <c r="AO5" s="14"/>
    </row>
    <row r="6" spans="1:55" ht="19.5" customHeight="1">
      <c r="A6" s="374" t="s">
        <v>1706</v>
      </c>
      <c r="B6" s="374"/>
      <c r="C6" s="374"/>
      <c r="D6" s="374"/>
      <c r="E6" s="374"/>
      <c r="F6" s="374"/>
      <c r="G6" s="374"/>
      <c r="H6" s="374"/>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P6" s="32"/>
      <c r="AQ6" s="32"/>
      <c r="AR6" s="32"/>
      <c r="AS6" s="32"/>
      <c r="AT6" s="32"/>
      <c r="AU6" s="32"/>
      <c r="AV6" s="32"/>
      <c r="AW6" s="32"/>
      <c r="AX6" s="32"/>
      <c r="AY6" s="32"/>
      <c r="AZ6" s="32"/>
      <c r="BA6" s="32"/>
      <c r="BB6" s="33" t="s">
        <v>1707</v>
      </c>
    </row>
    <row r="7" spans="1:55" ht="19" customHeight="1">
      <c r="A7" s="410" t="s">
        <v>1679</v>
      </c>
      <c r="B7" s="410"/>
      <c r="C7" s="410"/>
      <c r="D7" s="410"/>
      <c r="E7" s="410"/>
      <c r="F7" s="410"/>
      <c r="G7" s="410"/>
      <c r="H7" s="410"/>
      <c r="I7" s="410"/>
      <c r="J7" s="410"/>
      <c r="K7" s="410"/>
      <c r="L7" s="410"/>
      <c r="M7" s="410"/>
      <c r="N7" s="410"/>
      <c r="O7" s="46"/>
      <c r="P7" s="538" t="s">
        <v>1708</v>
      </c>
      <c r="Q7" s="538"/>
      <c r="R7" s="538"/>
      <c r="S7" s="538"/>
      <c r="T7" s="538"/>
      <c r="U7" s="538"/>
      <c r="V7" s="538"/>
      <c r="W7" s="538"/>
      <c r="X7" s="538"/>
      <c r="Y7" s="538"/>
      <c r="Z7" s="538"/>
      <c r="AA7" s="47"/>
      <c r="AB7" s="411" t="s">
        <v>1709</v>
      </c>
      <c r="AC7" s="537"/>
      <c r="AD7" s="537"/>
      <c r="AE7" s="537"/>
      <c r="AF7" s="537"/>
      <c r="AG7" s="537"/>
      <c r="AH7" s="537"/>
      <c r="AI7" s="412"/>
      <c r="AJ7" s="28"/>
      <c r="AL7" s="410" t="s">
        <v>1710</v>
      </c>
      <c r="AM7" s="410"/>
      <c r="AN7" s="410"/>
      <c r="AO7" s="410"/>
      <c r="AP7" s="410"/>
      <c r="AQ7" s="410"/>
      <c r="AR7" s="410"/>
      <c r="AS7" s="410"/>
      <c r="AT7" s="410"/>
      <c r="AU7" s="410" t="s">
        <v>1711</v>
      </c>
      <c r="AV7" s="410"/>
      <c r="AW7" s="410"/>
      <c r="AX7" s="410"/>
      <c r="AY7" s="410"/>
      <c r="AZ7" s="410"/>
      <c r="BA7" s="410"/>
      <c r="BB7" s="410"/>
      <c r="BC7" s="410"/>
    </row>
    <row r="8" spans="1:55" ht="19" customHeight="1">
      <c r="A8" s="410"/>
      <c r="B8" s="410"/>
      <c r="C8" s="410"/>
      <c r="D8" s="410"/>
      <c r="E8" s="410"/>
      <c r="F8" s="410"/>
      <c r="G8" s="410"/>
      <c r="H8" s="410"/>
      <c r="I8" s="410"/>
      <c r="J8" s="410"/>
      <c r="K8" s="410"/>
      <c r="L8" s="410"/>
      <c r="M8" s="410"/>
      <c r="N8" s="410"/>
      <c r="O8" s="907" t="s">
        <v>1712</v>
      </c>
      <c r="P8" s="670"/>
      <c r="Q8" s="670"/>
      <c r="R8" s="926"/>
      <c r="S8" s="907" t="s">
        <v>1713</v>
      </c>
      <c r="T8" s="670"/>
      <c r="U8" s="670"/>
      <c r="V8" s="670"/>
      <c r="W8" s="926"/>
      <c r="X8" s="411" t="s">
        <v>1714</v>
      </c>
      <c r="Y8" s="537"/>
      <c r="Z8" s="537"/>
      <c r="AA8" s="412"/>
      <c r="AB8" s="907" t="s">
        <v>1715</v>
      </c>
      <c r="AC8" s="670"/>
      <c r="AD8" s="670"/>
      <c r="AE8" s="926"/>
      <c r="AF8" s="411" t="s">
        <v>1716</v>
      </c>
      <c r="AG8" s="537"/>
      <c r="AH8" s="537"/>
      <c r="AI8" s="412"/>
      <c r="AJ8" s="28"/>
      <c r="AL8" s="410" t="s">
        <v>1717</v>
      </c>
      <c r="AM8" s="410"/>
      <c r="AN8" s="410"/>
      <c r="AO8" s="410"/>
      <c r="AP8" s="410" t="s">
        <v>1718</v>
      </c>
      <c r="AQ8" s="410"/>
      <c r="AR8" s="410"/>
      <c r="AS8" s="410"/>
      <c r="AT8" s="410"/>
      <c r="AU8" s="410" t="s">
        <v>1719</v>
      </c>
      <c r="AV8" s="410"/>
      <c r="AW8" s="410"/>
      <c r="AX8" s="410"/>
      <c r="AY8" s="410" t="s">
        <v>1720</v>
      </c>
      <c r="AZ8" s="410"/>
      <c r="BA8" s="410"/>
      <c r="BB8" s="410"/>
      <c r="BC8" s="410"/>
    </row>
    <row r="9" spans="1:55" ht="19" customHeight="1">
      <c r="A9" s="934" t="s">
        <v>1721</v>
      </c>
      <c r="B9" s="934"/>
      <c r="C9" s="46"/>
      <c r="D9" s="538" t="s">
        <v>1722</v>
      </c>
      <c r="E9" s="538"/>
      <c r="F9" s="538"/>
      <c r="G9" s="538"/>
      <c r="H9" s="538"/>
      <c r="I9" s="538"/>
      <c r="J9" s="538"/>
      <c r="K9" s="538"/>
      <c r="L9" s="538"/>
      <c r="M9" s="538"/>
      <c r="N9" s="47"/>
      <c r="O9" s="977">
        <v>0</v>
      </c>
      <c r="P9" s="978"/>
      <c r="Q9" s="978"/>
      <c r="R9" s="979"/>
      <c r="S9" s="977">
        <v>0</v>
      </c>
      <c r="T9" s="978"/>
      <c r="U9" s="978"/>
      <c r="V9" s="978"/>
      <c r="W9" s="979"/>
      <c r="X9" s="909">
        <v>0</v>
      </c>
      <c r="Y9" s="910"/>
      <c r="Z9" s="910"/>
      <c r="AA9" s="911"/>
      <c r="AB9" s="977">
        <v>0</v>
      </c>
      <c r="AC9" s="978"/>
      <c r="AD9" s="978"/>
      <c r="AE9" s="979"/>
      <c r="AF9" s="909">
        <v>0</v>
      </c>
      <c r="AG9" s="910"/>
      <c r="AH9" s="910"/>
      <c r="AI9" s="911"/>
      <c r="AJ9" s="375"/>
      <c r="AL9" s="971">
        <v>0</v>
      </c>
      <c r="AM9" s="971"/>
      <c r="AN9" s="971"/>
      <c r="AO9" s="971"/>
      <c r="AP9" s="971">
        <v>0</v>
      </c>
      <c r="AQ9" s="971"/>
      <c r="AR9" s="971"/>
      <c r="AS9" s="971"/>
      <c r="AT9" s="971"/>
      <c r="AU9" s="971">
        <v>0</v>
      </c>
      <c r="AV9" s="971"/>
      <c r="AW9" s="971"/>
      <c r="AX9" s="971"/>
      <c r="AY9" s="971">
        <v>0</v>
      </c>
      <c r="AZ9" s="971"/>
      <c r="BA9" s="971"/>
      <c r="BB9" s="971"/>
      <c r="BC9" s="971"/>
    </row>
    <row r="10" spans="1:55" ht="19" customHeight="1">
      <c r="A10" s="934"/>
      <c r="B10" s="934"/>
      <c r="C10" s="46"/>
      <c r="D10" s="538" t="s">
        <v>1723</v>
      </c>
      <c r="E10" s="538"/>
      <c r="F10" s="538"/>
      <c r="G10" s="538"/>
      <c r="H10" s="538"/>
      <c r="I10" s="538"/>
      <c r="J10" s="538"/>
      <c r="K10" s="538"/>
      <c r="L10" s="538"/>
      <c r="M10" s="538"/>
      <c r="N10" s="47"/>
      <c r="O10" s="977">
        <v>2</v>
      </c>
      <c r="P10" s="978"/>
      <c r="Q10" s="978"/>
      <c r="R10" s="979"/>
      <c r="S10" s="977">
        <v>59684</v>
      </c>
      <c r="T10" s="978"/>
      <c r="U10" s="978"/>
      <c r="V10" s="978"/>
      <c r="W10" s="979"/>
      <c r="X10" s="909">
        <v>59684</v>
      </c>
      <c r="Y10" s="910"/>
      <c r="Z10" s="910"/>
      <c r="AA10" s="911"/>
      <c r="AB10" s="977">
        <v>1</v>
      </c>
      <c r="AC10" s="978"/>
      <c r="AD10" s="978"/>
      <c r="AE10" s="979"/>
      <c r="AF10" s="909">
        <v>6484</v>
      </c>
      <c r="AG10" s="910"/>
      <c r="AH10" s="910"/>
      <c r="AI10" s="911"/>
      <c r="AJ10" s="375"/>
      <c r="AL10" s="971">
        <v>2</v>
      </c>
      <c r="AM10" s="971"/>
      <c r="AN10" s="971"/>
      <c r="AO10" s="971"/>
      <c r="AP10" s="971">
        <v>7890</v>
      </c>
      <c r="AQ10" s="971"/>
      <c r="AR10" s="971"/>
      <c r="AS10" s="971"/>
      <c r="AT10" s="971"/>
      <c r="AU10" s="971">
        <v>2</v>
      </c>
      <c r="AV10" s="971"/>
      <c r="AW10" s="971"/>
      <c r="AX10" s="971"/>
      <c r="AY10" s="971">
        <v>23080</v>
      </c>
      <c r="AZ10" s="971"/>
      <c r="BA10" s="971"/>
      <c r="BB10" s="971"/>
      <c r="BC10" s="971"/>
    </row>
    <row r="11" spans="1:55" ht="19" customHeight="1">
      <c r="A11" s="934"/>
      <c r="B11" s="934"/>
      <c r="C11" s="46"/>
      <c r="D11" s="538" t="s">
        <v>1724</v>
      </c>
      <c r="E11" s="538"/>
      <c r="F11" s="538"/>
      <c r="G11" s="538"/>
      <c r="H11" s="538"/>
      <c r="I11" s="538"/>
      <c r="J11" s="538"/>
      <c r="K11" s="538"/>
      <c r="L11" s="538"/>
      <c r="M11" s="538"/>
      <c r="N11" s="47"/>
      <c r="O11" s="977">
        <v>1</v>
      </c>
      <c r="P11" s="978"/>
      <c r="Q11" s="978"/>
      <c r="R11" s="979"/>
      <c r="S11" s="977">
        <v>57366</v>
      </c>
      <c r="T11" s="978"/>
      <c r="U11" s="978"/>
      <c r="V11" s="978"/>
      <c r="W11" s="979"/>
      <c r="X11" s="909">
        <v>11473</v>
      </c>
      <c r="Y11" s="910"/>
      <c r="Z11" s="910"/>
      <c r="AA11" s="911"/>
      <c r="AB11" s="977">
        <v>0</v>
      </c>
      <c r="AC11" s="978"/>
      <c r="AD11" s="978"/>
      <c r="AE11" s="979"/>
      <c r="AF11" s="909">
        <v>0</v>
      </c>
      <c r="AG11" s="910"/>
      <c r="AH11" s="910"/>
      <c r="AI11" s="911"/>
      <c r="AJ11" s="375"/>
      <c r="AL11" s="971">
        <v>0</v>
      </c>
      <c r="AM11" s="971"/>
      <c r="AN11" s="971"/>
      <c r="AO11" s="971"/>
      <c r="AP11" s="971">
        <v>0</v>
      </c>
      <c r="AQ11" s="971"/>
      <c r="AR11" s="971"/>
      <c r="AS11" s="971"/>
      <c r="AT11" s="971"/>
      <c r="AU11" s="971">
        <v>0</v>
      </c>
      <c r="AV11" s="971"/>
      <c r="AW11" s="971"/>
      <c r="AX11" s="971"/>
      <c r="AY11" s="971">
        <v>0</v>
      </c>
      <c r="AZ11" s="971"/>
      <c r="BA11" s="971"/>
      <c r="BB11" s="971"/>
      <c r="BC11" s="971"/>
    </row>
    <row r="12" spans="1:55" ht="19" customHeight="1">
      <c r="A12" s="934"/>
      <c r="B12" s="934"/>
      <c r="C12" s="46"/>
      <c r="D12" s="538" t="s">
        <v>1725</v>
      </c>
      <c r="E12" s="538"/>
      <c r="F12" s="538"/>
      <c r="G12" s="538"/>
      <c r="H12" s="538"/>
      <c r="I12" s="538"/>
      <c r="J12" s="538"/>
      <c r="K12" s="538"/>
      <c r="L12" s="538"/>
      <c r="M12" s="538"/>
      <c r="N12" s="47"/>
      <c r="O12" s="977">
        <v>27</v>
      </c>
      <c r="P12" s="978"/>
      <c r="Q12" s="978"/>
      <c r="R12" s="979"/>
      <c r="S12" s="977">
        <v>815411</v>
      </c>
      <c r="T12" s="978"/>
      <c r="U12" s="978"/>
      <c r="V12" s="978"/>
      <c r="W12" s="979"/>
      <c r="X12" s="909">
        <v>755437</v>
      </c>
      <c r="Y12" s="910"/>
      <c r="Z12" s="910"/>
      <c r="AA12" s="911"/>
      <c r="AB12" s="977">
        <v>8</v>
      </c>
      <c r="AC12" s="978"/>
      <c r="AD12" s="978"/>
      <c r="AE12" s="979"/>
      <c r="AF12" s="909">
        <v>17832</v>
      </c>
      <c r="AG12" s="910"/>
      <c r="AH12" s="910"/>
      <c r="AI12" s="911"/>
      <c r="AJ12" s="375"/>
      <c r="AL12" s="971">
        <v>27</v>
      </c>
      <c r="AM12" s="971"/>
      <c r="AN12" s="971"/>
      <c r="AO12" s="971"/>
      <c r="AP12" s="971">
        <v>11530</v>
      </c>
      <c r="AQ12" s="971"/>
      <c r="AR12" s="971"/>
      <c r="AS12" s="971"/>
      <c r="AT12" s="971"/>
      <c r="AU12" s="971">
        <v>9</v>
      </c>
      <c r="AV12" s="971"/>
      <c r="AW12" s="971"/>
      <c r="AX12" s="971"/>
      <c r="AY12" s="971">
        <v>12880</v>
      </c>
      <c r="AZ12" s="971"/>
      <c r="BA12" s="971"/>
      <c r="BB12" s="971"/>
      <c r="BC12" s="971"/>
    </row>
    <row r="13" spans="1:55" ht="19" customHeight="1">
      <c r="A13" s="934"/>
      <c r="B13" s="934"/>
      <c r="C13" s="46"/>
      <c r="D13" s="538" t="s">
        <v>1726</v>
      </c>
      <c r="E13" s="538"/>
      <c r="F13" s="538"/>
      <c r="G13" s="538"/>
      <c r="H13" s="538"/>
      <c r="I13" s="538"/>
      <c r="J13" s="538"/>
      <c r="K13" s="538"/>
      <c r="L13" s="538"/>
      <c r="M13" s="538"/>
      <c r="N13" s="47"/>
      <c r="O13" s="977">
        <v>3</v>
      </c>
      <c r="P13" s="978"/>
      <c r="Q13" s="978"/>
      <c r="R13" s="979"/>
      <c r="S13" s="977">
        <v>134881</v>
      </c>
      <c r="T13" s="978"/>
      <c r="U13" s="978"/>
      <c r="V13" s="978"/>
      <c r="W13" s="979"/>
      <c r="X13" s="909">
        <v>121839</v>
      </c>
      <c r="Y13" s="910"/>
      <c r="Z13" s="910"/>
      <c r="AA13" s="911"/>
      <c r="AB13" s="977">
        <v>1</v>
      </c>
      <c r="AC13" s="978"/>
      <c r="AD13" s="978"/>
      <c r="AE13" s="979"/>
      <c r="AF13" s="909">
        <v>353</v>
      </c>
      <c r="AG13" s="910"/>
      <c r="AH13" s="910"/>
      <c r="AI13" s="911"/>
      <c r="AJ13" s="375"/>
      <c r="AL13" s="971">
        <v>3</v>
      </c>
      <c r="AM13" s="971"/>
      <c r="AN13" s="971"/>
      <c r="AO13" s="971"/>
      <c r="AP13" s="971">
        <v>13450</v>
      </c>
      <c r="AQ13" s="971"/>
      <c r="AR13" s="971"/>
      <c r="AS13" s="971"/>
      <c r="AT13" s="971"/>
      <c r="AU13" s="971">
        <v>3</v>
      </c>
      <c r="AV13" s="971"/>
      <c r="AW13" s="971"/>
      <c r="AX13" s="971"/>
      <c r="AY13" s="971">
        <v>34040</v>
      </c>
      <c r="AZ13" s="971"/>
      <c r="BA13" s="971"/>
      <c r="BB13" s="971"/>
      <c r="BC13" s="971"/>
    </row>
    <row r="14" spans="1:55" ht="19" customHeight="1">
      <c r="A14" s="934"/>
      <c r="B14" s="934"/>
      <c r="C14" s="46"/>
      <c r="D14" s="538" t="s">
        <v>1727</v>
      </c>
      <c r="E14" s="538"/>
      <c r="F14" s="538"/>
      <c r="G14" s="538"/>
      <c r="H14" s="538"/>
      <c r="I14" s="538"/>
      <c r="J14" s="538"/>
      <c r="K14" s="538"/>
      <c r="L14" s="538"/>
      <c r="M14" s="538"/>
      <c r="N14" s="47"/>
      <c r="O14" s="977">
        <v>119</v>
      </c>
      <c r="P14" s="978"/>
      <c r="Q14" s="978"/>
      <c r="R14" s="979"/>
      <c r="S14" s="977">
        <v>314256</v>
      </c>
      <c r="T14" s="978"/>
      <c r="U14" s="978"/>
      <c r="V14" s="978"/>
      <c r="W14" s="979"/>
      <c r="X14" s="909">
        <v>307189</v>
      </c>
      <c r="Y14" s="910"/>
      <c r="Z14" s="910"/>
      <c r="AA14" s="911"/>
      <c r="AB14" s="977">
        <v>38</v>
      </c>
      <c r="AC14" s="978"/>
      <c r="AD14" s="978"/>
      <c r="AE14" s="979"/>
      <c r="AF14" s="909">
        <v>8552</v>
      </c>
      <c r="AG14" s="910"/>
      <c r="AH14" s="910"/>
      <c r="AI14" s="911"/>
      <c r="AJ14" s="375"/>
      <c r="AL14" s="971">
        <v>107</v>
      </c>
      <c r="AM14" s="971"/>
      <c r="AN14" s="971"/>
      <c r="AO14" s="971"/>
      <c r="AP14" s="971">
        <v>19330</v>
      </c>
      <c r="AQ14" s="971"/>
      <c r="AR14" s="971"/>
      <c r="AS14" s="971"/>
      <c r="AT14" s="971"/>
      <c r="AU14" s="971">
        <v>57</v>
      </c>
      <c r="AV14" s="971"/>
      <c r="AW14" s="971"/>
      <c r="AX14" s="971"/>
      <c r="AY14" s="971">
        <v>52180</v>
      </c>
      <c r="AZ14" s="971"/>
      <c r="BA14" s="971"/>
      <c r="BB14" s="971"/>
      <c r="BC14" s="971"/>
    </row>
    <row r="15" spans="1:55" ht="19" customHeight="1">
      <c r="A15" s="934"/>
      <c r="B15" s="934"/>
      <c r="C15" s="46"/>
      <c r="D15" s="538" t="s">
        <v>1728</v>
      </c>
      <c r="E15" s="538"/>
      <c r="F15" s="538"/>
      <c r="G15" s="538"/>
      <c r="H15" s="538"/>
      <c r="I15" s="538"/>
      <c r="J15" s="538"/>
      <c r="K15" s="538"/>
      <c r="L15" s="538"/>
      <c r="M15" s="538"/>
      <c r="N15" s="47"/>
      <c r="O15" s="977">
        <v>4</v>
      </c>
      <c r="P15" s="978"/>
      <c r="Q15" s="978"/>
      <c r="R15" s="979"/>
      <c r="S15" s="977">
        <v>23909</v>
      </c>
      <c r="T15" s="978"/>
      <c r="U15" s="978"/>
      <c r="V15" s="978"/>
      <c r="W15" s="979"/>
      <c r="X15" s="909">
        <v>23909</v>
      </c>
      <c r="Y15" s="910"/>
      <c r="Z15" s="910"/>
      <c r="AA15" s="911"/>
      <c r="AB15" s="977">
        <v>4</v>
      </c>
      <c r="AC15" s="978"/>
      <c r="AD15" s="978"/>
      <c r="AE15" s="979"/>
      <c r="AF15" s="909">
        <v>2807</v>
      </c>
      <c r="AG15" s="910"/>
      <c r="AH15" s="910"/>
      <c r="AI15" s="911"/>
      <c r="AJ15" s="375"/>
      <c r="AL15" s="971">
        <v>4</v>
      </c>
      <c r="AM15" s="971"/>
      <c r="AN15" s="971"/>
      <c r="AO15" s="971"/>
      <c r="AP15" s="971">
        <v>4680</v>
      </c>
      <c r="AQ15" s="971"/>
      <c r="AR15" s="971"/>
      <c r="AS15" s="971"/>
      <c r="AT15" s="971"/>
      <c r="AU15" s="971">
        <v>4</v>
      </c>
      <c r="AV15" s="971"/>
      <c r="AW15" s="971"/>
      <c r="AX15" s="971"/>
      <c r="AY15" s="971">
        <v>17560</v>
      </c>
      <c r="AZ15" s="971"/>
      <c r="BA15" s="971"/>
      <c r="BB15" s="971"/>
      <c r="BC15" s="971"/>
    </row>
    <row r="16" spans="1:55" ht="19" customHeight="1">
      <c r="A16" s="46"/>
      <c r="B16" s="557" t="s">
        <v>1729</v>
      </c>
      <c r="C16" s="557"/>
      <c r="D16" s="557"/>
      <c r="E16" s="557"/>
      <c r="F16" s="557"/>
      <c r="G16" s="557"/>
      <c r="H16" s="557"/>
      <c r="I16" s="557"/>
      <c r="J16" s="557"/>
      <c r="K16" s="557"/>
      <c r="L16" s="557"/>
      <c r="M16" s="557"/>
      <c r="N16" s="47"/>
      <c r="O16" s="977">
        <v>1</v>
      </c>
      <c r="P16" s="978"/>
      <c r="Q16" s="978"/>
      <c r="R16" s="979"/>
      <c r="S16" s="977">
        <v>2700</v>
      </c>
      <c r="T16" s="978"/>
      <c r="U16" s="978"/>
      <c r="V16" s="978"/>
      <c r="W16" s="979"/>
      <c r="X16" s="909">
        <v>1080</v>
      </c>
      <c r="Y16" s="910"/>
      <c r="Z16" s="910"/>
      <c r="AA16" s="911"/>
      <c r="AB16" s="977">
        <v>0</v>
      </c>
      <c r="AC16" s="978"/>
      <c r="AD16" s="978"/>
      <c r="AE16" s="979"/>
      <c r="AF16" s="909">
        <v>0</v>
      </c>
      <c r="AG16" s="910"/>
      <c r="AH16" s="910"/>
      <c r="AI16" s="911"/>
      <c r="AJ16" s="375"/>
      <c r="AL16" s="971" t="s">
        <v>1730</v>
      </c>
      <c r="AM16" s="971"/>
      <c r="AN16" s="971"/>
      <c r="AO16" s="971"/>
      <c r="AP16" s="971" t="s">
        <v>1730</v>
      </c>
      <c r="AQ16" s="971"/>
      <c r="AR16" s="971"/>
      <c r="AS16" s="971"/>
      <c r="AT16" s="971"/>
      <c r="AU16" s="971" t="s">
        <v>1730</v>
      </c>
      <c r="AV16" s="971"/>
      <c r="AW16" s="971"/>
      <c r="AX16" s="971"/>
      <c r="AY16" s="971" t="s">
        <v>1730</v>
      </c>
      <c r="AZ16" s="971"/>
      <c r="BA16" s="971"/>
      <c r="BB16" s="971"/>
      <c r="BC16" s="971"/>
    </row>
    <row r="17" spans="1:55" ht="19" customHeight="1">
      <c r="A17" s="46"/>
      <c r="B17" s="538" t="s">
        <v>1731</v>
      </c>
      <c r="C17" s="538"/>
      <c r="D17" s="538"/>
      <c r="E17" s="538"/>
      <c r="F17" s="538"/>
      <c r="G17" s="538"/>
      <c r="H17" s="538"/>
      <c r="I17" s="538"/>
      <c r="J17" s="538"/>
      <c r="K17" s="538"/>
      <c r="L17" s="538"/>
      <c r="M17" s="538"/>
      <c r="N17" s="47"/>
      <c r="O17" s="977">
        <v>45</v>
      </c>
      <c r="P17" s="978"/>
      <c r="Q17" s="978"/>
      <c r="R17" s="979"/>
      <c r="S17" s="977">
        <v>97399</v>
      </c>
      <c r="T17" s="978"/>
      <c r="U17" s="978"/>
      <c r="V17" s="978"/>
      <c r="W17" s="979"/>
      <c r="X17" s="909">
        <v>97399</v>
      </c>
      <c r="Y17" s="910"/>
      <c r="Z17" s="910"/>
      <c r="AA17" s="911"/>
      <c r="AB17" s="977">
        <v>7</v>
      </c>
      <c r="AC17" s="978"/>
      <c r="AD17" s="978"/>
      <c r="AE17" s="979"/>
      <c r="AF17" s="909">
        <v>4539</v>
      </c>
      <c r="AG17" s="910"/>
      <c r="AH17" s="910"/>
      <c r="AI17" s="911"/>
      <c r="AJ17" s="375"/>
      <c r="AL17" s="971" t="s">
        <v>1730</v>
      </c>
      <c r="AM17" s="971"/>
      <c r="AN17" s="971"/>
      <c r="AO17" s="971"/>
      <c r="AP17" s="971" t="s">
        <v>1730</v>
      </c>
      <c r="AQ17" s="971"/>
      <c r="AR17" s="971"/>
      <c r="AS17" s="971"/>
      <c r="AT17" s="971"/>
      <c r="AU17" s="971" t="s">
        <v>1730</v>
      </c>
      <c r="AV17" s="971"/>
      <c r="AW17" s="971"/>
      <c r="AX17" s="971"/>
      <c r="AY17" s="971" t="s">
        <v>1730</v>
      </c>
      <c r="AZ17" s="971"/>
      <c r="BA17" s="971"/>
      <c r="BB17" s="971"/>
      <c r="BC17" s="971"/>
    </row>
    <row r="18" spans="1:55" ht="19" customHeight="1">
      <c r="A18" s="410" t="s">
        <v>238</v>
      </c>
      <c r="B18" s="410"/>
      <c r="C18" s="410"/>
      <c r="D18" s="410"/>
      <c r="E18" s="410"/>
      <c r="F18" s="410"/>
      <c r="G18" s="410"/>
      <c r="H18" s="410"/>
      <c r="I18" s="410"/>
      <c r="J18" s="410"/>
      <c r="K18" s="410"/>
      <c r="L18" s="410"/>
      <c r="M18" s="410"/>
      <c r="N18" s="410"/>
      <c r="O18" s="909">
        <f>SUM(O9:O17)</f>
        <v>202</v>
      </c>
      <c r="P18" s="910"/>
      <c r="Q18" s="910"/>
      <c r="R18" s="911"/>
      <c r="S18" s="909">
        <f>SUM(Q9:U17)</f>
        <v>1505606</v>
      </c>
      <c r="T18" s="910"/>
      <c r="U18" s="910"/>
      <c r="V18" s="910"/>
      <c r="W18" s="911"/>
      <c r="X18" s="909">
        <f>SUM(X9:AA17)</f>
        <v>1378010</v>
      </c>
      <c r="Y18" s="910"/>
      <c r="Z18" s="910"/>
      <c r="AA18" s="911"/>
      <c r="AB18" s="909">
        <f>SUM(AB9:AD17)</f>
        <v>59</v>
      </c>
      <c r="AC18" s="910"/>
      <c r="AD18" s="910"/>
      <c r="AE18" s="911"/>
      <c r="AF18" s="909">
        <v>40568</v>
      </c>
      <c r="AG18" s="910"/>
      <c r="AH18" s="910"/>
      <c r="AI18" s="911"/>
      <c r="AJ18" s="375"/>
      <c r="AL18" s="971">
        <f>SUM(AL9:AO17)</f>
        <v>143</v>
      </c>
      <c r="AM18" s="971"/>
      <c r="AN18" s="971"/>
      <c r="AO18" s="971"/>
      <c r="AP18" s="971">
        <f>SUM(AP9:AT17)</f>
        <v>56880</v>
      </c>
      <c r="AQ18" s="971"/>
      <c r="AR18" s="971"/>
      <c r="AS18" s="971"/>
      <c r="AT18" s="971"/>
      <c r="AU18" s="971">
        <f>SUM(AU9:AX17)</f>
        <v>75</v>
      </c>
      <c r="AV18" s="971"/>
      <c r="AW18" s="971"/>
      <c r="AX18" s="971"/>
      <c r="AY18" s="971">
        <f>SUM(AY9:BC17)</f>
        <v>139740</v>
      </c>
      <c r="AZ18" s="971"/>
      <c r="BA18" s="971"/>
      <c r="BB18" s="971"/>
      <c r="BC18" s="971"/>
    </row>
    <row r="19" spans="1:55" ht="19" customHeight="1">
      <c r="A19" s="28"/>
      <c r="B19" s="28"/>
      <c r="C19" s="28"/>
      <c r="D19" s="28"/>
      <c r="E19" s="28"/>
      <c r="F19" s="28"/>
      <c r="G19" s="28"/>
      <c r="H19" s="28"/>
      <c r="I19" s="28"/>
      <c r="J19" s="28"/>
      <c r="K19" s="28"/>
      <c r="L19" s="28"/>
      <c r="M19" s="28"/>
      <c r="N19" s="28"/>
      <c r="O19" s="375"/>
      <c r="P19" s="375"/>
      <c r="Q19" s="375"/>
      <c r="R19" s="375"/>
      <c r="S19" s="375"/>
      <c r="T19" s="375"/>
      <c r="U19" s="375"/>
      <c r="V19" s="375"/>
      <c r="W19" s="375"/>
      <c r="X19" s="375"/>
      <c r="Y19" s="375"/>
      <c r="Z19" s="375"/>
      <c r="AA19" s="375"/>
      <c r="AB19" s="375"/>
      <c r="AC19" s="375"/>
      <c r="AD19" s="375"/>
      <c r="AE19" s="375"/>
      <c r="AF19" s="375"/>
      <c r="AG19" s="375"/>
      <c r="AH19" s="375"/>
      <c r="AI19" s="375"/>
      <c r="AK19" s="257"/>
      <c r="AL19" s="257"/>
      <c r="AM19" s="257"/>
      <c r="AN19" s="257"/>
      <c r="AO19" s="257"/>
      <c r="AP19" s="257"/>
      <c r="AQ19" s="257"/>
      <c r="AR19" s="257"/>
      <c r="AS19" s="257"/>
      <c r="AT19" s="257"/>
      <c r="AU19" s="257"/>
      <c r="AV19" s="257"/>
      <c r="AW19" s="257"/>
      <c r="AX19" s="257"/>
      <c r="AY19" s="257"/>
      <c r="AZ19" s="257"/>
      <c r="BA19" s="257"/>
      <c r="BB19" s="257"/>
    </row>
    <row r="20" spans="1:55" ht="15.75" customHeight="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83"/>
      <c r="AP20" s="79"/>
      <c r="AQ20" s="79"/>
      <c r="AR20" s="79"/>
      <c r="AS20" s="79"/>
      <c r="AT20" s="79"/>
      <c r="AU20" s="79"/>
      <c r="AV20" s="79"/>
      <c r="AW20" s="79"/>
      <c r="AX20" s="79"/>
      <c r="AY20" s="79"/>
      <c r="AZ20" s="79"/>
      <c r="BA20" s="79"/>
      <c r="BB20" s="79"/>
    </row>
    <row r="21" spans="1:55" s="13" customFormat="1" ht="21.45" customHeight="1">
      <c r="A21" s="13" t="s">
        <v>1991</v>
      </c>
      <c r="P21" s="376"/>
      <c r="Q21" s="376"/>
      <c r="R21" s="376"/>
      <c r="BB21" s="41" t="s">
        <v>1732</v>
      </c>
    </row>
    <row r="22" spans="1:55" ht="20.149999999999999" customHeight="1">
      <c r="A22" s="918" t="s">
        <v>1733</v>
      </c>
      <c r="B22" s="919"/>
      <c r="C22" s="919"/>
      <c r="D22" s="919"/>
      <c r="E22" s="919"/>
      <c r="F22" s="919"/>
      <c r="G22" s="919"/>
      <c r="H22" s="919"/>
      <c r="I22" s="919"/>
      <c r="J22" s="919"/>
      <c r="K22" s="919"/>
      <c r="L22" s="919"/>
      <c r="M22" s="919"/>
      <c r="N22" s="919"/>
      <c r="O22" s="920"/>
      <c r="P22" s="974" t="s">
        <v>1631</v>
      </c>
      <c r="Q22" s="975"/>
      <c r="R22" s="975"/>
      <c r="S22" s="975"/>
      <c r="T22" s="975"/>
      <c r="U22" s="975"/>
      <c r="V22" s="975"/>
      <c r="W22" s="975"/>
      <c r="X22" s="975"/>
      <c r="Y22" s="975"/>
      <c r="Z22" s="907" t="s">
        <v>1632</v>
      </c>
      <c r="AA22" s="670"/>
      <c r="AB22" s="670"/>
      <c r="AC22" s="670"/>
      <c r="AD22" s="926"/>
      <c r="AE22" s="410" t="s">
        <v>1459</v>
      </c>
      <c r="AF22" s="410"/>
      <c r="AG22" s="410"/>
      <c r="AH22" s="410"/>
      <c r="AI22" s="410"/>
      <c r="AJ22" s="410"/>
      <c r="AK22" s="934" t="s">
        <v>1734</v>
      </c>
      <c r="AL22" s="934"/>
      <c r="AM22" s="934"/>
      <c r="AN22" s="976"/>
      <c r="AO22" s="907" t="s">
        <v>1735</v>
      </c>
      <c r="AP22" s="670"/>
      <c r="AQ22" s="670"/>
      <c r="AR22" s="670"/>
      <c r="AS22" s="670"/>
      <c r="AT22" s="670"/>
      <c r="AU22" s="670"/>
      <c r="AV22" s="670"/>
      <c r="AW22" s="670"/>
      <c r="AX22" s="670"/>
      <c r="AY22" s="670"/>
      <c r="AZ22" s="670"/>
      <c r="BA22" s="670"/>
      <c r="BB22" s="670"/>
      <c r="BC22" s="926"/>
    </row>
    <row r="23" spans="1:55" ht="20.149999999999999" customHeight="1">
      <c r="A23" s="912" t="s">
        <v>1736</v>
      </c>
      <c r="B23" s="913"/>
      <c r="C23" s="913"/>
      <c r="D23" s="913"/>
      <c r="E23" s="913"/>
      <c r="F23" s="913"/>
      <c r="G23" s="913"/>
      <c r="H23" s="913"/>
      <c r="I23" s="913"/>
      <c r="J23" s="913"/>
      <c r="K23" s="913"/>
      <c r="L23" s="913"/>
      <c r="M23" s="913"/>
      <c r="N23" s="913"/>
      <c r="O23" s="914"/>
      <c r="P23" s="972" t="s">
        <v>1636</v>
      </c>
      <c r="Q23" s="973"/>
      <c r="R23" s="973"/>
      <c r="S23" s="973"/>
      <c r="T23" s="973"/>
      <c r="U23" s="973"/>
      <c r="V23" s="973"/>
      <c r="W23" s="973"/>
      <c r="X23" s="973"/>
      <c r="Y23" s="973"/>
      <c r="Z23" s="927"/>
      <c r="AA23" s="884"/>
      <c r="AB23" s="884"/>
      <c r="AC23" s="884"/>
      <c r="AD23" s="928"/>
      <c r="AE23" s="410" t="s">
        <v>1737</v>
      </c>
      <c r="AF23" s="410"/>
      <c r="AG23" s="410" t="s">
        <v>1738</v>
      </c>
      <c r="AH23" s="410"/>
      <c r="AI23" s="410" t="s">
        <v>1739</v>
      </c>
      <c r="AJ23" s="410"/>
      <c r="AK23" s="934"/>
      <c r="AL23" s="934"/>
      <c r="AM23" s="934"/>
      <c r="AN23" s="976"/>
      <c r="AO23" s="927"/>
      <c r="AP23" s="884"/>
      <c r="AQ23" s="884"/>
      <c r="AR23" s="884"/>
      <c r="AS23" s="884"/>
      <c r="AT23" s="884"/>
      <c r="AU23" s="884"/>
      <c r="AV23" s="884"/>
      <c r="AW23" s="884"/>
      <c r="AX23" s="884"/>
      <c r="AY23" s="884"/>
      <c r="AZ23" s="884"/>
      <c r="BA23" s="884"/>
      <c r="BB23" s="884"/>
      <c r="BC23" s="928"/>
    </row>
    <row r="24" spans="1:55" ht="8.6999999999999993" customHeight="1">
      <c r="A24" s="885" t="s">
        <v>1740</v>
      </c>
      <c r="B24" s="886"/>
      <c r="C24" s="886"/>
      <c r="D24" s="886"/>
      <c r="E24" s="886"/>
      <c r="F24" s="886"/>
      <c r="G24" s="886"/>
      <c r="H24" s="886"/>
      <c r="I24" s="886"/>
      <c r="J24" s="886"/>
      <c r="K24" s="886"/>
      <c r="L24" s="886"/>
      <c r="M24" s="886"/>
      <c r="N24" s="886"/>
      <c r="O24" s="887"/>
      <c r="P24" s="954" t="s">
        <v>1741</v>
      </c>
      <c r="Q24" s="955"/>
      <c r="R24" s="955"/>
      <c r="S24" s="955"/>
      <c r="T24" s="955"/>
      <c r="U24" s="955"/>
      <c r="V24" s="955"/>
      <c r="W24" s="955"/>
      <c r="X24" s="955"/>
      <c r="Y24" s="956"/>
      <c r="Z24" s="948" t="s">
        <v>1742</v>
      </c>
      <c r="AA24" s="949"/>
      <c r="AB24" s="949"/>
      <c r="AC24" s="949"/>
      <c r="AD24" s="961">
        <v>16</v>
      </c>
      <c r="AE24" s="963">
        <v>7</v>
      </c>
      <c r="AF24" s="964"/>
      <c r="AG24" s="946">
        <v>2</v>
      </c>
      <c r="AH24" s="946"/>
      <c r="AI24" s="946" t="s">
        <v>726</v>
      </c>
      <c r="AJ24" s="946"/>
      <c r="AK24" s="946" t="s">
        <v>726</v>
      </c>
      <c r="AL24" s="946"/>
      <c r="AM24" s="946"/>
      <c r="AN24" s="947"/>
      <c r="AO24" s="406" t="s">
        <v>1181</v>
      </c>
      <c r="AP24" s="387" t="s">
        <v>1743</v>
      </c>
      <c r="AQ24" s="387"/>
      <c r="AR24" s="387"/>
      <c r="AS24" s="387"/>
      <c r="AT24" s="387"/>
      <c r="AU24" s="387"/>
      <c r="AV24" s="387"/>
      <c r="AW24" s="387"/>
      <c r="AX24" s="387"/>
      <c r="AY24" s="387"/>
      <c r="AZ24" s="387"/>
      <c r="BA24" s="387"/>
      <c r="BB24" s="387"/>
      <c r="BC24" s="388"/>
    </row>
    <row r="25" spans="1:55" ht="8.6999999999999993" customHeight="1">
      <c r="A25" s="952"/>
      <c r="B25" s="403"/>
      <c r="C25" s="403"/>
      <c r="D25" s="403"/>
      <c r="E25" s="403"/>
      <c r="F25" s="403"/>
      <c r="G25" s="403"/>
      <c r="H25" s="403"/>
      <c r="I25" s="403"/>
      <c r="J25" s="403"/>
      <c r="K25" s="403"/>
      <c r="L25" s="403"/>
      <c r="M25" s="403"/>
      <c r="N25" s="403"/>
      <c r="O25" s="953"/>
      <c r="P25" s="406"/>
      <c r="Q25" s="390"/>
      <c r="R25" s="390"/>
      <c r="S25" s="390"/>
      <c r="T25" s="390"/>
      <c r="U25" s="390"/>
      <c r="V25" s="390"/>
      <c r="W25" s="390"/>
      <c r="X25" s="390"/>
      <c r="Y25" s="957"/>
      <c r="Z25" s="950"/>
      <c r="AA25" s="951"/>
      <c r="AB25" s="951"/>
      <c r="AC25" s="951"/>
      <c r="AD25" s="962"/>
      <c r="AE25" s="965"/>
      <c r="AF25" s="966"/>
      <c r="AG25" s="946"/>
      <c r="AH25" s="946"/>
      <c r="AI25" s="946"/>
      <c r="AJ25" s="946"/>
      <c r="AK25" s="946"/>
      <c r="AL25" s="946"/>
      <c r="AM25" s="946"/>
      <c r="AN25" s="947"/>
      <c r="AO25" s="406"/>
      <c r="AP25" s="387"/>
      <c r="AQ25" s="387"/>
      <c r="AR25" s="387"/>
      <c r="AS25" s="387"/>
      <c r="AT25" s="387"/>
      <c r="AU25" s="387"/>
      <c r="AV25" s="387"/>
      <c r="AW25" s="387"/>
      <c r="AX25" s="387"/>
      <c r="AY25" s="387"/>
      <c r="AZ25" s="387"/>
      <c r="BA25" s="387"/>
      <c r="BB25" s="387"/>
      <c r="BC25" s="388"/>
    </row>
    <row r="26" spans="1:55" ht="8.6999999999999993" customHeight="1">
      <c r="A26" s="952"/>
      <c r="B26" s="403"/>
      <c r="C26" s="403"/>
      <c r="D26" s="403"/>
      <c r="E26" s="403"/>
      <c r="F26" s="403"/>
      <c r="G26" s="403"/>
      <c r="H26" s="403"/>
      <c r="I26" s="403"/>
      <c r="J26" s="403"/>
      <c r="K26" s="403"/>
      <c r="L26" s="403"/>
      <c r="M26" s="403"/>
      <c r="N26" s="403"/>
      <c r="O26" s="953"/>
      <c r="P26" s="406"/>
      <c r="Q26" s="390"/>
      <c r="R26" s="390"/>
      <c r="S26" s="390"/>
      <c r="T26" s="390"/>
      <c r="U26" s="390"/>
      <c r="V26" s="390"/>
      <c r="W26" s="390"/>
      <c r="X26" s="390"/>
      <c r="Y26" s="957"/>
      <c r="Z26" s="950"/>
      <c r="AA26" s="951"/>
      <c r="AB26" s="951"/>
      <c r="AC26" s="951"/>
      <c r="AD26" s="962"/>
      <c r="AE26" s="965"/>
      <c r="AF26" s="966"/>
      <c r="AG26" s="946"/>
      <c r="AH26" s="946"/>
      <c r="AI26" s="946"/>
      <c r="AJ26" s="946"/>
      <c r="AK26" s="946"/>
      <c r="AL26" s="946"/>
      <c r="AM26" s="946"/>
      <c r="AN26" s="947"/>
      <c r="AO26" s="406" t="s">
        <v>1179</v>
      </c>
      <c r="AP26" s="387" t="s">
        <v>1744</v>
      </c>
      <c r="AQ26" s="387"/>
      <c r="AR26" s="387"/>
      <c r="AS26" s="387"/>
      <c r="AT26" s="387"/>
      <c r="AU26" s="387"/>
      <c r="AV26" s="387"/>
      <c r="AW26" s="387"/>
      <c r="AX26" s="387"/>
      <c r="AY26" s="387"/>
      <c r="AZ26" s="387"/>
      <c r="BA26" s="387"/>
      <c r="BB26" s="387"/>
      <c r="BC26" s="388"/>
    </row>
    <row r="27" spans="1:55" ht="8.6999999999999993" customHeight="1">
      <c r="A27" s="952"/>
      <c r="B27" s="403"/>
      <c r="C27" s="403"/>
      <c r="D27" s="403"/>
      <c r="E27" s="403"/>
      <c r="F27" s="403"/>
      <c r="G27" s="403"/>
      <c r="H27" s="403"/>
      <c r="I27" s="403"/>
      <c r="J27" s="403"/>
      <c r="K27" s="403"/>
      <c r="L27" s="403"/>
      <c r="M27" s="403"/>
      <c r="N27" s="403"/>
      <c r="O27" s="953"/>
      <c r="P27" s="406"/>
      <c r="Q27" s="390"/>
      <c r="R27" s="390"/>
      <c r="S27" s="390"/>
      <c r="T27" s="390"/>
      <c r="U27" s="390"/>
      <c r="V27" s="390"/>
      <c r="W27" s="390"/>
      <c r="X27" s="390"/>
      <c r="Y27" s="957"/>
      <c r="Z27" s="931" t="s">
        <v>1745</v>
      </c>
      <c r="AA27" s="930"/>
      <c r="AB27" s="930"/>
      <c r="AC27" s="930"/>
      <c r="AD27" s="969">
        <v>4</v>
      </c>
      <c r="AE27" s="965"/>
      <c r="AF27" s="966"/>
      <c r="AG27" s="946"/>
      <c r="AH27" s="946"/>
      <c r="AI27" s="946"/>
      <c r="AJ27" s="946"/>
      <c r="AK27" s="946"/>
      <c r="AL27" s="946"/>
      <c r="AM27" s="946"/>
      <c r="AN27" s="947"/>
      <c r="AO27" s="406"/>
      <c r="AP27" s="387"/>
      <c r="AQ27" s="387"/>
      <c r="AR27" s="387"/>
      <c r="AS27" s="387"/>
      <c r="AT27" s="387"/>
      <c r="AU27" s="387"/>
      <c r="AV27" s="387"/>
      <c r="AW27" s="387"/>
      <c r="AX27" s="387"/>
      <c r="AY27" s="387"/>
      <c r="AZ27" s="387"/>
      <c r="BA27" s="387"/>
      <c r="BB27" s="387"/>
      <c r="BC27" s="388"/>
    </row>
    <row r="28" spans="1:55" ht="8.6999999999999993" customHeight="1">
      <c r="A28" s="952"/>
      <c r="B28" s="403"/>
      <c r="C28" s="403"/>
      <c r="D28" s="403"/>
      <c r="E28" s="403"/>
      <c r="F28" s="403"/>
      <c r="G28" s="403"/>
      <c r="H28" s="403"/>
      <c r="I28" s="403"/>
      <c r="J28" s="403"/>
      <c r="K28" s="403"/>
      <c r="L28" s="403"/>
      <c r="M28" s="403"/>
      <c r="N28" s="403"/>
      <c r="O28" s="953"/>
      <c r="P28" s="406"/>
      <c r="Q28" s="390"/>
      <c r="R28" s="390"/>
      <c r="S28" s="390"/>
      <c r="T28" s="390"/>
      <c r="U28" s="390"/>
      <c r="V28" s="390"/>
      <c r="W28" s="390"/>
      <c r="X28" s="390"/>
      <c r="Y28" s="957"/>
      <c r="Z28" s="931"/>
      <c r="AA28" s="930"/>
      <c r="AB28" s="930"/>
      <c r="AC28" s="930"/>
      <c r="AD28" s="969"/>
      <c r="AE28" s="965"/>
      <c r="AF28" s="966"/>
      <c r="AG28" s="946"/>
      <c r="AH28" s="946"/>
      <c r="AI28" s="946"/>
      <c r="AJ28" s="946"/>
      <c r="AK28" s="946"/>
      <c r="AL28" s="946"/>
      <c r="AM28" s="946"/>
      <c r="AN28" s="947"/>
      <c r="AO28" s="908" t="s">
        <v>1179</v>
      </c>
      <c r="AP28" s="387" t="s">
        <v>1746</v>
      </c>
      <c r="AQ28" s="387"/>
      <c r="AR28" s="387"/>
      <c r="AS28" s="387"/>
      <c r="AT28" s="387"/>
      <c r="AU28" s="387"/>
      <c r="AV28" s="387"/>
      <c r="AW28" s="387"/>
      <c r="AX28" s="387"/>
      <c r="AY28" s="387"/>
      <c r="AZ28" s="387"/>
      <c r="BA28" s="387"/>
      <c r="BB28" s="387"/>
      <c r="BC28" s="388"/>
    </row>
    <row r="29" spans="1:55" ht="8.6999999999999993" customHeight="1">
      <c r="A29" s="888"/>
      <c r="B29" s="889"/>
      <c r="C29" s="889"/>
      <c r="D29" s="889"/>
      <c r="E29" s="889"/>
      <c r="F29" s="889"/>
      <c r="G29" s="889"/>
      <c r="H29" s="889"/>
      <c r="I29" s="889"/>
      <c r="J29" s="889"/>
      <c r="K29" s="889"/>
      <c r="L29" s="889"/>
      <c r="M29" s="889"/>
      <c r="N29" s="889"/>
      <c r="O29" s="890"/>
      <c r="P29" s="958"/>
      <c r="Q29" s="959"/>
      <c r="R29" s="959"/>
      <c r="S29" s="959"/>
      <c r="T29" s="959"/>
      <c r="U29" s="959"/>
      <c r="V29" s="959"/>
      <c r="W29" s="959"/>
      <c r="X29" s="959"/>
      <c r="Y29" s="960"/>
      <c r="Z29" s="932"/>
      <c r="AA29" s="933"/>
      <c r="AB29" s="933"/>
      <c r="AC29" s="933"/>
      <c r="AD29" s="970"/>
      <c r="AE29" s="967"/>
      <c r="AF29" s="968"/>
      <c r="AG29" s="946"/>
      <c r="AH29" s="946"/>
      <c r="AI29" s="946"/>
      <c r="AJ29" s="946"/>
      <c r="AK29" s="946"/>
      <c r="AL29" s="946"/>
      <c r="AM29" s="946"/>
      <c r="AN29" s="947"/>
      <c r="AO29" s="908"/>
      <c r="AP29" s="387"/>
      <c r="AQ29" s="387"/>
      <c r="AR29" s="387"/>
      <c r="AS29" s="387"/>
      <c r="AT29" s="387"/>
      <c r="AU29" s="387"/>
      <c r="AV29" s="387"/>
      <c r="AW29" s="387"/>
      <c r="AX29" s="387"/>
      <c r="AY29" s="387"/>
      <c r="AZ29" s="387"/>
      <c r="BA29" s="387"/>
      <c r="BB29" s="387"/>
      <c r="BC29" s="388"/>
    </row>
    <row r="30" spans="1:55" ht="15.75" customHeight="1">
      <c r="A30" s="934" t="s">
        <v>1747</v>
      </c>
      <c r="B30" s="934"/>
      <c r="C30" s="934"/>
      <c r="D30" s="934"/>
      <c r="E30" s="934"/>
      <c r="F30" s="934"/>
      <c r="G30" s="934"/>
      <c r="H30" s="934"/>
      <c r="I30" s="934"/>
      <c r="J30" s="934"/>
      <c r="K30" s="934"/>
      <c r="L30" s="934"/>
      <c r="M30" s="934"/>
      <c r="N30" s="934"/>
      <c r="O30" s="934"/>
      <c r="P30" s="935" t="s">
        <v>1748</v>
      </c>
      <c r="Q30" s="935"/>
      <c r="R30" s="935"/>
      <c r="S30" s="935"/>
      <c r="T30" s="935"/>
      <c r="U30" s="935"/>
      <c r="V30" s="935"/>
      <c r="W30" s="935"/>
      <c r="X30" s="935"/>
      <c r="Y30" s="935"/>
      <c r="Z30" s="936" t="s">
        <v>726</v>
      </c>
      <c r="AA30" s="937"/>
      <c r="AB30" s="937"/>
      <c r="AC30" s="937"/>
      <c r="AD30" s="938"/>
      <c r="AE30" s="556">
        <v>8</v>
      </c>
      <c r="AF30" s="556"/>
      <c r="AG30" s="556">
        <v>2</v>
      </c>
      <c r="AH30" s="556"/>
      <c r="AI30" s="945">
        <v>8</v>
      </c>
      <c r="AJ30" s="945"/>
      <c r="AK30" s="948" t="s">
        <v>1749</v>
      </c>
      <c r="AL30" s="949"/>
      <c r="AM30" s="949"/>
      <c r="AN30" s="949"/>
      <c r="AO30" s="339" t="s">
        <v>1179</v>
      </c>
      <c r="AP30" s="387" t="s">
        <v>1750</v>
      </c>
      <c r="AQ30" s="387"/>
      <c r="AR30" s="387"/>
      <c r="AS30" s="387"/>
      <c r="AT30" s="387"/>
      <c r="AU30" s="387"/>
      <c r="AV30" s="387"/>
      <c r="AW30" s="387"/>
      <c r="AX30" s="387"/>
      <c r="AY30" s="387"/>
      <c r="AZ30" s="387"/>
      <c r="BA30" s="387"/>
      <c r="BB30" s="387"/>
      <c r="BC30" s="388"/>
    </row>
    <row r="31" spans="1:55" ht="15.75" customHeight="1">
      <c r="A31" s="934"/>
      <c r="B31" s="934"/>
      <c r="C31" s="934"/>
      <c r="D31" s="934"/>
      <c r="E31" s="934"/>
      <c r="F31" s="934"/>
      <c r="G31" s="934"/>
      <c r="H31" s="934"/>
      <c r="I31" s="934"/>
      <c r="J31" s="934"/>
      <c r="K31" s="934"/>
      <c r="L31" s="934"/>
      <c r="M31" s="934"/>
      <c r="N31" s="934"/>
      <c r="O31" s="934"/>
      <c r="P31" s="935"/>
      <c r="Q31" s="935"/>
      <c r="R31" s="935"/>
      <c r="S31" s="935"/>
      <c r="T31" s="935"/>
      <c r="U31" s="935"/>
      <c r="V31" s="935"/>
      <c r="W31" s="935"/>
      <c r="X31" s="935"/>
      <c r="Y31" s="935"/>
      <c r="Z31" s="939"/>
      <c r="AA31" s="940"/>
      <c r="AB31" s="940"/>
      <c r="AC31" s="940"/>
      <c r="AD31" s="941"/>
      <c r="AE31" s="556"/>
      <c r="AF31" s="556"/>
      <c r="AG31" s="556"/>
      <c r="AH31" s="556"/>
      <c r="AI31" s="556"/>
      <c r="AJ31" s="556"/>
      <c r="AK31" s="950"/>
      <c r="AL31" s="951"/>
      <c r="AM31" s="951"/>
      <c r="AN31" s="951"/>
      <c r="AO31" s="378"/>
      <c r="AP31" s="387" t="s">
        <v>1751</v>
      </c>
      <c r="AQ31" s="387"/>
      <c r="AR31" s="387"/>
      <c r="AS31" s="387"/>
      <c r="AT31" s="387"/>
      <c r="AU31" s="387"/>
      <c r="AV31" s="387"/>
      <c r="AW31" s="387"/>
      <c r="AX31" s="387"/>
      <c r="AY31" s="387"/>
      <c r="AZ31" s="387"/>
      <c r="BA31" s="387"/>
      <c r="BB31" s="387"/>
      <c r="BC31" s="388"/>
    </row>
    <row r="32" spans="1:55" ht="15.75" customHeight="1">
      <c r="A32" s="934"/>
      <c r="B32" s="934"/>
      <c r="C32" s="934"/>
      <c r="D32" s="934"/>
      <c r="E32" s="934"/>
      <c r="F32" s="934"/>
      <c r="G32" s="934"/>
      <c r="H32" s="934"/>
      <c r="I32" s="934"/>
      <c r="J32" s="934"/>
      <c r="K32" s="934"/>
      <c r="L32" s="934"/>
      <c r="M32" s="934"/>
      <c r="N32" s="934"/>
      <c r="O32" s="934"/>
      <c r="P32" s="935"/>
      <c r="Q32" s="935"/>
      <c r="R32" s="935"/>
      <c r="S32" s="935"/>
      <c r="T32" s="935"/>
      <c r="U32" s="935"/>
      <c r="V32" s="935"/>
      <c r="W32" s="935"/>
      <c r="X32" s="935"/>
      <c r="Y32" s="935"/>
      <c r="Z32" s="939"/>
      <c r="AA32" s="940"/>
      <c r="AB32" s="940"/>
      <c r="AC32" s="940"/>
      <c r="AD32" s="941"/>
      <c r="AE32" s="556"/>
      <c r="AF32" s="556"/>
      <c r="AG32" s="556"/>
      <c r="AH32" s="556"/>
      <c r="AI32" s="556"/>
      <c r="AJ32" s="556"/>
      <c r="AK32" s="950"/>
      <c r="AL32" s="951"/>
      <c r="AM32" s="951"/>
      <c r="AN32" s="951"/>
      <c r="AO32" s="339" t="s">
        <v>1179</v>
      </c>
      <c r="AP32" s="387" t="s">
        <v>1752</v>
      </c>
      <c r="AQ32" s="387"/>
      <c r="AR32" s="387"/>
      <c r="AS32" s="387"/>
      <c r="AT32" s="387"/>
      <c r="AU32" s="387"/>
      <c r="AV32" s="387"/>
      <c r="AW32" s="387"/>
      <c r="AX32" s="387"/>
      <c r="AY32" s="387"/>
      <c r="AZ32" s="387"/>
      <c r="BA32" s="387"/>
      <c r="BB32" s="387"/>
      <c r="BC32" s="388"/>
    </row>
    <row r="33" spans="1:55" ht="15.75" customHeight="1">
      <c r="A33" s="934"/>
      <c r="B33" s="934"/>
      <c r="C33" s="934"/>
      <c r="D33" s="934"/>
      <c r="E33" s="934"/>
      <c r="F33" s="934"/>
      <c r="G33" s="934"/>
      <c r="H33" s="934"/>
      <c r="I33" s="934"/>
      <c r="J33" s="934"/>
      <c r="K33" s="934"/>
      <c r="L33" s="934"/>
      <c r="M33" s="934"/>
      <c r="N33" s="934"/>
      <c r="O33" s="934"/>
      <c r="P33" s="935"/>
      <c r="Q33" s="935"/>
      <c r="R33" s="935"/>
      <c r="S33" s="935"/>
      <c r="T33" s="935"/>
      <c r="U33" s="935"/>
      <c r="V33" s="935"/>
      <c r="W33" s="935"/>
      <c r="X33" s="935"/>
      <c r="Y33" s="935"/>
      <c r="Z33" s="939"/>
      <c r="AA33" s="940"/>
      <c r="AB33" s="940"/>
      <c r="AC33" s="940"/>
      <c r="AD33" s="941"/>
      <c r="AE33" s="556"/>
      <c r="AF33" s="556"/>
      <c r="AG33" s="556"/>
      <c r="AH33" s="556"/>
      <c r="AI33" s="556"/>
      <c r="AJ33" s="556"/>
      <c r="AK33" s="929">
        <v>139000</v>
      </c>
      <c r="AL33" s="930"/>
      <c r="AM33" s="930"/>
      <c r="AN33" s="930"/>
      <c r="AO33" s="339"/>
      <c r="AP33" s="387" t="s">
        <v>1753</v>
      </c>
      <c r="AQ33" s="387"/>
      <c r="AR33" s="387"/>
      <c r="AS33" s="387"/>
      <c r="AT33" s="387"/>
      <c r="AU33" s="387"/>
      <c r="AV33" s="387"/>
      <c r="AW33" s="387"/>
      <c r="AX33" s="387"/>
      <c r="AY33" s="387"/>
      <c r="AZ33" s="387"/>
      <c r="BA33" s="387"/>
      <c r="BB33" s="387"/>
      <c r="BC33" s="388"/>
    </row>
    <row r="34" spans="1:55" ht="15.75" customHeight="1">
      <c r="A34" s="934"/>
      <c r="B34" s="934"/>
      <c r="C34" s="934"/>
      <c r="D34" s="934"/>
      <c r="E34" s="934"/>
      <c r="F34" s="934"/>
      <c r="G34" s="934"/>
      <c r="H34" s="934"/>
      <c r="I34" s="934"/>
      <c r="J34" s="934"/>
      <c r="K34" s="934"/>
      <c r="L34" s="934"/>
      <c r="M34" s="934"/>
      <c r="N34" s="934"/>
      <c r="O34" s="934"/>
      <c r="P34" s="935"/>
      <c r="Q34" s="935"/>
      <c r="R34" s="935"/>
      <c r="S34" s="935"/>
      <c r="T34" s="935"/>
      <c r="U34" s="935"/>
      <c r="V34" s="935"/>
      <c r="W34" s="935"/>
      <c r="X34" s="935"/>
      <c r="Y34" s="935"/>
      <c r="Z34" s="939"/>
      <c r="AA34" s="940"/>
      <c r="AB34" s="940"/>
      <c r="AC34" s="940"/>
      <c r="AD34" s="941"/>
      <c r="AE34" s="556"/>
      <c r="AF34" s="556"/>
      <c r="AG34" s="556"/>
      <c r="AH34" s="556"/>
      <c r="AI34" s="556"/>
      <c r="AJ34" s="556"/>
      <c r="AK34" s="931"/>
      <c r="AL34" s="930"/>
      <c r="AM34" s="930"/>
      <c r="AN34" s="930"/>
      <c r="AO34" s="339" t="s">
        <v>1179</v>
      </c>
      <c r="AP34" s="387" t="s">
        <v>1754</v>
      </c>
      <c r="AQ34" s="387"/>
      <c r="AR34" s="387"/>
      <c r="AS34" s="387"/>
      <c r="AT34" s="387"/>
      <c r="AU34" s="387"/>
      <c r="AV34" s="387"/>
      <c r="AW34" s="387"/>
      <c r="AX34" s="387"/>
      <c r="AY34" s="387"/>
      <c r="AZ34" s="387"/>
      <c r="BA34" s="387"/>
      <c r="BB34" s="387"/>
      <c r="BC34" s="388"/>
    </row>
    <row r="35" spans="1:55" ht="15.75" customHeight="1">
      <c r="A35" s="934"/>
      <c r="B35" s="934"/>
      <c r="C35" s="934"/>
      <c r="D35" s="934"/>
      <c r="E35" s="934"/>
      <c r="F35" s="934"/>
      <c r="G35" s="934"/>
      <c r="H35" s="934"/>
      <c r="I35" s="934"/>
      <c r="J35" s="934"/>
      <c r="K35" s="934"/>
      <c r="L35" s="934"/>
      <c r="M35" s="934"/>
      <c r="N35" s="934"/>
      <c r="O35" s="934"/>
      <c r="P35" s="935"/>
      <c r="Q35" s="935"/>
      <c r="R35" s="935"/>
      <c r="S35" s="935"/>
      <c r="T35" s="935"/>
      <c r="U35" s="935"/>
      <c r="V35" s="935"/>
      <c r="W35" s="935"/>
      <c r="X35" s="935"/>
      <c r="Y35" s="935"/>
      <c r="Z35" s="939"/>
      <c r="AA35" s="940"/>
      <c r="AB35" s="940"/>
      <c r="AC35" s="940"/>
      <c r="AD35" s="941"/>
      <c r="AE35" s="556"/>
      <c r="AF35" s="556"/>
      <c r="AG35" s="556"/>
      <c r="AH35" s="556"/>
      <c r="AI35" s="556"/>
      <c r="AJ35" s="556"/>
      <c r="AK35" s="931"/>
      <c r="AL35" s="930"/>
      <c r="AM35" s="930"/>
      <c r="AN35" s="930"/>
      <c r="AO35" s="339"/>
      <c r="AP35" s="387" t="s">
        <v>1755</v>
      </c>
      <c r="AQ35" s="387"/>
      <c r="AR35" s="387"/>
      <c r="AS35" s="387"/>
      <c r="AT35" s="387"/>
      <c r="AU35" s="387"/>
      <c r="AV35" s="387"/>
      <c r="AW35" s="387"/>
      <c r="AX35" s="387"/>
      <c r="AY35" s="387"/>
      <c r="AZ35" s="387"/>
      <c r="BA35" s="387"/>
      <c r="BB35" s="387"/>
      <c r="BC35" s="388"/>
    </row>
    <row r="36" spans="1:55" ht="15.75" customHeight="1">
      <c r="A36" s="934"/>
      <c r="B36" s="934"/>
      <c r="C36" s="934"/>
      <c r="D36" s="934"/>
      <c r="E36" s="934"/>
      <c r="F36" s="934"/>
      <c r="G36" s="934"/>
      <c r="H36" s="934"/>
      <c r="I36" s="934"/>
      <c r="J36" s="934"/>
      <c r="K36" s="934"/>
      <c r="L36" s="934"/>
      <c r="M36" s="934"/>
      <c r="N36" s="934"/>
      <c r="O36" s="934"/>
      <c r="P36" s="935"/>
      <c r="Q36" s="935"/>
      <c r="R36" s="935"/>
      <c r="S36" s="935"/>
      <c r="T36" s="935"/>
      <c r="U36" s="935"/>
      <c r="V36" s="935"/>
      <c r="W36" s="935"/>
      <c r="X36" s="935"/>
      <c r="Y36" s="935"/>
      <c r="Z36" s="942"/>
      <c r="AA36" s="943"/>
      <c r="AB36" s="943"/>
      <c r="AC36" s="943"/>
      <c r="AD36" s="944"/>
      <c r="AE36" s="556"/>
      <c r="AF36" s="556"/>
      <c r="AG36" s="556"/>
      <c r="AH36" s="556"/>
      <c r="AI36" s="556"/>
      <c r="AJ36" s="556"/>
      <c r="AK36" s="932"/>
      <c r="AL36" s="933"/>
      <c r="AM36" s="933"/>
      <c r="AN36" s="933"/>
      <c r="AO36" s="377" t="s">
        <v>1179</v>
      </c>
      <c r="AP36" s="393" t="s">
        <v>1756</v>
      </c>
      <c r="AQ36" s="393"/>
      <c r="AR36" s="393"/>
      <c r="AS36" s="393"/>
      <c r="AT36" s="393"/>
      <c r="AU36" s="393"/>
      <c r="AV36" s="393"/>
      <c r="AW36" s="393"/>
      <c r="AX36" s="393"/>
      <c r="AY36" s="393"/>
      <c r="AZ36" s="393"/>
      <c r="BA36" s="393"/>
      <c r="BB36" s="393"/>
      <c r="BC36" s="394"/>
    </row>
  </sheetData>
  <sheetProtection selectLockedCells="1" selectUnlockedCells="1"/>
  <mergeCells count="157">
    <mergeCell ref="AL8:AO8"/>
    <mergeCell ref="AP8:AT8"/>
    <mergeCell ref="AU8:AX8"/>
    <mergeCell ref="AY8:BC8"/>
    <mergeCell ref="A9:B15"/>
    <mergeCell ref="D9:M9"/>
    <mergeCell ref="O9:R9"/>
    <mergeCell ref="S9:W9"/>
    <mergeCell ref="X9:AA9"/>
    <mergeCell ref="AB9:AE9"/>
    <mergeCell ref="A7:N8"/>
    <mergeCell ref="P7:Z7"/>
    <mergeCell ref="AB7:AI7"/>
    <mergeCell ref="AL7:AT7"/>
    <mergeCell ref="AU7:BC7"/>
    <mergeCell ref="O8:R8"/>
    <mergeCell ref="S8:W8"/>
    <mergeCell ref="X8:AA8"/>
    <mergeCell ref="AB8:AE8"/>
    <mergeCell ref="AF8:AI8"/>
    <mergeCell ref="AF9:AI9"/>
    <mergeCell ref="AL9:AO9"/>
    <mergeCell ref="AP9:AT9"/>
    <mergeCell ref="AU9:AX9"/>
    <mergeCell ref="AY9:BC9"/>
    <mergeCell ref="D10:M10"/>
    <mergeCell ref="O10:R10"/>
    <mergeCell ref="S10:W10"/>
    <mergeCell ref="X10:AA10"/>
    <mergeCell ref="AB10:AE10"/>
    <mergeCell ref="AF10:AI10"/>
    <mergeCell ref="AL10:AO10"/>
    <mergeCell ref="AP10:AT10"/>
    <mergeCell ref="AU10:AX10"/>
    <mergeCell ref="AY10:BC10"/>
    <mergeCell ref="AY11:BC11"/>
    <mergeCell ref="D12:M12"/>
    <mergeCell ref="O12:R12"/>
    <mergeCell ref="S12:W12"/>
    <mergeCell ref="X12:AA12"/>
    <mergeCell ref="AB12:AE12"/>
    <mergeCell ref="AF12:AI12"/>
    <mergeCell ref="AL12:AO12"/>
    <mergeCell ref="AP12:AT12"/>
    <mergeCell ref="AU12:AX12"/>
    <mergeCell ref="AY12:BC12"/>
    <mergeCell ref="D11:M11"/>
    <mergeCell ref="O11:R11"/>
    <mergeCell ref="S11:W11"/>
    <mergeCell ref="X11:AA11"/>
    <mergeCell ref="AB11:AE11"/>
    <mergeCell ref="AF11:AI11"/>
    <mergeCell ref="AL11:AO11"/>
    <mergeCell ref="AP11:AT11"/>
    <mergeCell ref="AU11:AX11"/>
    <mergeCell ref="AY13:BC13"/>
    <mergeCell ref="D14:M14"/>
    <mergeCell ref="O14:R14"/>
    <mergeCell ref="S14:W14"/>
    <mergeCell ref="X14:AA14"/>
    <mergeCell ref="AB14:AE14"/>
    <mergeCell ref="AF14:AI14"/>
    <mergeCell ref="AL14:AO14"/>
    <mergeCell ref="AP14:AT14"/>
    <mergeCell ref="AU14:AX14"/>
    <mergeCell ref="AY14:BC14"/>
    <mergeCell ref="D13:M13"/>
    <mergeCell ref="O13:R13"/>
    <mergeCell ref="S13:W13"/>
    <mergeCell ref="X13:AA13"/>
    <mergeCell ref="AB13:AE13"/>
    <mergeCell ref="AF13:AI13"/>
    <mergeCell ref="AL13:AO13"/>
    <mergeCell ref="AP13:AT13"/>
    <mergeCell ref="AU13:AX13"/>
    <mergeCell ref="AY15:BC15"/>
    <mergeCell ref="B16:M16"/>
    <mergeCell ref="O16:R16"/>
    <mergeCell ref="S16:W16"/>
    <mergeCell ref="X16:AA16"/>
    <mergeCell ref="AB16:AE16"/>
    <mergeCell ref="AF16:AI16"/>
    <mergeCell ref="AL16:AO16"/>
    <mergeCell ref="AP16:AT16"/>
    <mergeCell ref="AU16:AX16"/>
    <mergeCell ref="AY16:BC16"/>
    <mergeCell ref="D15:M15"/>
    <mergeCell ref="O15:R15"/>
    <mergeCell ref="S15:W15"/>
    <mergeCell ref="X15:AA15"/>
    <mergeCell ref="AB15:AE15"/>
    <mergeCell ref="AF15:AI15"/>
    <mergeCell ref="AL15:AO15"/>
    <mergeCell ref="AP15:AT15"/>
    <mergeCell ref="AU15:AX15"/>
    <mergeCell ref="AY18:BC18"/>
    <mergeCell ref="A22:O22"/>
    <mergeCell ref="P22:Y22"/>
    <mergeCell ref="Z22:AD23"/>
    <mergeCell ref="AE22:AJ22"/>
    <mergeCell ref="AK22:AN23"/>
    <mergeCell ref="B17:M17"/>
    <mergeCell ref="O17:R17"/>
    <mergeCell ref="S17:W17"/>
    <mergeCell ref="X17:AA17"/>
    <mergeCell ref="AB17:AE17"/>
    <mergeCell ref="AF17:AI17"/>
    <mergeCell ref="AL17:AO17"/>
    <mergeCell ref="AP17:AT17"/>
    <mergeCell ref="AU17:AX17"/>
    <mergeCell ref="A24:O29"/>
    <mergeCell ref="P24:Y29"/>
    <mergeCell ref="Z24:AC26"/>
    <mergeCell ref="AD24:AD26"/>
    <mergeCell ref="AE24:AF29"/>
    <mergeCell ref="AG24:AH29"/>
    <mergeCell ref="Z27:AC29"/>
    <mergeCell ref="AD27:AD29"/>
    <mergeCell ref="AY17:BC17"/>
    <mergeCell ref="A18:N18"/>
    <mergeCell ref="O18:R18"/>
    <mergeCell ref="S18:W18"/>
    <mergeCell ref="X18:AA18"/>
    <mergeCell ref="AB18:AE18"/>
    <mergeCell ref="AO22:BC23"/>
    <mergeCell ref="A23:O23"/>
    <mergeCell ref="P23:Y23"/>
    <mergeCell ref="AE23:AF23"/>
    <mergeCell ref="AG23:AH23"/>
    <mergeCell ref="AI23:AJ23"/>
    <mergeCell ref="AF18:AI18"/>
    <mergeCell ref="AL18:AO18"/>
    <mergeCell ref="AP18:AT18"/>
    <mergeCell ref="AU18:AX18"/>
    <mergeCell ref="AI24:AJ29"/>
    <mergeCell ref="AK24:AN29"/>
    <mergeCell ref="AO24:AO25"/>
    <mergeCell ref="AK30:AN32"/>
    <mergeCell ref="AP24:BC25"/>
    <mergeCell ref="AO26:AO27"/>
    <mergeCell ref="AP26:BC27"/>
    <mergeCell ref="AO28:AO29"/>
    <mergeCell ref="AP28:BC29"/>
    <mergeCell ref="AP30:BC30"/>
    <mergeCell ref="AP31:BC31"/>
    <mergeCell ref="AP32:BC32"/>
    <mergeCell ref="AK33:AN36"/>
    <mergeCell ref="AP33:BC33"/>
    <mergeCell ref="AP34:BC34"/>
    <mergeCell ref="AP35:BC35"/>
    <mergeCell ref="AP36:BC36"/>
    <mergeCell ref="A30:O36"/>
    <mergeCell ref="P30:Y36"/>
    <mergeCell ref="Z30:AD36"/>
    <mergeCell ref="AE30:AF36"/>
    <mergeCell ref="AG30:AH36"/>
    <mergeCell ref="AI30:AJ36"/>
  </mergeCells>
  <phoneticPr fontId="3"/>
  <pageMargins left="0.78740157480314965" right="0.39370078740157483" top="0.39370078740157483" bottom="0.39370078740157483" header="0" footer="0"/>
  <pageSetup paperSize="9" scale="81" firstPageNumber="0" orientation="landscape" horizontalDpi="300" verticalDpi="300" r:id="rId1"/>
  <headerFooter scaleWithDoc="0" alignWithMargins="0">
    <oddFooter>&amp;C&amp;"ＭＳ 明朝,標準"－３５－</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A43A-D85A-47E8-B1D9-A8FE06FB01DA}">
  <sheetPr>
    <pageSetUpPr fitToPage="1"/>
  </sheetPr>
  <dimension ref="B1:J19"/>
  <sheetViews>
    <sheetView showRuler="0" view="pageLayout" zoomScaleNormal="100" workbookViewId="0">
      <selection activeCell="F17" sqref="F17"/>
    </sheetView>
  </sheetViews>
  <sheetFormatPr defaultColWidth="9" defaultRowHeight="14.4"/>
  <cols>
    <col min="1" max="1" width="3.21875" style="56" customWidth="1"/>
    <col min="2" max="2" width="9.6640625" style="56" customWidth="1"/>
    <col min="3" max="3" width="12.21875" style="56" customWidth="1"/>
    <col min="4" max="4" width="12.109375" style="56" customWidth="1"/>
    <col min="5" max="9" width="16.6640625" style="56" customWidth="1"/>
    <col min="10" max="10" width="10.6640625" style="56" customWidth="1"/>
    <col min="11" max="11" width="8.6640625" style="56" customWidth="1"/>
    <col min="12" max="16384" width="9" style="56"/>
  </cols>
  <sheetData>
    <row r="1" spans="2:10" ht="47.3" customHeight="1"/>
    <row r="2" spans="2:10" s="52" customFormat="1" ht="29.3" customHeight="1">
      <c r="B2" s="993" t="s">
        <v>1757</v>
      </c>
      <c r="C2" s="994"/>
      <c r="D2" s="994"/>
      <c r="E2" s="994"/>
      <c r="F2" s="126"/>
    </row>
    <row r="3" spans="2:10" s="52" customFormat="1" ht="29.3" customHeight="1" thickBot="1">
      <c r="B3" s="995" t="s">
        <v>1758</v>
      </c>
      <c r="C3" s="995"/>
      <c r="D3" s="995"/>
      <c r="E3" s="995"/>
      <c r="F3" s="995"/>
      <c r="H3" s="996" t="s">
        <v>1759</v>
      </c>
      <c r="I3" s="996"/>
      <c r="J3" s="996"/>
    </row>
    <row r="4" spans="2:10" ht="38.950000000000003" customHeight="1">
      <c r="B4" s="997" t="s">
        <v>1760</v>
      </c>
      <c r="C4" s="999" t="s">
        <v>1761</v>
      </c>
      <c r="D4" s="1000"/>
      <c r="E4" s="258" t="s">
        <v>1762</v>
      </c>
      <c r="F4" s="258" t="s">
        <v>1763</v>
      </c>
      <c r="G4" s="258" t="s">
        <v>1764</v>
      </c>
      <c r="H4" s="259" t="s">
        <v>1765</v>
      </c>
      <c r="I4" s="260" t="s">
        <v>1766</v>
      </c>
      <c r="J4" s="1001" t="s">
        <v>1767</v>
      </c>
    </row>
    <row r="5" spans="2:10" ht="23.25" customHeight="1">
      <c r="B5" s="998"/>
      <c r="C5" s="261" t="s">
        <v>1768</v>
      </c>
      <c r="D5" s="262" t="s">
        <v>1769</v>
      </c>
      <c r="E5" s="460" t="s">
        <v>1770</v>
      </c>
      <c r="F5" s="460"/>
      <c r="G5" s="460"/>
      <c r="H5" s="460"/>
      <c r="I5" s="467"/>
      <c r="J5" s="1002"/>
    </row>
    <row r="6" spans="2:10" ht="28.5" customHeight="1">
      <c r="B6" s="984" t="s">
        <v>1771</v>
      </c>
      <c r="C6" s="988" t="s">
        <v>1772</v>
      </c>
      <c r="D6" s="989"/>
      <c r="E6" s="251" t="s">
        <v>1773</v>
      </c>
      <c r="F6" s="263" t="s">
        <v>1774</v>
      </c>
      <c r="G6" s="251" t="s">
        <v>1773</v>
      </c>
      <c r="H6" s="251" t="s">
        <v>1773</v>
      </c>
      <c r="I6" s="252" t="s">
        <v>1773</v>
      </c>
      <c r="J6" s="264">
        <f>SUM(E6:I6)</f>
        <v>0</v>
      </c>
    </row>
    <row r="7" spans="2:10" ht="28.5" customHeight="1">
      <c r="B7" s="984"/>
      <c r="C7" s="988" t="s">
        <v>1775</v>
      </c>
      <c r="D7" s="989"/>
      <c r="E7" s="251">
        <v>25</v>
      </c>
      <c r="F7" s="251" t="s">
        <v>1773</v>
      </c>
      <c r="G7" s="251" t="s">
        <v>1773</v>
      </c>
      <c r="H7" s="251" t="s">
        <v>1773</v>
      </c>
      <c r="I7" s="252" t="s">
        <v>1773</v>
      </c>
      <c r="J7" s="264">
        <f t="shared" ref="J7:J15" si="0">SUM(E7:I7)</f>
        <v>25</v>
      </c>
    </row>
    <row r="8" spans="2:10" ht="28.5" customHeight="1">
      <c r="B8" s="984"/>
      <c r="C8" s="988" t="s">
        <v>1776</v>
      </c>
      <c r="D8" s="989"/>
      <c r="E8" s="251" t="s">
        <v>1773</v>
      </c>
      <c r="F8" s="251" t="s">
        <v>1773</v>
      </c>
      <c r="G8" s="251" t="s">
        <v>1773</v>
      </c>
      <c r="H8" s="251" t="s">
        <v>1773</v>
      </c>
      <c r="I8" s="252" t="s">
        <v>1773</v>
      </c>
      <c r="J8" s="264">
        <f t="shared" si="0"/>
        <v>0</v>
      </c>
    </row>
    <row r="9" spans="2:10" ht="28.5" customHeight="1">
      <c r="B9" s="984"/>
      <c r="C9" s="988" t="s">
        <v>1777</v>
      </c>
      <c r="D9" s="989"/>
      <c r="E9" s="251" t="s">
        <v>1773</v>
      </c>
      <c r="F9" s="251" t="s">
        <v>1773</v>
      </c>
      <c r="G9" s="251" t="s">
        <v>1773</v>
      </c>
      <c r="H9" s="251" t="s">
        <v>1773</v>
      </c>
      <c r="I9" s="252" t="s">
        <v>1773</v>
      </c>
      <c r="J9" s="264">
        <f t="shared" si="0"/>
        <v>0</v>
      </c>
    </row>
    <row r="10" spans="2:10" ht="28.5" customHeight="1" thickBot="1">
      <c r="B10" s="990"/>
      <c r="C10" s="991" t="s">
        <v>238</v>
      </c>
      <c r="D10" s="992"/>
      <c r="E10" s="265">
        <f t="shared" ref="E10:I10" si="1">SUM(E6:E9)</f>
        <v>25</v>
      </c>
      <c r="F10" s="265">
        <f t="shared" si="1"/>
        <v>0</v>
      </c>
      <c r="G10" s="265">
        <f t="shared" si="1"/>
        <v>0</v>
      </c>
      <c r="H10" s="265">
        <f t="shared" si="1"/>
        <v>0</v>
      </c>
      <c r="I10" s="266">
        <f t="shared" si="1"/>
        <v>0</v>
      </c>
      <c r="J10" s="267">
        <f t="shared" si="0"/>
        <v>25</v>
      </c>
    </row>
    <row r="11" spans="2:10" ht="28.5" customHeight="1">
      <c r="B11" s="983" t="s">
        <v>1778</v>
      </c>
      <c r="C11" s="986" t="s">
        <v>1772</v>
      </c>
      <c r="D11" s="987"/>
      <c r="E11" s="268">
        <v>0</v>
      </c>
      <c r="F11" s="268" t="s">
        <v>1773</v>
      </c>
      <c r="G11" s="268" t="s">
        <v>1773</v>
      </c>
      <c r="H11" s="268" t="s">
        <v>1773</v>
      </c>
      <c r="I11" s="269">
        <v>0</v>
      </c>
      <c r="J11" s="270">
        <f t="shared" si="0"/>
        <v>0</v>
      </c>
    </row>
    <row r="12" spans="2:10" ht="28.5" customHeight="1">
      <c r="B12" s="984"/>
      <c r="C12" s="988" t="s">
        <v>1775</v>
      </c>
      <c r="D12" s="989"/>
      <c r="E12" s="251">
        <v>212</v>
      </c>
      <c r="F12" s="251" t="s">
        <v>1773</v>
      </c>
      <c r="G12" s="251" t="s">
        <v>1773</v>
      </c>
      <c r="H12" s="251" t="s">
        <v>1773</v>
      </c>
      <c r="I12" s="252">
        <v>228</v>
      </c>
      <c r="J12" s="264">
        <f t="shared" si="0"/>
        <v>440</v>
      </c>
    </row>
    <row r="13" spans="2:10" ht="28.5" customHeight="1">
      <c r="B13" s="984"/>
      <c r="C13" s="988" t="s">
        <v>1776</v>
      </c>
      <c r="D13" s="989"/>
      <c r="E13" s="251" t="s">
        <v>1773</v>
      </c>
      <c r="F13" s="251" t="s">
        <v>1773</v>
      </c>
      <c r="G13" s="251" t="s">
        <v>1773</v>
      </c>
      <c r="H13" s="251" t="s">
        <v>1773</v>
      </c>
      <c r="I13" s="252" t="s">
        <v>1773</v>
      </c>
      <c r="J13" s="264">
        <f t="shared" si="0"/>
        <v>0</v>
      </c>
    </row>
    <row r="14" spans="2:10" ht="28.5" customHeight="1">
      <c r="B14" s="984"/>
      <c r="C14" s="988" t="s">
        <v>1777</v>
      </c>
      <c r="D14" s="989"/>
      <c r="E14" s="251">
        <v>0</v>
      </c>
      <c r="F14" s="251" t="s">
        <v>1773</v>
      </c>
      <c r="G14" s="251" t="s">
        <v>1773</v>
      </c>
      <c r="H14" s="251" t="s">
        <v>1773</v>
      </c>
      <c r="I14" s="252" t="s">
        <v>1773</v>
      </c>
      <c r="J14" s="264">
        <f t="shared" si="0"/>
        <v>0</v>
      </c>
    </row>
    <row r="15" spans="2:10" ht="28.5" customHeight="1" thickBot="1">
      <c r="B15" s="985"/>
      <c r="C15" s="594" t="s">
        <v>238</v>
      </c>
      <c r="D15" s="596"/>
      <c r="E15" s="271">
        <f>SUM(E11:E14)</f>
        <v>212</v>
      </c>
      <c r="F15" s="271">
        <f t="shared" ref="F15:I15" si="2">SUM(F11:F14)</f>
        <v>0</v>
      </c>
      <c r="G15" s="271">
        <f t="shared" si="2"/>
        <v>0</v>
      </c>
      <c r="H15" s="271">
        <f t="shared" si="2"/>
        <v>0</v>
      </c>
      <c r="I15" s="256">
        <f t="shared" si="2"/>
        <v>228</v>
      </c>
      <c r="J15" s="272">
        <f t="shared" si="0"/>
        <v>440</v>
      </c>
    </row>
    <row r="16" spans="2:10" ht="28.5" customHeight="1" thickBot="1">
      <c r="B16" s="980" t="s">
        <v>476</v>
      </c>
      <c r="C16" s="981"/>
      <c r="D16" s="982"/>
      <c r="E16" s="273">
        <f t="shared" ref="E16:I16" si="3">E10+E15</f>
        <v>237</v>
      </c>
      <c r="F16" s="273">
        <f>F10+F15</f>
        <v>0</v>
      </c>
      <c r="G16" s="273">
        <f t="shared" si="3"/>
        <v>0</v>
      </c>
      <c r="H16" s="273">
        <f t="shared" si="3"/>
        <v>0</v>
      </c>
      <c r="I16" s="274">
        <f t="shared" si="3"/>
        <v>228</v>
      </c>
      <c r="J16" s="275">
        <f>J10+J15</f>
        <v>465</v>
      </c>
    </row>
    <row r="17" spans="8:9" ht="23.25" customHeight="1">
      <c r="H17" s="62"/>
      <c r="I17" s="62"/>
    </row>
    <row r="18" spans="8:9" ht="18" customHeight="1"/>
    <row r="19" spans="8:9" ht="18" customHeight="1"/>
  </sheetData>
  <sheetProtection selectLockedCells="1" selectUnlockedCells="1"/>
  <mergeCells count="20">
    <mergeCell ref="B2:E2"/>
    <mergeCell ref="B3:F3"/>
    <mergeCell ref="H3:J3"/>
    <mergeCell ref="B4:B5"/>
    <mergeCell ref="C4:D4"/>
    <mergeCell ref="J4:J5"/>
    <mergeCell ref="E5:I5"/>
    <mergeCell ref="B6:B10"/>
    <mergeCell ref="C6:D6"/>
    <mergeCell ref="C7:D7"/>
    <mergeCell ref="C8:D8"/>
    <mergeCell ref="C9:D9"/>
    <mergeCell ref="C10:D10"/>
    <mergeCell ref="B16:D16"/>
    <mergeCell ref="B11:B15"/>
    <mergeCell ref="C11:D11"/>
    <mergeCell ref="C12:D12"/>
    <mergeCell ref="C13:D13"/>
    <mergeCell ref="C14:D14"/>
    <mergeCell ref="C15:D15"/>
  </mergeCells>
  <phoneticPr fontId="3"/>
  <pageMargins left="0.78740157480314965" right="0.39370078740157483" top="0.39370078740157483" bottom="0.39370078740157483" header="0" footer="0"/>
  <pageSetup paperSize="9" scale="92" firstPageNumber="0" orientation="landscape" horizontalDpi="300" verticalDpi="300" r:id="rId1"/>
  <headerFooter scaleWithDoc="0" alignWithMargins="0">
    <oddFooter>&amp;C&amp;"ＭＳ 明朝,標準"－３６－</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1D10B-036C-4CA8-A5C5-F0DA0D2386D2}">
  <sheetPr>
    <pageSetUpPr fitToPage="1"/>
  </sheetPr>
  <dimension ref="A4:Q21"/>
  <sheetViews>
    <sheetView view="pageLayout" zoomScaleNormal="100" workbookViewId="0">
      <selection activeCell="G22" sqref="G22"/>
    </sheetView>
  </sheetViews>
  <sheetFormatPr defaultColWidth="9" defaultRowHeight="14.4"/>
  <cols>
    <col min="1" max="1" width="10" style="56" customWidth="1"/>
    <col min="2" max="17" width="8.33203125" style="56" customWidth="1"/>
    <col min="18" max="16384" width="9" style="56"/>
  </cols>
  <sheetData>
    <row r="4" spans="1:17" s="52" customFormat="1" ht="20.95" customHeight="1">
      <c r="A4" s="995" t="s">
        <v>1779</v>
      </c>
      <c r="B4" s="995"/>
      <c r="C4" s="995"/>
      <c r="D4" s="995"/>
      <c r="E4" s="995"/>
      <c r="F4" s="995"/>
      <c r="G4" s="995"/>
      <c r="H4" s="995"/>
    </row>
    <row r="5" spans="1:17" s="52" customFormat="1" ht="20.95" customHeight="1">
      <c r="A5" s="56"/>
      <c r="B5" s="53"/>
      <c r="C5" s="53"/>
      <c r="D5" s="53"/>
      <c r="E5" s="53"/>
      <c r="F5" s="53"/>
    </row>
    <row r="6" spans="1:17" ht="29.3" customHeight="1">
      <c r="A6" s="792" t="s">
        <v>1780</v>
      </c>
      <c r="B6" s="792"/>
      <c r="C6" s="792"/>
      <c r="P6" s="598" t="s">
        <v>1781</v>
      </c>
      <c r="Q6" s="598"/>
    </row>
    <row r="7" spans="1:17" ht="29.3" customHeight="1">
      <c r="A7" s="276" t="s">
        <v>1782</v>
      </c>
      <c r="B7" s="460" t="s">
        <v>1783</v>
      </c>
      <c r="C7" s="460"/>
      <c r="D7" s="460"/>
      <c r="E7" s="460"/>
      <c r="F7" s="460"/>
      <c r="G7" s="460"/>
      <c r="H7" s="460"/>
      <c r="I7" s="460"/>
      <c r="J7" s="460"/>
      <c r="K7" s="460"/>
      <c r="L7" s="460"/>
      <c r="M7" s="460"/>
      <c r="N7" s="460" t="s">
        <v>1784</v>
      </c>
      <c r="O7" s="460"/>
      <c r="P7" s="460" t="s">
        <v>1785</v>
      </c>
      <c r="Q7" s="460"/>
    </row>
    <row r="8" spans="1:17" ht="29.3" customHeight="1">
      <c r="A8" s="277"/>
      <c r="B8" s="460" t="s">
        <v>1786</v>
      </c>
      <c r="C8" s="460"/>
      <c r="D8" s="460"/>
      <c r="E8" s="460"/>
      <c r="F8" s="1003" t="s">
        <v>1787</v>
      </c>
      <c r="G8" s="1003"/>
      <c r="H8" s="460" t="s">
        <v>1788</v>
      </c>
      <c r="I8" s="460"/>
      <c r="J8" s="1003" t="s">
        <v>1789</v>
      </c>
      <c r="K8" s="1003"/>
      <c r="L8" s="460" t="s">
        <v>1790</v>
      </c>
      <c r="M8" s="460"/>
      <c r="N8" s="460"/>
      <c r="O8" s="460"/>
      <c r="P8" s="460"/>
      <c r="Q8" s="460"/>
    </row>
    <row r="9" spans="1:17" ht="29.3" customHeight="1">
      <c r="A9" s="277"/>
      <c r="B9" s="460" t="s">
        <v>1791</v>
      </c>
      <c r="C9" s="460"/>
      <c r="D9" s="460" t="s">
        <v>1792</v>
      </c>
      <c r="E9" s="460"/>
      <c r="F9" s="1003"/>
      <c r="G9" s="1003"/>
      <c r="H9" s="460"/>
      <c r="I9" s="460"/>
      <c r="J9" s="1003"/>
      <c r="K9" s="1003"/>
      <c r="L9" s="460"/>
      <c r="M9" s="460"/>
      <c r="N9" s="460"/>
      <c r="O9" s="460"/>
      <c r="P9" s="460"/>
      <c r="Q9" s="460"/>
    </row>
    <row r="10" spans="1:17" ht="29.3" customHeight="1">
      <c r="A10" s="277" t="s">
        <v>1173</v>
      </c>
      <c r="B10" s="55" t="s">
        <v>1793</v>
      </c>
      <c r="C10" s="55" t="s">
        <v>1794</v>
      </c>
      <c r="D10" s="55" t="s">
        <v>1793</v>
      </c>
      <c r="E10" s="55" t="s">
        <v>1794</v>
      </c>
      <c r="F10" s="55" t="s">
        <v>1793</v>
      </c>
      <c r="G10" s="55" t="s">
        <v>1794</v>
      </c>
      <c r="H10" s="55" t="s">
        <v>1793</v>
      </c>
      <c r="I10" s="55" t="s">
        <v>1794</v>
      </c>
      <c r="J10" s="55" t="s">
        <v>1793</v>
      </c>
      <c r="K10" s="55" t="s">
        <v>1794</v>
      </c>
      <c r="L10" s="55" t="s">
        <v>1793</v>
      </c>
      <c r="M10" s="55" t="s">
        <v>1794</v>
      </c>
      <c r="N10" s="55" t="s">
        <v>1793</v>
      </c>
      <c r="O10" s="55" t="s">
        <v>1794</v>
      </c>
      <c r="P10" s="55" t="s">
        <v>1793</v>
      </c>
      <c r="Q10" s="55" t="s">
        <v>1794</v>
      </c>
    </row>
    <row r="11" spans="1:17" ht="29.3" customHeight="1">
      <c r="A11" s="55">
        <v>6</v>
      </c>
      <c r="B11" s="251">
        <v>10</v>
      </c>
      <c r="C11" s="254">
        <v>43860</v>
      </c>
      <c r="D11" s="278" t="s">
        <v>726</v>
      </c>
      <c r="E11" s="251" t="s">
        <v>726</v>
      </c>
      <c r="F11" s="251" t="s">
        <v>726</v>
      </c>
      <c r="G11" s="251" t="s">
        <v>726</v>
      </c>
      <c r="H11" s="251">
        <v>1</v>
      </c>
      <c r="I11" s="254">
        <v>1000</v>
      </c>
      <c r="J11" s="251" t="s">
        <v>726</v>
      </c>
      <c r="K11" s="251" t="s">
        <v>726</v>
      </c>
      <c r="L11" s="251" t="s">
        <v>726</v>
      </c>
      <c r="M11" s="251" t="s">
        <v>726</v>
      </c>
      <c r="N11" s="251" t="s">
        <v>726</v>
      </c>
      <c r="O11" s="251" t="s">
        <v>726</v>
      </c>
      <c r="P11" s="279">
        <f>B11+H11</f>
        <v>11</v>
      </c>
      <c r="Q11" s="280">
        <f>C11+I11</f>
        <v>44860</v>
      </c>
    </row>
    <row r="12" spans="1:17" ht="29.3" customHeight="1">
      <c r="Q12" s="62"/>
    </row>
    <row r="13" spans="1:17" ht="29.3" customHeight="1">
      <c r="A13" s="1004" t="s">
        <v>1795</v>
      </c>
      <c r="B13" s="1004"/>
      <c r="C13" s="1004"/>
      <c r="H13" s="598" t="s">
        <v>1781</v>
      </c>
      <c r="I13" s="598"/>
    </row>
    <row r="14" spans="1:17" ht="29.3" customHeight="1">
      <c r="A14" s="276" t="s">
        <v>1782</v>
      </c>
      <c r="B14" s="1003" t="s">
        <v>1796</v>
      </c>
      <c r="C14" s="1003"/>
      <c r="D14" s="633" t="s">
        <v>1797</v>
      </c>
      <c r="E14" s="633"/>
      <c r="F14" s="633" t="s">
        <v>1798</v>
      </c>
      <c r="G14" s="633"/>
      <c r="H14" s="460" t="s">
        <v>1785</v>
      </c>
      <c r="I14" s="460"/>
    </row>
    <row r="15" spans="1:17" ht="29.3" customHeight="1">
      <c r="A15" s="281" t="s">
        <v>1173</v>
      </c>
      <c r="B15" s="55" t="s">
        <v>1793</v>
      </c>
      <c r="C15" s="55" t="s">
        <v>1794</v>
      </c>
      <c r="D15" s="55" t="s">
        <v>1793</v>
      </c>
      <c r="E15" s="55" t="s">
        <v>1794</v>
      </c>
      <c r="F15" s="55" t="s">
        <v>1793</v>
      </c>
      <c r="G15" s="55" t="s">
        <v>1794</v>
      </c>
      <c r="H15" s="55" t="s">
        <v>1793</v>
      </c>
      <c r="I15" s="55" t="s">
        <v>1794</v>
      </c>
    </row>
    <row r="16" spans="1:17" ht="29.3" customHeight="1">
      <c r="A16" s="55">
        <v>6</v>
      </c>
      <c r="B16" s="251" t="s">
        <v>726</v>
      </c>
      <c r="C16" s="251" t="s">
        <v>726</v>
      </c>
      <c r="D16" s="251" t="s">
        <v>726</v>
      </c>
      <c r="E16" s="251" t="s">
        <v>726</v>
      </c>
      <c r="F16" s="251" t="s">
        <v>726</v>
      </c>
      <c r="G16" s="251" t="s">
        <v>726</v>
      </c>
      <c r="H16" s="251" t="s">
        <v>726</v>
      </c>
      <c r="I16" s="251" t="s">
        <v>726</v>
      </c>
    </row>
    <row r="17" spans="1:9" ht="29.3" customHeight="1"/>
    <row r="18" spans="1:9" ht="29.3" customHeight="1">
      <c r="A18" s="52" t="s">
        <v>1799</v>
      </c>
      <c r="H18" s="598" t="s">
        <v>1781</v>
      </c>
      <c r="I18" s="598"/>
    </row>
    <row r="19" spans="1:9" ht="29.3" customHeight="1">
      <c r="A19" s="276" t="s">
        <v>1782</v>
      </c>
      <c r="B19" s="460" t="s">
        <v>1800</v>
      </c>
      <c r="C19" s="460"/>
      <c r="D19" s="633" t="s">
        <v>1801</v>
      </c>
      <c r="E19" s="633"/>
      <c r="F19" s="633" t="s">
        <v>1802</v>
      </c>
      <c r="G19" s="633"/>
      <c r="H19" s="460" t="s">
        <v>1785</v>
      </c>
      <c r="I19" s="460"/>
    </row>
    <row r="20" spans="1:9" ht="29.3" customHeight="1">
      <c r="A20" s="281" t="s">
        <v>1173</v>
      </c>
      <c r="B20" s="55" t="s">
        <v>1793</v>
      </c>
      <c r="C20" s="55" t="s">
        <v>1794</v>
      </c>
      <c r="D20" s="55" t="s">
        <v>1793</v>
      </c>
      <c r="E20" s="55" t="s">
        <v>1794</v>
      </c>
      <c r="F20" s="55" t="s">
        <v>1793</v>
      </c>
      <c r="G20" s="55" t="s">
        <v>1794</v>
      </c>
      <c r="H20" s="55" t="s">
        <v>1793</v>
      </c>
      <c r="I20" s="55" t="s">
        <v>1794</v>
      </c>
    </row>
    <row r="21" spans="1:9" ht="29.3" customHeight="1">
      <c r="A21" s="55">
        <v>6</v>
      </c>
      <c r="B21" s="251" t="s">
        <v>1604</v>
      </c>
      <c r="C21" s="282" t="s">
        <v>1604</v>
      </c>
      <c r="D21" s="251" t="s">
        <v>726</v>
      </c>
      <c r="E21" s="251" t="s">
        <v>726</v>
      </c>
      <c r="F21" s="251" t="s">
        <v>1604</v>
      </c>
      <c r="G21" s="283" t="s">
        <v>1604</v>
      </c>
      <c r="H21" s="251" t="s">
        <v>1604</v>
      </c>
      <c r="I21" s="254" t="s">
        <v>1604</v>
      </c>
    </row>
  </sheetData>
  <sheetProtection selectLockedCells="1" selectUnlockedCells="1"/>
  <mergeCells count="24">
    <mergeCell ref="P6:Q6"/>
    <mergeCell ref="B7:M7"/>
    <mergeCell ref="N7:O9"/>
    <mergeCell ref="P7:Q9"/>
    <mergeCell ref="B8:E8"/>
    <mergeCell ref="F8:G9"/>
    <mergeCell ref="H8:I9"/>
    <mergeCell ref="J8:K9"/>
    <mergeCell ref="L8:M9"/>
    <mergeCell ref="B14:C14"/>
    <mergeCell ref="D14:E14"/>
    <mergeCell ref="F14:G14"/>
    <mergeCell ref="H14:I14"/>
    <mergeCell ref="A4:H4"/>
    <mergeCell ref="A6:C6"/>
    <mergeCell ref="B9:C9"/>
    <mergeCell ref="D9:E9"/>
    <mergeCell ref="A13:C13"/>
    <mergeCell ref="H13:I13"/>
    <mergeCell ref="H18:I18"/>
    <mergeCell ref="B19:C19"/>
    <mergeCell ref="D19:E19"/>
    <mergeCell ref="F19:G19"/>
    <mergeCell ref="H19:I19"/>
  </mergeCells>
  <phoneticPr fontId="3"/>
  <pageMargins left="0.78740157480314965" right="0.39370078740157483" top="0.39370078740157483" bottom="0.39370078740157483" header="0" footer="0"/>
  <pageSetup paperSize="9" scale="84" firstPageNumber="0" orientation="landscape" horizontalDpi="300" verticalDpi="300" r:id="rId1"/>
  <headerFooter scaleWithDoc="0" alignWithMargins="0">
    <oddFooter>&amp;C&amp;"ＭＳ 明朝,標準"－３７－</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A48B3-8146-48AF-A7AC-2F1CFF923D0E}">
  <sheetPr>
    <pageSetUpPr fitToPage="1"/>
  </sheetPr>
  <dimension ref="A1:BE597"/>
  <sheetViews>
    <sheetView showGridLines="0" view="pageLayout" topLeftCell="A16" zoomScale="85" zoomScaleNormal="100" zoomScaleSheetLayoutView="100" zoomScalePageLayoutView="85" workbookViewId="0">
      <selection activeCell="AG7" sqref="AG7"/>
    </sheetView>
  </sheetViews>
  <sheetFormatPr defaultColWidth="9" defaultRowHeight="15.05" customHeight="1"/>
  <cols>
    <col min="1" max="23" width="3" style="14" customWidth="1"/>
    <col min="24" max="24" width="5.44140625" style="14" customWidth="1"/>
    <col min="25" max="30" width="3" style="14" customWidth="1"/>
    <col min="31" max="31" width="2.44140625" style="14" customWidth="1"/>
    <col min="32" max="51" width="3" style="14" customWidth="1"/>
    <col min="52" max="52" width="3.33203125" style="14" customWidth="1"/>
    <col min="53" max="54" width="3" style="14" customWidth="1"/>
    <col min="55" max="55" width="3.21875" style="14" customWidth="1"/>
    <col min="56" max="56" width="3" style="14" customWidth="1"/>
    <col min="57" max="57" width="5.88671875" style="14" customWidth="1"/>
    <col min="58" max="69" width="3" style="14" customWidth="1"/>
    <col min="70" max="16384" width="9" style="14"/>
  </cols>
  <sheetData>
    <row r="1" spans="1:57" ht="15.05" customHeight="1">
      <c r="A1" s="13" t="s">
        <v>86</v>
      </c>
      <c r="K1" s="14" t="s">
        <v>87</v>
      </c>
    </row>
    <row r="3" spans="1:57" ht="9" customHeight="1">
      <c r="B3" s="389" t="s">
        <v>88</v>
      </c>
      <c r="C3" s="389"/>
      <c r="D3" s="389"/>
      <c r="E3" s="389"/>
      <c r="F3" s="389"/>
      <c r="G3" s="16"/>
      <c r="H3" s="16"/>
      <c r="I3" s="387" t="s">
        <v>89</v>
      </c>
      <c r="J3" s="387"/>
      <c r="K3" s="387"/>
      <c r="L3" s="387"/>
    </row>
    <row r="4" spans="1:57" ht="9" customHeight="1">
      <c r="B4" s="389"/>
      <c r="C4" s="389"/>
      <c r="D4" s="389"/>
      <c r="E4" s="389"/>
      <c r="F4" s="389"/>
      <c r="H4" s="17"/>
      <c r="I4" s="387"/>
      <c r="J4" s="387"/>
      <c r="K4" s="387"/>
      <c r="L4" s="387"/>
    </row>
    <row r="5" spans="1:57" ht="15.05" customHeight="1">
      <c r="H5" s="18"/>
      <c r="I5" s="387" t="s">
        <v>90</v>
      </c>
      <c r="J5" s="387"/>
      <c r="K5" s="387"/>
      <c r="L5" s="387"/>
      <c r="M5" s="387"/>
      <c r="N5" s="387"/>
      <c r="O5" s="16"/>
      <c r="P5" s="16"/>
      <c r="Q5" s="16"/>
      <c r="R5" s="14" t="s">
        <v>91</v>
      </c>
      <c r="Z5" s="16"/>
      <c r="AA5" s="16"/>
      <c r="AB5" s="387" t="s">
        <v>92</v>
      </c>
      <c r="AC5" s="387"/>
      <c r="AD5" s="387"/>
      <c r="AE5" s="387"/>
      <c r="AF5" s="16"/>
      <c r="AG5" s="16"/>
      <c r="AH5" s="16"/>
      <c r="AI5" s="387" t="s">
        <v>93</v>
      </c>
      <c r="AJ5" s="387"/>
      <c r="AK5" s="387"/>
      <c r="AL5" s="387"/>
      <c r="AM5" s="387"/>
      <c r="AN5" s="387"/>
      <c r="AO5" s="387"/>
      <c r="AP5" s="387"/>
      <c r="AX5" s="17" t="s">
        <v>94</v>
      </c>
      <c r="AY5" s="19"/>
      <c r="AZ5" s="19"/>
      <c r="BA5" s="19"/>
      <c r="BB5" s="19"/>
      <c r="BC5" s="19"/>
      <c r="BD5" s="19"/>
      <c r="BE5" s="20"/>
    </row>
    <row r="6" spans="1:57" ht="15.05" customHeight="1">
      <c r="H6" s="21"/>
      <c r="I6" s="387"/>
      <c r="J6" s="387"/>
      <c r="K6" s="387"/>
      <c r="L6" s="387"/>
      <c r="M6" s="387"/>
      <c r="N6" s="387"/>
      <c r="R6" s="14" t="s">
        <v>95</v>
      </c>
      <c r="AB6" s="387"/>
      <c r="AC6" s="387"/>
      <c r="AD6" s="387"/>
      <c r="AE6" s="387"/>
      <c r="AI6" s="387"/>
      <c r="AJ6" s="387"/>
      <c r="AK6" s="387"/>
      <c r="AL6" s="387"/>
      <c r="AM6" s="387"/>
      <c r="AN6" s="387"/>
      <c r="AO6" s="387"/>
      <c r="AP6" s="387"/>
      <c r="AX6" s="21" t="s">
        <v>96</v>
      </c>
      <c r="BC6" s="387">
        <v>2428</v>
      </c>
      <c r="BD6" s="387"/>
      <c r="BE6" s="388"/>
    </row>
    <row r="7" spans="1:57" ht="15.05" customHeight="1">
      <c r="H7" s="18"/>
      <c r="I7" s="390" t="s">
        <v>97</v>
      </c>
      <c r="J7" s="390"/>
      <c r="K7" s="390"/>
      <c r="L7" s="390"/>
      <c r="M7" s="390"/>
      <c r="N7" s="390"/>
      <c r="O7" s="16"/>
      <c r="P7" s="16"/>
      <c r="Q7" s="16"/>
      <c r="R7" s="14" t="s">
        <v>98</v>
      </c>
      <c r="Z7" s="16"/>
      <c r="AA7" s="16"/>
      <c r="AB7" s="387" t="s">
        <v>99</v>
      </c>
      <c r="AC7" s="387"/>
      <c r="AD7" s="387"/>
      <c r="AE7" s="387"/>
      <c r="AF7" s="16"/>
      <c r="AG7" s="16"/>
      <c r="AH7" s="16"/>
      <c r="AI7" s="387" t="s">
        <v>100</v>
      </c>
      <c r="AJ7" s="387"/>
      <c r="AK7" s="387"/>
      <c r="AL7" s="387"/>
      <c r="AM7" s="387"/>
      <c r="AN7" s="387"/>
      <c r="AO7" s="387"/>
      <c r="AP7" s="387"/>
      <c r="AQ7" s="387"/>
      <c r="AR7" s="387"/>
      <c r="AS7" s="387"/>
      <c r="AT7" s="387"/>
      <c r="AU7" s="387"/>
      <c r="AV7" s="387"/>
      <c r="AX7" s="21" t="s">
        <v>101</v>
      </c>
      <c r="BE7" s="22"/>
    </row>
    <row r="8" spans="1:57" ht="15.05" customHeight="1">
      <c r="H8" s="21"/>
      <c r="I8" s="390"/>
      <c r="J8" s="390"/>
      <c r="K8" s="390"/>
      <c r="L8" s="390"/>
      <c r="M8" s="390"/>
      <c r="N8" s="390"/>
      <c r="R8" s="14" t="s">
        <v>102</v>
      </c>
      <c r="AB8" s="387"/>
      <c r="AC8" s="387"/>
      <c r="AD8" s="387"/>
      <c r="AE8" s="387"/>
      <c r="AI8" s="387"/>
      <c r="AJ8" s="387"/>
      <c r="AK8" s="387"/>
      <c r="AL8" s="387"/>
      <c r="AM8" s="387"/>
      <c r="AN8" s="387"/>
      <c r="AO8" s="387"/>
      <c r="AP8" s="387"/>
      <c r="AQ8" s="387"/>
      <c r="AR8" s="387"/>
      <c r="AS8" s="387"/>
      <c r="AT8" s="387"/>
      <c r="AU8" s="387"/>
      <c r="AV8" s="387"/>
      <c r="AX8" s="21"/>
      <c r="BC8" s="387">
        <v>3088</v>
      </c>
      <c r="BD8" s="387"/>
      <c r="BE8" s="388"/>
    </row>
    <row r="9" spans="1:57" ht="9" customHeight="1">
      <c r="H9" s="18"/>
      <c r="I9" s="387" t="s">
        <v>103</v>
      </c>
      <c r="J9" s="387"/>
      <c r="K9" s="387"/>
      <c r="L9" s="387"/>
      <c r="M9" s="387"/>
      <c r="N9" s="387"/>
      <c r="O9" s="16"/>
      <c r="P9" s="16"/>
      <c r="Q9" s="16"/>
      <c r="R9" s="387" t="s">
        <v>104</v>
      </c>
      <c r="S9" s="387"/>
      <c r="T9" s="387"/>
      <c r="U9" s="387"/>
      <c r="Z9" s="16"/>
      <c r="AA9" s="16"/>
      <c r="AB9" s="16"/>
      <c r="AC9" s="16"/>
      <c r="AD9" s="16"/>
      <c r="AE9" s="16"/>
      <c r="AF9" s="16"/>
      <c r="AG9" s="16"/>
      <c r="AH9" s="16"/>
      <c r="AI9" s="387" t="s">
        <v>105</v>
      </c>
      <c r="AJ9" s="387"/>
      <c r="AK9" s="387"/>
      <c r="AL9" s="387"/>
      <c r="AM9" s="387"/>
      <c r="AN9" s="387"/>
      <c r="AO9" s="387"/>
      <c r="AP9" s="387"/>
      <c r="AQ9" s="387"/>
      <c r="AR9" s="387"/>
      <c r="AS9" s="387"/>
      <c r="AX9" s="391" t="s">
        <v>106</v>
      </c>
      <c r="AY9" s="387"/>
      <c r="AZ9" s="387"/>
      <c r="BA9" s="387"/>
      <c r="BB9" s="389" t="s">
        <v>107</v>
      </c>
      <c r="BC9" s="389"/>
      <c r="BD9" s="389"/>
      <c r="BE9" s="392"/>
    </row>
    <row r="10" spans="1:57" ht="9" customHeight="1">
      <c r="I10" s="387"/>
      <c r="J10" s="387"/>
      <c r="K10" s="387"/>
      <c r="L10" s="387"/>
      <c r="M10" s="387"/>
      <c r="N10" s="387"/>
      <c r="R10" s="387"/>
      <c r="S10" s="387"/>
      <c r="T10" s="387"/>
      <c r="U10" s="387"/>
      <c r="AI10" s="387"/>
      <c r="AJ10" s="387"/>
      <c r="AK10" s="387"/>
      <c r="AL10" s="387"/>
      <c r="AM10" s="387"/>
      <c r="AN10" s="387"/>
      <c r="AO10" s="387"/>
      <c r="AP10" s="387"/>
      <c r="AQ10" s="387"/>
      <c r="AR10" s="387"/>
      <c r="AS10" s="387"/>
      <c r="AX10" s="391"/>
      <c r="AY10" s="387"/>
      <c r="AZ10" s="387"/>
      <c r="BA10" s="387"/>
      <c r="BB10" s="389"/>
      <c r="BC10" s="389"/>
      <c r="BD10" s="389"/>
      <c r="BE10" s="392"/>
    </row>
    <row r="11" spans="1:57" ht="15.05" customHeight="1">
      <c r="R11" s="14" t="s">
        <v>108</v>
      </c>
      <c r="AI11" s="14" t="s">
        <v>109</v>
      </c>
      <c r="AX11" s="391" t="s">
        <v>110</v>
      </c>
      <c r="AY11" s="387"/>
      <c r="AZ11" s="387"/>
      <c r="BA11" s="387"/>
      <c r="BB11" s="387"/>
      <c r="BC11" s="387"/>
      <c r="BD11" s="387"/>
      <c r="BE11" s="388"/>
    </row>
    <row r="12" spans="1:57" ht="15.05" customHeight="1">
      <c r="R12" s="14" t="s">
        <v>102</v>
      </c>
      <c r="AI12" s="14" t="s">
        <v>111</v>
      </c>
      <c r="AX12" s="21" t="s">
        <v>112</v>
      </c>
      <c r="BC12" s="389">
        <v>3096</v>
      </c>
      <c r="BD12" s="389"/>
      <c r="BE12" s="392"/>
    </row>
    <row r="13" spans="1:57" ht="15.05" customHeight="1">
      <c r="AI13" s="14" t="s">
        <v>113</v>
      </c>
      <c r="AX13" s="21" t="s">
        <v>114</v>
      </c>
      <c r="BE13" s="22"/>
    </row>
    <row r="14" spans="1:57" ht="15.05" customHeight="1">
      <c r="AI14" s="14" t="s">
        <v>115</v>
      </c>
      <c r="AX14" s="21"/>
      <c r="BD14" s="387">
        <v>2558</v>
      </c>
      <c r="BE14" s="388"/>
    </row>
    <row r="15" spans="1:57" ht="15.05" customHeight="1">
      <c r="AI15" s="14" t="s">
        <v>116</v>
      </c>
      <c r="AX15" s="18" t="s">
        <v>117</v>
      </c>
      <c r="AY15" s="16"/>
      <c r="AZ15" s="16"/>
      <c r="BA15" s="16"/>
      <c r="BB15" s="16"/>
      <c r="BC15" s="16"/>
      <c r="BD15" s="393">
        <v>3257</v>
      </c>
      <c r="BE15" s="394"/>
    </row>
    <row r="16" spans="1:57" ht="15.05" customHeight="1" thickBot="1">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7"/>
      <c r="AR16" s="26"/>
      <c r="AS16" s="26"/>
      <c r="AT16" s="26"/>
      <c r="AU16" s="26"/>
      <c r="AV16" s="26"/>
      <c r="AW16" s="26"/>
      <c r="AX16" s="26"/>
      <c r="AY16" s="26"/>
      <c r="AZ16" s="26"/>
      <c r="BA16" s="26"/>
      <c r="BB16" s="26"/>
      <c r="BC16" s="26"/>
      <c r="BD16" s="26"/>
      <c r="BE16" s="26"/>
    </row>
    <row r="18" spans="1:57" ht="9" customHeight="1">
      <c r="A18" s="387" t="s">
        <v>118</v>
      </c>
      <c r="B18" s="387"/>
      <c r="C18" s="387"/>
      <c r="D18" s="387"/>
      <c r="E18" s="387"/>
      <c r="F18" s="387"/>
      <c r="G18" s="387"/>
      <c r="H18" s="16"/>
      <c r="I18" s="387" t="s">
        <v>119</v>
      </c>
      <c r="J18" s="387"/>
      <c r="K18" s="387"/>
      <c r="L18" s="387"/>
      <c r="M18" s="387"/>
      <c r="N18" s="387"/>
      <c r="O18" s="16"/>
      <c r="P18" s="16"/>
      <c r="Q18" s="16"/>
      <c r="R18" s="387" t="s">
        <v>120</v>
      </c>
      <c r="S18" s="387"/>
      <c r="T18" s="387"/>
      <c r="U18" s="387"/>
      <c r="V18" s="387"/>
      <c r="W18" s="387"/>
      <c r="X18" s="387"/>
      <c r="Y18" s="387"/>
      <c r="Z18" s="387"/>
      <c r="AA18" s="387"/>
      <c r="AX18" s="395" t="s">
        <v>121</v>
      </c>
      <c r="AY18" s="396"/>
      <c r="AZ18" s="396"/>
      <c r="BA18" s="396"/>
      <c r="BB18" s="397" t="s">
        <v>122</v>
      </c>
      <c r="BC18" s="397"/>
      <c r="BD18" s="397"/>
      <c r="BE18" s="398"/>
    </row>
    <row r="19" spans="1:57" ht="9" customHeight="1">
      <c r="A19" s="387"/>
      <c r="B19" s="387"/>
      <c r="C19" s="387"/>
      <c r="D19" s="387"/>
      <c r="E19" s="387"/>
      <c r="F19" s="387"/>
      <c r="G19" s="387"/>
      <c r="H19" s="17"/>
      <c r="I19" s="387"/>
      <c r="J19" s="387"/>
      <c r="K19" s="387"/>
      <c r="L19" s="387"/>
      <c r="M19" s="387"/>
      <c r="N19" s="387"/>
      <c r="R19" s="387"/>
      <c r="S19" s="387"/>
      <c r="T19" s="387"/>
      <c r="U19" s="387"/>
      <c r="V19" s="387"/>
      <c r="W19" s="387"/>
      <c r="X19" s="387"/>
      <c r="Y19" s="387"/>
      <c r="Z19" s="387"/>
      <c r="AA19" s="387"/>
      <c r="AX19" s="391"/>
      <c r="AY19" s="387"/>
      <c r="AZ19" s="387"/>
      <c r="BA19" s="387"/>
      <c r="BB19" s="389"/>
      <c r="BC19" s="389"/>
      <c r="BD19" s="389"/>
      <c r="BE19" s="392"/>
    </row>
    <row r="20" spans="1:57" ht="15.05" customHeight="1">
      <c r="A20" s="387" t="s">
        <v>123</v>
      </c>
      <c r="B20" s="387"/>
      <c r="C20" s="387"/>
      <c r="D20" s="387"/>
      <c r="E20" s="387"/>
      <c r="F20" s="387"/>
      <c r="G20" s="388"/>
      <c r="H20" s="21"/>
      <c r="R20" s="387" t="s">
        <v>124</v>
      </c>
      <c r="S20" s="387"/>
      <c r="T20" s="387"/>
      <c r="U20" s="387"/>
      <c r="V20" s="387"/>
      <c r="W20" s="387"/>
      <c r="X20" s="387"/>
      <c r="Y20" s="387"/>
      <c r="Z20" s="387"/>
      <c r="AA20" s="387"/>
      <c r="AB20" s="387"/>
      <c r="AC20" s="387"/>
      <c r="AX20" s="21" t="s">
        <v>125</v>
      </c>
      <c r="BA20" s="389" t="s">
        <v>126</v>
      </c>
      <c r="BB20" s="389"/>
      <c r="BC20" s="389"/>
      <c r="BD20" s="389"/>
      <c r="BE20" s="392"/>
    </row>
    <row r="21" spans="1:57" ht="15.05" customHeight="1">
      <c r="A21" s="14" t="s">
        <v>127</v>
      </c>
      <c r="H21" s="21"/>
      <c r="R21" s="387"/>
      <c r="S21" s="387"/>
      <c r="T21" s="387"/>
      <c r="U21" s="387"/>
      <c r="V21" s="387"/>
      <c r="W21" s="387"/>
      <c r="X21" s="387"/>
      <c r="Y21" s="387"/>
      <c r="Z21" s="387"/>
      <c r="AA21" s="387"/>
      <c r="AB21" s="387"/>
      <c r="AC21" s="387"/>
      <c r="AX21" s="391" t="s">
        <v>128</v>
      </c>
      <c r="AY21" s="387"/>
      <c r="AZ21" s="387"/>
      <c r="BA21" s="387"/>
      <c r="BB21" s="387"/>
      <c r="BC21" s="387">
        <v>6045</v>
      </c>
      <c r="BD21" s="387"/>
      <c r="BE21" s="388"/>
    </row>
    <row r="22" spans="1:57" ht="9" customHeight="1">
      <c r="C22" s="389" t="s">
        <v>129</v>
      </c>
      <c r="D22" s="389"/>
      <c r="E22" s="389"/>
      <c r="F22" s="389"/>
      <c r="G22" s="25"/>
      <c r="H22" s="18"/>
      <c r="I22" s="387" t="s">
        <v>130</v>
      </c>
      <c r="J22" s="387"/>
      <c r="K22" s="387"/>
      <c r="L22" s="387"/>
      <c r="M22" s="387"/>
      <c r="N22" s="387"/>
      <c r="O22" s="16"/>
      <c r="P22" s="16"/>
      <c r="Q22" s="16"/>
      <c r="R22" s="387" t="s">
        <v>131</v>
      </c>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X22" s="391" t="s">
        <v>132</v>
      </c>
      <c r="AY22" s="387"/>
      <c r="AZ22" s="387"/>
      <c r="BA22" s="387"/>
      <c r="BB22" s="387"/>
      <c r="BC22" s="387">
        <v>6044</v>
      </c>
      <c r="BD22" s="387"/>
      <c r="BE22" s="388"/>
    </row>
    <row r="23" spans="1:57" ht="9" customHeight="1">
      <c r="C23" s="389"/>
      <c r="D23" s="389"/>
      <c r="E23" s="389"/>
      <c r="F23" s="389"/>
      <c r="H23" s="21"/>
      <c r="I23" s="387"/>
      <c r="J23" s="387"/>
      <c r="K23" s="387"/>
      <c r="L23" s="387"/>
      <c r="M23" s="387"/>
      <c r="N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X23" s="391"/>
      <c r="AY23" s="387"/>
      <c r="AZ23" s="387"/>
      <c r="BA23" s="387"/>
      <c r="BB23" s="387"/>
      <c r="BC23" s="387"/>
      <c r="BD23" s="387"/>
      <c r="BE23" s="388"/>
    </row>
    <row r="24" spans="1:57" ht="15.05" customHeight="1">
      <c r="C24" s="389" t="s">
        <v>133</v>
      </c>
      <c r="D24" s="389"/>
      <c r="E24" s="389"/>
      <c r="F24" s="389"/>
      <c r="H24" s="21"/>
      <c r="R24" s="14" t="s">
        <v>134</v>
      </c>
      <c r="AX24" s="391" t="s">
        <v>135</v>
      </c>
      <c r="AY24" s="387"/>
      <c r="AZ24" s="387"/>
      <c r="BA24" s="387"/>
      <c r="BB24" s="387"/>
      <c r="BC24" s="387">
        <v>6046</v>
      </c>
      <c r="BD24" s="387"/>
      <c r="BE24" s="388"/>
    </row>
    <row r="25" spans="1:57" ht="9" customHeight="1">
      <c r="H25" s="18"/>
      <c r="I25" s="387" t="s">
        <v>136</v>
      </c>
      <c r="J25" s="387"/>
      <c r="K25" s="387"/>
      <c r="L25" s="387"/>
      <c r="M25" s="387"/>
      <c r="N25" s="387"/>
      <c r="O25" s="16"/>
      <c r="P25" s="16"/>
      <c r="Q25" s="16"/>
      <c r="R25" s="387" t="s">
        <v>137</v>
      </c>
      <c r="S25" s="387"/>
      <c r="T25" s="387"/>
      <c r="U25" s="387"/>
      <c r="V25" s="387"/>
      <c r="W25" s="387"/>
      <c r="X25" s="387"/>
      <c r="Y25" s="387"/>
      <c r="Z25" s="387"/>
      <c r="AA25" s="387"/>
      <c r="AB25" s="387"/>
      <c r="AC25" s="387"/>
      <c r="AD25" s="387"/>
      <c r="AE25" s="387"/>
      <c r="AF25" s="387"/>
      <c r="AG25" s="387"/>
      <c r="AH25" s="387"/>
      <c r="AI25" s="387"/>
      <c r="AJ25" s="387"/>
      <c r="AK25" s="387"/>
      <c r="AL25" s="387"/>
      <c r="AM25" s="387"/>
      <c r="AN25" s="387"/>
      <c r="AO25" s="387"/>
      <c r="AX25" s="391" t="s">
        <v>138</v>
      </c>
      <c r="AY25" s="387"/>
      <c r="AZ25" s="387"/>
      <c r="BA25" s="387"/>
      <c r="BB25" s="389" t="s">
        <v>139</v>
      </c>
      <c r="BC25" s="389"/>
      <c r="BD25" s="389"/>
      <c r="BE25" s="392"/>
    </row>
    <row r="26" spans="1:57" ht="9" customHeight="1">
      <c r="H26" s="21"/>
      <c r="I26" s="387"/>
      <c r="J26" s="387"/>
      <c r="K26" s="387"/>
      <c r="L26" s="387"/>
      <c r="M26" s="387"/>
      <c r="N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7"/>
      <c r="AN26" s="387"/>
      <c r="AO26" s="387"/>
      <c r="AX26" s="399"/>
      <c r="AY26" s="393"/>
      <c r="AZ26" s="393"/>
      <c r="BA26" s="393"/>
      <c r="BB26" s="400"/>
      <c r="BC26" s="400"/>
      <c r="BD26" s="400"/>
      <c r="BE26" s="401"/>
    </row>
    <row r="27" spans="1:57" ht="9" customHeight="1">
      <c r="H27" s="18"/>
      <c r="I27" s="387" t="s">
        <v>140</v>
      </c>
      <c r="J27" s="387"/>
      <c r="K27" s="387"/>
      <c r="L27" s="387"/>
      <c r="M27" s="387"/>
      <c r="N27" s="387"/>
      <c r="O27" s="16"/>
      <c r="P27" s="16"/>
      <c r="Q27" s="16"/>
      <c r="R27" s="387" t="s">
        <v>141</v>
      </c>
      <c r="S27" s="387"/>
      <c r="T27" s="387"/>
      <c r="U27" s="387"/>
      <c r="V27" s="387"/>
      <c r="W27" s="387"/>
      <c r="X27" s="387"/>
      <c r="Y27" s="387"/>
      <c r="Z27" s="387"/>
      <c r="AA27" s="387"/>
      <c r="AB27" s="387"/>
      <c r="AC27" s="387"/>
      <c r="AD27" s="387"/>
      <c r="AE27" s="387"/>
      <c r="AF27" s="387"/>
      <c r="AG27" s="387"/>
      <c r="AH27" s="387"/>
      <c r="AI27" s="387"/>
      <c r="AJ27" s="387"/>
      <c r="AK27" s="387"/>
      <c r="AL27" s="387"/>
      <c r="AM27" s="387"/>
      <c r="AN27" s="387"/>
      <c r="AO27" s="387"/>
      <c r="AP27" s="387"/>
    </row>
    <row r="28" spans="1:57" ht="7.55" customHeight="1">
      <c r="I28" s="387"/>
      <c r="J28" s="387"/>
      <c r="K28" s="387"/>
      <c r="L28" s="387"/>
      <c r="M28" s="387"/>
      <c r="N28" s="387"/>
      <c r="R28" s="387"/>
      <c r="S28" s="387"/>
      <c r="T28" s="387"/>
      <c r="U28" s="387"/>
      <c r="V28" s="387"/>
      <c r="W28" s="387"/>
      <c r="X28" s="387"/>
      <c r="Y28" s="387"/>
      <c r="Z28" s="387"/>
      <c r="AA28" s="387"/>
      <c r="AB28" s="387"/>
      <c r="AC28" s="387"/>
      <c r="AD28" s="387"/>
      <c r="AE28" s="387"/>
      <c r="AF28" s="387"/>
      <c r="AG28" s="387"/>
      <c r="AH28" s="387"/>
      <c r="AI28" s="387"/>
      <c r="AJ28" s="387"/>
      <c r="AK28" s="387"/>
      <c r="AL28" s="387"/>
      <c r="AM28" s="387"/>
      <c r="AN28" s="387"/>
      <c r="AO28" s="387"/>
      <c r="AP28" s="387"/>
    </row>
    <row r="29" spans="1:57" ht="15.05" customHeight="1">
      <c r="R29" s="14" t="s">
        <v>142</v>
      </c>
    </row>
    <row r="30" spans="1:57" ht="15.05" customHeight="1">
      <c r="R30" s="14" t="s">
        <v>143</v>
      </c>
    </row>
    <row r="31" spans="1:57" ht="15.05" customHeight="1" thickBo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7"/>
      <c r="AR31" s="26"/>
      <c r="AS31" s="26"/>
      <c r="AT31" s="26"/>
      <c r="AU31" s="26"/>
      <c r="AV31" s="26"/>
      <c r="AW31" s="26"/>
      <c r="AX31" s="26"/>
      <c r="AY31" s="26"/>
      <c r="AZ31" s="26"/>
      <c r="BA31" s="26"/>
      <c r="BB31" s="26"/>
      <c r="BC31" s="26"/>
      <c r="BD31" s="26"/>
      <c r="BE31" s="26"/>
    </row>
    <row r="33" spans="1:57" ht="9" customHeight="1">
      <c r="A33" s="402" t="s">
        <v>144</v>
      </c>
      <c r="B33" s="402"/>
      <c r="C33" s="402"/>
      <c r="D33" s="402"/>
      <c r="E33" s="402"/>
      <c r="H33" s="16"/>
      <c r="I33" s="387" t="s">
        <v>145</v>
      </c>
      <c r="J33" s="387"/>
      <c r="K33" s="387"/>
      <c r="L33" s="387"/>
      <c r="M33" s="387"/>
      <c r="N33" s="387"/>
      <c r="O33" s="16"/>
      <c r="P33" s="16"/>
      <c r="Q33" s="16"/>
      <c r="R33" s="387" t="s">
        <v>146</v>
      </c>
      <c r="S33" s="387"/>
      <c r="T33" s="387"/>
      <c r="U33" s="387"/>
      <c r="V33" s="387"/>
      <c r="W33" s="387"/>
      <c r="X33" s="387"/>
      <c r="Y33" s="387"/>
      <c r="Z33" s="387"/>
      <c r="AA33" s="387"/>
      <c r="AB33" s="387"/>
      <c r="AC33" s="387"/>
      <c r="AD33" s="387"/>
      <c r="AX33" s="395" t="s">
        <v>147</v>
      </c>
      <c r="AY33" s="396"/>
      <c r="AZ33" s="396"/>
      <c r="BA33" s="396"/>
      <c r="BB33" s="397" t="s">
        <v>148</v>
      </c>
      <c r="BC33" s="397"/>
      <c r="BD33" s="397"/>
      <c r="BE33" s="398"/>
    </row>
    <row r="34" spans="1:57" ht="9" customHeight="1">
      <c r="A34" s="402"/>
      <c r="B34" s="402"/>
      <c r="C34" s="402"/>
      <c r="D34" s="402"/>
      <c r="E34" s="402"/>
      <c r="G34" s="22"/>
      <c r="H34" s="19"/>
      <c r="I34" s="387"/>
      <c r="J34" s="387"/>
      <c r="K34" s="387"/>
      <c r="L34" s="387"/>
      <c r="M34" s="387"/>
      <c r="N34" s="387"/>
      <c r="R34" s="387"/>
      <c r="S34" s="387"/>
      <c r="T34" s="387"/>
      <c r="U34" s="387"/>
      <c r="V34" s="387"/>
      <c r="W34" s="387"/>
      <c r="X34" s="387"/>
      <c r="Y34" s="387"/>
      <c r="Z34" s="387"/>
      <c r="AA34" s="387"/>
      <c r="AB34" s="387"/>
      <c r="AC34" s="387"/>
      <c r="AD34" s="387"/>
      <c r="AX34" s="391"/>
      <c r="AY34" s="387"/>
      <c r="AZ34" s="387"/>
      <c r="BA34" s="387"/>
      <c r="BB34" s="389"/>
      <c r="BC34" s="389"/>
      <c r="BD34" s="389"/>
      <c r="BE34" s="392"/>
    </row>
    <row r="35" spans="1:57" ht="9" customHeight="1">
      <c r="D35" s="23"/>
      <c r="E35" s="23"/>
      <c r="F35" s="23"/>
      <c r="G35" s="22"/>
      <c r="I35" s="387" t="s">
        <v>149</v>
      </c>
      <c r="J35" s="387"/>
      <c r="K35" s="387"/>
      <c r="L35" s="387"/>
      <c r="M35" s="387"/>
      <c r="N35" s="387"/>
      <c r="R35" s="387" t="s">
        <v>150</v>
      </c>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X35" s="406" t="s">
        <v>151</v>
      </c>
      <c r="AY35" s="390"/>
      <c r="AZ35" s="390"/>
      <c r="BA35" s="390"/>
      <c r="BB35" s="390"/>
      <c r="BC35" s="390"/>
      <c r="BD35" s="389">
        <v>4382</v>
      </c>
      <c r="BE35" s="392"/>
    </row>
    <row r="36" spans="1:57" ht="9" customHeight="1">
      <c r="E36" s="23"/>
      <c r="F36" s="23"/>
      <c r="G36" s="22"/>
      <c r="H36" s="16"/>
      <c r="I36" s="387"/>
      <c r="J36" s="387"/>
      <c r="K36" s="387"/>
      <c r="L36" s="387"/>
      <c r="M36" s="387"/>
      <c r="N36" s="387"/>
      <c r="O36" s="16"/>
      <c r="P36" s="16"/>
      <c r="Q36" s="16"/>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X36" s="406"/>
      <c r="AY36" s="390"/>
      <c r="AZ36" s="390"/>
      <c r="BA36" s="390"/>
      <c r="BB36" s="390"/>
      <c r="BC36" s="390"/>
      <c r="BD36" s="389"/>
      <c r="BE36" s="392"/>
    </row>
    <row r="37" spans="1:57" ht="9" customHeight="1">
      <c r="D37" s="403" t="s">
        <v>152</v>
      </c>
      <c r="E37" s="403"/>
      <c r="F37" s="403"/>
      <c r="G37" s="25"/>
      <c r="I37" s="387"/>
      <c r="J37" s="387"/>
      <c r="K37" s="387"/>
      <c r="L37" s="387"/>
      <c r="M37" s="387"/>
      <c r="N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87"/>
      <c r="AQ37" s="387"/>
      <c r="AX37" s="406"/>
      <c r="AY37" s="390"/>
      <c r="AZ37" s="390"/>
      <c r="BA37" s="390"/>
      <c r="BB37" s="390"/>
      <c r="BC37" s="390"/>
      <c r="BD37" s="389"/>
      <c r="BE37" s="392"/>
    </row>
    <row r="38" spans="1:57" ht="9" customHeight="1">
      <c r="D38" s="403"/>
      <c r="E38" s="403"/>
      <c r="F38" s="403"/>
      <c r="G38" s="22"/>
      <c r="I38" s="387"/>
      <c r="J38" s="387"/>
      <c r="K38" s="387"/>
      <c r="L38" s="387"/>
      <c r="M38" s="387"/>
      <c r="N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X38" s="406"/>
      <c r="AY38" s="390"/>
      <c r="AZ38" s="390"/>
      <c r="BA38" s="390"/>
      <c r="BB38" s="390"/>
      <c r="BC38" s="390"/>
      <c r="BD38" s="389"/>
      <c r="BE38" s="392"/>
    </row>
    <row r="39" spans="1:57" ht="9" customHeight="1">
      <c r="D39" s="403"/>
      <c r="E39" s="403"/>
      <c r="F39" s="403"/>
      <c r="G39" s="22"/>
      <c r="H39" s="16"/>
      <c r="I39" s="387" t="s">
        <v>153</v>
      </c>
      <c r="J39" s="387"/>
      <c r="K39" s="387"/>
      <c r="L39" s="387"/>
      <c r="M39" s="387"/>
      <c r="N39" s="387"/>
      <c r="O39" s="16"/>
      <c r="P39" s="16"/>
      <c r="Q39" s="16"/>
      <c r="R39" s="387" t="s">
        <v>154</v>
      </c>
      <c r="S39" s="387"/>
      <c r="T39" s="387"/>
      <c r="U39" s="387"/>
      <c r="V39" s="387"/>
      <c r="W39" s="387"/>
      <c r="X39" s="387"/>
      <c r="Y39" s="387"/>
      <c r="Z39" s="387"/>
      <c r="AA39" s="387"/>
      <c r="AB39" s="387"/>
      <c r="AC39" s="387"/>
      <c r="AD39" s="387"/>
      <c r="AX39" s="404" t="s">
        <v>155</v>
      </c>
      <c r="AY39" s="405"/>
      <c r="AZ39" s="405"/>
      <c r="BA39" s="405"/>
      <c r="BD39" s="389">
        <v>4383</v>
      </c>
      <c r="BE39" s="392"/>
    </row>
    <row r="40" spans="1:57" ht="9" customHeight="1">
      <c r="D40" s="23"/>
      <c r="E40" s="23"/>
      <c r="F40" s="23"/>
      <c r="G40" s="22"/>
      <c r="I40" s="387"/>
      <c r="J40" s="387"/>
      <c r="K40" s="387"/>
      <c r="L40" s="387"/>
      <c r="M40" s="387"/>
      <c r="N40" s="387"/>
      <c r="R40" s="387"/>
      <c r="S40" s="387"/>
      <c r="T40" s="387"/>
      <c r="U40" s="387"/>
      <c r="V40" s="387"/>
      <c r="W40" s="387"/>
      <c r="X40" s="387"/>
      <c r="Y40" s="387"/>
      <c r="Z40" s="387"/>
      <c r="AA40" s="387"/>
      <c r="AB40" s="387"/>
      <c r="AC40" s="387"/>
      <c r="AD40" s="387"/>
      <c r="AX40" s="404"/>
      <c r="AY40" s="405"/>
      <c r="AZ40" s="405"/>
      <c r="BA40" s="405"/>
      <c r="BD40" s="389"/>
      <c r="BE40" s="392"/>
    </row>
    <row r="41" spans="1:57" ht="9" customHeight="1">
      <c r="G41" s="22"/>
      <c r="H41" s="16"/>
      <c r="I41" s="387" t="s">
        <v>156</v>
      </c>
      <c r="J41" s="387"/>
      <c r="K41" s="387"/>
      <c r="L41" s="387"/>
      <c r="M41" s="387"/>
      <c r="N41" s="387"/>
      <c r="O41" s="16"/>
      <c r="P41" s="16"/>
      <c r="Q41" s="16"/>
      <c r="R41" s="387" t="s">
        <v>157</v>
      </c>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7"/>
      <c r="AP41" s="387"/>
      <c r="AQ41" s="387"/>
      <c r="AX41" s="391" t="s">
        <v>158</v>
      </c>
      <c r="AY41" s="387"/>
      <c r="AZ41" s="387"/>
      <c r="BB41" s="389" t="s">
        <v>159</v>
      </c>
      <c r="BC41" s="389"/>
      <c r="BD41" s="389"/>
      <c r="BE41" s="392"/>
    </row>
    <row r="42" spans="1:57" ht="9" customHeight="1">
      <c r="I42" s="387"/>
      <c r="J42" s="387"/>
      <c r="K42" s="387"/>
      <c r="L42" s="387"/>
      <c r="M42" s="387"/>
      <c r="N42" s="387"/>
      <c r="R42" s="387"/>
      <c r="S42" s="387"/>
      <c r="T42" s="387"/>
      <c r="U42" s="387"/>
      <c r="V42" s="387"/>
      <c r="W42" s="387"/>
      <c r="X42" s="387"/>
      <c r="Y42" s="387"/>
      <c r="Z42" s="387"/>
      <c r="AA42" s="387"/>
      <c r="AB42" s="387"/>
      <c r="AC42" s="387"/>
      <c r="AD42" s="387"/>
      <c r="AE42" s="387"/>
      <c r="AF42" s="387"/>
      <c r="AG42" s="387"/>
      <c r="AH42" s="387"/>
      <c r="AI42" s="387"/>
      <c r="AJ42" s="387"/>
      <c r="AK42" s="387"/>
      <c r="AL42" s="387"/>
      <c r="AM42" s="387"/>
      <c r="AN42" s="387"/>
      <c r="AO42" s="387"/>
      <c r="AP42" s="387"/>
      <c r="AQ42" s="387"/>
      <c r="AX42" s="399"/>
      <c r="AY42" s="393"/>
      <c r="AZ42" s="393"/>
      <c r="BA42" s="16"/>
      <c r="BB42" s="400"/>
      <c r="BC42" s="400"/>
      <c r="BD42" s="400"/>
      <c r="BE42" s="401"/>
    </row>
    <row r="43" spans="1:57" ht="15.05" customHeight="1" thickBo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7"/>
      <c r="AR43" s="26"/>
      <c r="AS43" s="26"/>
      <c r="AT43" s="26"/>
      <c r="AU43" s="26"/>
      <c r="AV43" s="26"/>
      <c r="AW43" s="26"/>
      <c r="AX43" s="26"/>
      <c r="AY43" s="26"/>
      <c r="AZ43" s="26"/>
      <c r="BA43" s="26"/>
      <c r="BB43" s="26"/>
      <c r="BC43" s="26"/>
      <c r="BD43" s="26"/>
      <c r="BE43" s="26"/>
    </row>
    <row r="45" spans="1:57" ht="9" customHeight="1">
      <c r="A45" s="387" t="s">
        <v>160</v>
      </c>
      <c r="B45" s="387"/>
      <c r="C45" s="387"/>
      <c r="D45" s="387"/>
      <c r="E45" s="387"/>
      <c r="F45" s="387"/>
      <c r="G45" s="387"/>
      <c r="AX45" s="395" t="s">
        <v>161</v>
      </c>
      <c r="AY45" s="396"/>
      <c r="AZ45" s="396"/>
      <c r="BA45" s="396"/>
      <c r="BB45" s="397" t="s">
        <v>162</v>
      </c>
      <c r="BC45" s="397"/>
      <c r="BD45" s="397"/>
      <c r="BE45" s="398"/>
    </row>
    <row r="46" spans="1:57" ht="9" customHeight="1">
      <c r="A46" s="387"/>
      <c r="B46" s="387"/>
      <c r="C46" s="387"/>
      <c r="D46" s="387"/>
      <c r="E46" s="387"/>
      <c r="F46" s="387"/>
      <c r="G46" s="387"/>
      <c r="AX46" s="391"/>
      <c r="AY46" s="387"/>
      <c r="AZ46" s="387"/>
      <c r="BA46" s="387"/>
      <c r="BB46" s="389"/>
      <c r="BC46" s="389"/>
      <c r="BD46" s="389"/>
      <c r="BE46" s="392"/>
    </row>
    <row r="47" spans="1:57" ht="9" customHeight="1">
      <c r="D47" s="389" t="s">
        <v>163</v>
      </c>
      <c r="E47" s="389"/>
      <c r="F47" s="389"/>
      <c r="H47" s="16"/>
      <c r="I47" s="405" t="s">
        <v>164</v>
      </c>
      <c r="J47" s="405"/>
      <c r="K47" s="405"/>
      <c r="L47" s="405"/>
      <c r="M47" s="405"/>
      <c r="N47" s="405"/>
      <c r="O47" s="16"/>
      <c r="P47" s="16"/>
      <c r="Q47" s="16"/>
      <c r="R47" s="387" t="s">
        <v>120</v>
      </c>
      <c r="S47" s="387"/>
      <c r="T47" s="387"/>
      <c r="U47" s="387"/>
      <c r="V47" s="387"/>
      <c r="W47" s="387"/>
      <c r="X47" s="387"/>
      <c r="Y47" s="387"/>
      <c r="Z47" s="387"/>
      <c r="AA47" s="387"/>
      <c r="AX47" s="21"/>
      <c r="BB47" s="15"/>
      <c r="BC47" s="15"/>
      <c r="BD47" s="15"/>
      <c r="BE47" s="24"/>
    </row>
    <row r="48" spans="1:57" ht="9" customHeight="1">
      <c r="D48" s="389"/>
      <c r="E48" s="389"/>
      <c r="F48" s="389"/>
      <c r="G48" s="16"/>
      <c r="H48" s="17"/>
      <c r="I48" s="405"/>
      <c r="J48" s="405"/>
      <c r="K48" s="405"/>
      <c r="L48" s="405"/>
      <c r="M48" s="405"/>
      <c r="N48" s="405"/>
      <c r="R48" s="387"/>
      <c r="S48" s="387"/>
      <c r="T48" s="387"/>
      <c r="U48" s="387"/>
      <c r="V48" s="387"/>
      <c r="W48" s="387"/>
      <c r="X48" s="387"/>
      <c r="Y48" s="387"/>
      <c r="Z48" s="387"/>
      <c r="AA48" s="387"/>
      <c r="AX48" s="391" t="s">
        <v>158</v>
      </c>
      <c r="AY48" s="387"/>
      <c r="AZ48" s="387"/>
      <c r="BA48" s="387"/>
      <c r="BB48" s="389" t="s">
        <v>165</v>
      </c>
      <c r="BC48" s="389"/>
      <c r="BD48" s="389"/>
      <c r="BE48" s="392"/>
    </row>
    <row r="49" spans="1:57" ht="9" customHeight="1">
      <c r="D49" s="389" t="s">
        <v>166</v>
      </c>
      <c r="E49" s="389"/>
      <c r="F49" s="389"/>
      <c r="H49" s="18"/>
      <c r="I49" s="387" t="s">
        <v>167</v>
      </c>
      <c r="J49" s="387"/>
      <c r="K49" s="387"/>
      <c r="L49" s="387"/>
      <c r="M49" s="387"/>
      <c r="N49" s="387"/>
      <c r="O49" s="16"/>
      <c r="P49" s="16"/>
      <c r="Q49" s="16"/>
      <c r="R49" s="387" t="s">
        <v>168</v>
      </c>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29"/>
      <c r="AX49" s="399"/>
      <c r="AY49" s="393"/>
      <c r="AZ49" s="393"/>
      <c r="BA49" s="393"/>
      <c r="BB49" s="400"/>
      <c r="BC49" s="400"/>
      <c r="BD49" s="400"/>
      <c r="BE49" s="401"/>
    </row>
    <row r="50" spans="1:57" ht="9" customHeight="1">
      <c r="D50" s="389"/>
      <c r="E50" s="389"/>
      <c r="F50" s="389"/>
      <c r="I50" s="387"/>
      <c r="J50" s="387"/>
      <c r="K50" s="387"/>
      <c r="L50" s="387"/>
      <c r="M50" s="387"/>
      <c r="N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29"/>
    </row>
    <row r="51" spans="1:57" ht="9" customHeight="1">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29"/>
    </row>
    <row r="52" spans="1:57" ht="15.05" customHeight="1" thickBo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7"/>
      <c r="AR52" s="26"/>
      <c r="AS52" s="26"/>
      <c r="AT52" s="26"/>
      <c r="AU52" s="26"/>
      <c r="AV52" s="26"/>
      <c r="AW52" s="26"/>
      <c r="AX52" s="26"/>
      <c r="AY52" s="26"/>
      <c r="AZ52" s="26"/>
      <c r="BA52" s="26"/>
      <c r="BB52" s="26"/>
      <c r="BC52" s="26"/>
      <c r="BD52" s="26"/>
      <c r="BE52" s="26"/>
    </row>
    <row r="54" spans="1:57" ht="9" customHeight="1">
      <c r="A54" s="387" t="s">
        <v>169</v>
      </c>
      <c r="B54" s="387"/>
      <c r="C54" s="387"/>
      <c r="D54" s="387"/>
      <c r="E54" s="387"/>
      <c r="F54" s="387"/>
      <c r="G54" s="387"/>
      <c r="H54" s="387"/>
      <c r="I54" s="387"/>
      <c r="AX54" s="395" t="s">
        <v>161</v>
      </c>
      <c r="AY54" s="396"/>
      <c r="AZ54" s="396"/>
      <c r="BA54" s="396"/>
      <c r="BB54" s="397" t="s">
        <v>170</v>
      </c>
      <c r="BC54" s="397"/>
      <c r="BD54" s="397"/>
      <c r="BE54" s="398"/>
    </row>
    <row r="55" spans="1:57" ht="9" customHeight="1">
      <c r="A55" s="387"/>
      <c r="B55" s="387"/>
      <c r="C55" s="387"/>
      <c r="D55" s="387"/>
      <c r="E55" s="387"/>
      <c r="F55" s="387"/>
      <c r="G55" s="387"/>
      <c r="H55" s="387"/>
      <c r="I55" s="387"/>
      <c r="L55" s="402" t="s">
        <v>171</v>
      </c>
      <c r="M55" s="402"/>
      <c r="N55" s="402"/>
      <c r="AX55" s="391"/>
      <c r="AY55" s="387"/>
      <c r="AZ55" s="387"/>
      <c r="BA55" s="387"/>
      <c r="BB55" s="389"/>
      <c r="BC55" s="389"/>
      <c r="BD55" s="389"/>
      <c r="BE55" s="392"/>
    </row>
    <row r="56" spans="1:57" ht="9" customHeight="1">
      <c r="A56" s="387" t="s">
        <v>172</v>
      </c>
      <c r="B56" s="387"/>
      <c r="C56" s="387"/>
      <c r="D56" s="387"/>
      <c r="E56" s="387"/>
      <c r="L56" s="402"/>
      <c r="M56" s="402"/>
      <c r="N56" s="402"/>
      <c r="O56" s="16"/>
      <c r="P56" s="16"/>
      <c r="Q56" s="16"/>
      <c r="R56" s="387" t="s">
        <v>173</v>
      </c>
      <c r="S56" s="387"/>
      <c r="T56" s="387"/>
      <c r="U56" s="387"/>
      <c r="V56" s="387"/>
      <c r="W56" s="387"/>
      <c r="AX56" s="21"/>
      <c r="BE56" s="22"/>
    </row>
    <row r="57" spans="1:57" ht="9" customHeight="1">
      <c r="A57" s="387"/>
      <c r="B57" s="387"/>
      <c r="C57" s="387"/>
      <c r="D57" s="387"/>
      <c r="E57" s="387"/>
      <c r="L57" s="402" t="s">
        <v>174</v>
      </c>
      <c r="M57" s="402"/>
      <c r="N57" s="402"/>
      <c r="R57" s="387"/>
      <c r="S57" s="387"/>
      <c r="T57" s="387"/>
      <c r="U57" s="387"/>
      <c r="V57" s="387"/>
      <c r="W57" s="387"/>
      <c r="AX57" s="391" t="s">
        <v>158</v>
      </c>
      <c r="AY57" s="387"/>
      <c r="AZ57" s="387"/>
      <c r="BA57" s="387"/>
      <c r="BB57" s="389" t="s">
        <v>139</v>
      </c>
      <c r="BC57" s="389"/>
      <c r="BD57" s="389"/>
      <c r="BE57" s="392"/>
    </row>
    <row r="58" spans="1:57" ht="9" customHeight="1">
      <c r="L58" s="402"/>
      <c r="M58" s="402"/>
      <c r="N58" s="402"/>
      <c r="AX58" s="399"/>
      <c r="AY58" s="393"/>
      <c r="AZ58" s="393"/>
      <c r="BA58" s="393"/>
      <c r="BB58" s="400"/>
      <c r="BC58" s="400"/>
      <c r="BD58" s="400"/>
      <c r="BE58" s="401"/>
    </row>
    <row r="59" spans="1:57" ht="15.05" customHeight="1" thickBo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row>
    <row r="60" spans="1:57" ht="15.75" customHeight="1"/>
    <row r="61" spans="1:57" ht="10.5" customHeight="1">
      <c r="A61" s="387" t="s">
        <v>175</v>
      </c>
      <c r="B61" s="387"/>
      <c r="C61" s="387"/>
      <c r="D61" s="387"/>
      <c r="E61" s="387"/>
      <c r="F61" s="387"/>
      <c r="G61" s="387"/>
      <c r="H61" s="387"/>
      <c r="I61" s="387"/>
      <c r="J61" s="387"/>
      <c r="AX61" s="395" t="s">
        <v>161</v>
      </c>
      <c r="AY61" s="396"/>
      <c r="AZ61" s="396"/>
      <c r="BA61" s="396"/>
      <c r="BB61" s="397" t="s">
        <v>176</v>
      </c>
      <c r="BC61" s="397"/>
      <c r="BD61" s="397"/>
      <c r="BE61" s="398"/>
    </row>
    <row r="62" spans="1:57" ht="8.1999999999999993" customHeight="1">
      <c r="A62" s="387"/>
      <c r="B62" s="387"/>
      <c r="C62" s="387"/>
      <c r="D62" s="387"/>
      <c r="E62" s="387"/>
      <c r="F62" s="387"/>
      <c r="G62" s="387"/>
      <c r="H62" s="387"/>
      <c r="I62" s="387"/>
      <c r="J62" s="387"/>
      <c r="L62" s="402" t="s">
        <v>171</v>
      </c>
      <c r="M62" s="402"/>
      <c r="N62" s="402"/>
      <c r="AX62" s="391"/>
      <c r="AY62" s="387"/>
      <c r="AZ62" s="387"/>
      <c r="BA62" s="387"/>
      <c r="BB62" s="389"/>
      <c r="BC62" s="389"/>
      <c r="BD62" s="389"/>
      <c r="BE62" s="392"/>
    </row>
    <row r="63" spans="1:57" ht="8.1999999999999993" customHeight="1">
      <c r="A63" s="402" t="s">
        <v>177</v>
      </c>
      <c r="B63" s="402"/>
      <c r="C63" s="402"/>
      <c r="D63" s="402"/>
      <c r="E63" s="402"/>
      <c r="L63" s="402"/>
      <c r="M63" s="402"/>
      <c r="N63" s="402"/>
      <c r="O63" s="16"/>
      <c r="P63" s="16"/>
      <c r="Q63" s="16"/>
      <c r="R63" s="387" t="s">
        <v>178</v>
      </c>
      <c r="S63" s="387"/>
      <c r="T63" s="387"/>
      <c r="U63" s="387"/>
      <c r="V63" s="387"/>
      <c r="W63" s="387"/>
      <c r="AX63" s="21"/>
      <c r="BE63" s="22"/>
    </row>
    <row r="64" spans="1:57" ht="8.1999999999999993" customHeight="1">
      <c r="A64" s="402"/>
      <c r="B64" s="402"/>
      <c r="C64" s="402"/>
      <c r="D64" s="402"/>
      <c r="E64" s="402"/>
      <c r="L64" s="402" t="s">
        <v>174</v>
      </c>
      <c r="M64" s="402"/>
      <c r="N64" s="402"/>
      <c r="R64" s="387"/>
      <c r="S64" s="387"/>
      <c r="T64" s="387"/>
      <c r="U64" s="387"/>
      <c r="V64" s="387"/>
      <c r="W64" s="387"/>
      <c r="AX64" s="391" t="s">
        <v>158</v>
      </c>
      <c r="AY64" s="387"/>
      <c r="AZ64" s="387"/>
      <c r="BA64" s="387"/>
      <c r="BB64" s="389" t="s">
        <v>179</v>
      </c>
      <c r="BC64" s="389"/>
      <c r="BD64" s="389"/>
      <c r="BE64" s="392"/>
    </row>
    <row r="65" spans="1:57" ht="8.1999999999999993" customHeight="1">
      <c r="L65" s="402"/>
      <c r="M65" s="402"/>
      <c r="N65" s="402"/>
      <c r="AX65" s="399"/>
      <c r="AY65" s="393"/>
      <c r="AZ65" s="393"/>
      <c r="BA65" s="393"/>
      <c r="BB65" s="400"/>
      <c r="BC65" s="400"/>
      <c r="BD65" s="400"/>
      <c r="BE65" s="401"/>
    </row>
    <row r="66" spans="1:57" ht="15.05" customHeight="1" thickBo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row>
    <row r="67" spans="1:57" ht="8.1999999999999993" customHeight="1"/>
    <row r="68" spans="1:57" ht="8.1999999999999993" customHeight="1"/>
    <row r="69" spans="1:57" ht="8.1999999999999993" customHeight="1"/>
    <row r="70" spans="1:57" ht="8.1999999999999993" customHeight="1"/>
    <row r="71" spans="1:57" ht="8.1999999999999993" customHeight="1"/>
    <row r="72" spans="1:57" ht="8.1999999999999993" customHeight="1"/>
    <row r="73" spans="1:57" ht="8.1999999999999993" customHeight="1"/>
    <row r="74" spans="1:57" ht="8.1999999999999993" customHeight="1"/>
    <row r="75" spans="1:57" ht="8.1999999999999993" customHeight="1"/>
    <row r="76" spans="1:57" ht="8.1999999999999993" customHeight="1"/>
    <row r="77" spans="1:57" ht="8.1999999999999993" customHeight="1"/>
    <row r="78" spans="1:57" ht="8.1999999999999993" customHeight="1"/>
    <row r="79" spans="1:57" ht="8.1999999999999993" customHeight="1"/>
    <row r="80" spans="1:57" ht="8.1999999999999993" customHeight="1"/>
    <row r="81" ht="8.1999999999999993" customHeight="1"/>
    <row r="82" ht="8.1999999999999993" customHeight="1"/>
    <row r="83" ht="8.1999999999999993" customHeight="1"/>
    <row r="84" ht="8.1999999999999993" customHeight="1"/>
    <row r="85" ht="8.1999999999999993" customHeight="1"/>
    <row r="86" ht="8.1999999999999993" customHeight="1"/>
    <row r="87" ht="8.1999999999999993" customHeight="1"/>
    <row r="88" ht="8.1999999999999993" customHeight="1"/>
    <row r="89" ht="8.1999999999999993" customHeight="1"/>
    <row r="90" ht="8.1999999999999993" customHeight="1"/>
    <row r="91" ht="8.1999999999999993" customHeight="1"/>
    <row r="92" ht="8.1999999999999993" customHeight="1"/>
    <row r="93" ht="8.1999999999999993" customHeight="1"/>
    <row r="94" ht="8.1999999999999993" customHeight="1"/>
    <row r="95" ht="8.1999999999999993" customHeight="1"/>
    <row r="96" ht="8.1999999999999993" customHeight="1"/>
    <row r="97" ht="8.1999999999999993" customHeight="1"/>
    <row r="98" ht="8.1999999999999993" customHeight="1"/>
    <row r="99" ht="8.1999999999999993" customHeight="1"/>
    <row r="100" ht="8.1999999999999993" customHeight="1"/>
    <row r="101" ht="8.1999999999999993" customHeight="1"/>
    <row r="102" ht="8.1999999999999993" customHeight="1"/>
    <row r="103" ht="8.1999999999999993" customHeight="1"/>
    <row r="104" ht="8.1999999999999993" customHeight="1"/>
    <row r="105" ht="8.1999999999999993" customHeight="1"/>
    <row r="106" ht="8.1999999999999993" customHeight="1"/>
    <row r="107" ht="8.1999999999999993" customHeight="1"/>
    <row r="108" ht="8.1999999999999993" customHeight="1"/>
    <row r="109" ht="8.1999999999999993" customHeight="1"/>
    <row r="110" ht="8.1999999999999993" customHeight="1"/>
    <row r="111" ht="8.1999999999999993" customHeight="1"/>
    <row r="112" ht="8.1999999999999993" customHeight="1"/>
    <row r="113" ht="8.1999999999999993" customHeight="1"/>
    <row r="114" ht="8.1999999999999993" customHeight="1"/>
    <row r="115" ht="8.1999999999999993" customHeight="1"/>
    <row r="116" ht="8.1999999999999993" customHeight="1"/>
    <row r="117" ht="8.1999999999999993" customHeight="1"/>
    <row r="118" ht="8.1999999999999993" customHeight="1"/>
    <row r="119" ht="8.1999999999999993" customHeight="1"/>
    <row r="120" ht="8.1999999999999993" customHeight="1"/>
    <row r="121" ht="8.1999999999999993" customHeight="1"/>
    <row r="122" ht="8.1999999999999993" customHeight="1"/>
    <row r="123" ht="8.1999999999999993" customHeight="1"/>
    <row r="124" ht="8.1999999999999993" customHeight="1"/>
    <row r="125" ht="8.1999999999999993" customHeight="1"/>
    <row r="126" ht="8.1999999999999993" customHeight="1"/>
    <row r="127" ht="8.1999999999999993" customHeight="1"/>
    <row r="128" ht="8.1999999999999993" customHeight="1"/>
    <row r="129" ht="8.1999999999999993" customHeight="1"/>
    <row r="130" ht="8.1999999999999993" customHeight="1"/>
    <row r="131" ht="8.1999999999999993" customHeight="1"/>
    <row r="132" ht="8.1999999999999993" customHeight="1"/>
    <row r="133" ht="8.1999999999999993" customHeight="1"/>
    <row r="134" ht="8.1999999999999993" customHeight="1"/>
    <row r="135" ht="8.1999999999999993" customHeight="1"/>
    <row r="136" ht="8.1999999999999993" customHeight="1"/>
    <row r="137" ht="8.1999999999999993" customHeight="1"/>
    <row r="138" ht="8.1999999999999993" customHeight="1"/>
    <row r="139" ht="8.1999999999999993" customHeight="1"/>
    <row r="140" ht="8.1999999999999993" customHeight="1"/>
    <row r="141" ht="8.1999999999999993" customHeight="1"/>
    <row r="142" ht="8.1999999999999993" customHeight="1"/>
    <row r="143" ht="8.1999999999999993" customHeight="1"/>
    <row r="144" ht="8.1999999999999993" customHeight="1"/>
    <row r="145" ht="8.1999999999999993" customHeight="1"/>
    <row r="146" ht="8.1999999999999993" customHeight="1"/>
    <row r="147" ht="8.1999999999999993" customHeight="1"/>
    <row r="148" ht="8.1999999999999993" customHeight="1"/>
    <row r="149" ht="8.1999999999999993" customHeight="1"/>
    <row r="150" ht="8.1999999999999993" customHeight="1"/>
    <row r="151" ht="8.1999999999999993" customHeight="1"/>
    <row r="152" ht="8.1999999999999993" customHeight="1"/>
    <row r="153" ht="8.1999999999999993" customHeight="1"/>
    <row r="154" ht="8.1999999999999993" customHeight="1"/>
    <row r="155" ht="8.1999999999999993" customHeight="1"/>
    <row r="156" ht="8.1999999999999993" customHeight="1"/>
    <row r="157" ht="8.1999999999999993" customHeight="1"/>
    <row r="158" ht="8.1999999999999993" customHeight="1"/>
    <row r="159" ht="8.1999999999999993" customHeight="1"/>
    <row r="160" ht="8.1999999999999993" customHeight="1"/>
    <row r="161" ht="8.1999999999999993" customHeight="1"/>
    <row r="162" ht="8.1999999999999993" customHeight="1"/>
    <row r="163" ht="8.1999999999999993" customHeight="1"/>
    <row r="164" ht="8.1999999999999993" customHeight="1"/>
    <row r="165" ht="8.1999999999999993" customHeight="1"/>
    <row r="166" ht="8.1999999999999993" customHeight="1"/>
    <row r="167" ht="8.1999999999999993" customHeight="1"/>
    <row r="168" ht="8.1999999999999993" customHeight="1"/>
    <row r="169" ht="8.1999999999999993" customHeight="1"/>
    <row r="170" ht="8.1999999999999993" customHeight="1"/>
    <row r="171" ht="8.1999999999999993" customHeight="1"/>
    <row r="172" ht="8.1999999999999993" customHeight="1"/>
    <row r="173" ht="8.1999999999999993" customHeight="1"/>
    <row r="174" ht="8.1999999999999993" customHeight="1"/>
    <row r="175" ht="8.1999999999999993" customHeight="1"/>
    <row r="176" ht="8.1999999999999993" customHeight="1"/>
    <row r="177" ht="8.1999999999999993" customHeight="1"/>
    <row r="178" ht="8.1999999999999993" customHeight="1"/>
    <row r="179" ht="8.1999999999999993" customHeight="1"/>
    <row r="180" ht="8.1999999999999993" customHeight="1"/>
    <row r="181" ht="8.1999999999999993" customHeight="1"/>
    <row r="182" ht="8.1999999999999993" customHeight="1"/>
    <row r="183" ht="8.1999999999999993" customHeight="1"/>
    <row r="184" ht="8.1999999999999993" customHeight="1"/>
    <row r="185" ht="8.1999999999999993" customHeight="1"/>
    <row r="186" ht="8.1999999999999993" customHeight="1"/>
    <row r="187" ht="8.1999999999999993" customHeight="1"/>
    <row r="188" ht="8.1999999999999993" customHeight="1"/>
    <row r="189" ht="8.1999999999999993" customHeight="1"/>
    <row r="190" ht="8.1999999999999993" customHeight="1"/>
    <row r="191" ht="8.1999999999999993" customHeight="1"/>
    <row r="192" ht="8.1999999999999993" customHeight="1"/>
    <row r="193" ht="8.1999999999999993" customHeight="1"/>
    <row r="194" ht="8.1999999999999993" customHeight="1"/>
    <row r="195" ht="8.1999999999999993" customHeight="1"/>
    <row r="196" ht="8.1999999999999993" customHeight="1"/>
    <row r="197" ht="8.1999999999999993" customHeight="1"/>
    <row r="198" ht="8.1999999999999993" customHeight="1"/>
    <row r="199" ht="8.1999999999999993" customHeight="1"/>
    <row r="200" ht="8.1999999999999993" customHeight="1"/>
    <row r="201" ht="8.1999999999999993" customHeight="1"/>
    <row r="202" ht="8.1999999999999993" customHeight="1"/>
    <row r="203" ht="8.1999999999999993" customHeight="1"/>
    <row r="204" ht="8.1999999999999993" customHeight="1"/>
    <row r="205" ht="8.1999999999999993" customHeight="1"/>
    <row r="206" ht="8.1999999999999993" customHeight="1"/>
    <row r="207" ht="8.1999999999999993" customHeight="1"/>
    <row r="208" ht="8.1999999999999993" customHeight="1"/>
    <row r="209" ht="8.1999999999999993" customHeight="1"/>
    <row r="210" ht="8.1999999999999993" customHeight="1"/>
    <row r="211" ht="8.1999999999999993" customHeight="1"/>
    <row r="212" ht="8.1999999999999993" customHeight="1"/>
    <row r="213" ht="8.1999999999999993" customHeight="1"/>
    <row r="214" ht="8.1999999999999993" customHeight="1"/>
    <row r="215" ht="8.1999999999999993" customHeight="1"/>
    <row r="216" ht="8.1999999999999993" customHeight="1"/>
    <row r="217" ht="8.1999999999999993" customHeight="1"/>
    <row r="218" ht="8.1999999999999993" customHeight="1"/>
    <row r="219" ht="8.1999999999999993" customHeight="1"/>
    <row r="220" ht="8.1999999999999993" customHeight="1"/>
    <row r="221" ht="8.1999999999999993" customHeight="1"/>
    <row r="222" ht="8.1999999999999993" customHeight="1"/>
    <row r="223" ht="8.1999999999999993" customHeight="1"/>
    <row r="224" ht="8.1999999999999993" customHeight="1"/>
    <row r="225" ht="8.1999999999999993" customHeight="1"/>
    <row r="226" ht="8.1999999999999993" customHeight="1"/>
    <row r="227" ht="8.1999999999999993" customHeight="1"/>
    <row r="228" ht="8.1999999999999993" customHeight="1"/>
    <row r="229" ht="8.1999999999999993" customHeight="1"/>
    <row r="230" ht="8.1999999999999993" customHeight="1"/>
    <row r="231" ht="8.1999999999999993" customHeight="1"/>
    <row r="232" ht="8.1999999999999993" customHeight="1"/>
    <row r="233" ht="8.1999999999999993" customHeight="1"/>
    <row r="234" ht="8.1999999999999993" customHeight="1"/>
    <row r="235" ht="8.1999999999999993" customHeight="1"/>
    <row r="236" ht="8.1999999999999993" customHeight="1"/>
    <row r="237" ht="8.1999999999999993" customHeight="1"/>
    <row r="238" ht="8.1999999999999993" customHeight="1"/>
    <row r="239" ht="8.1999999999999993" customHeight="1"/>
    <row r="240" ht="8.1999999999999993" customHeight="1"/>
    <row r="241" ht="8.1999999999999993" customHeight="1"/>
    <row r="242" ht="8.1999999999999993" customHeight="1"/>
    <row r="243" ht="8.1999999999999993" customHeight="1"/>
    <row r="244" ht="8.1999999999999993" customHeight="1"/>
    <row r="245" ht="8.1999999999999993" customHeight="1"/>
    <row r="246" ht="8.1999999999999993" customHeight="1"/>
    <row r="247" ht="8.1999999999999993" customHeight="1"/>
    <row r="248" ht="8.1999999999999993" customHeight="1"/>
    <row r="249" ht="8.1999999999999993" customHeight="1"/>
    <row r="250" ht="8.1999999999999993" customHeight="1"/>
    <row r="251" ht="8.1999999999999993" customHeight="1"/>
    <row r="252" ht="8.1999999999999993" customHeight="1"/>
    <row r="253" ht="8.1999999999999993" customHeight="1"/>
    <row r="254" ht="8.1999999999999993" customHeight="1"/>
    <row r="255" ht="8.1999999999999993" customHeight="1"/>
    <row r="256" ht="8.1999999999999993" customHeight="1"/>
    <row r="257" ht="8.1999999999999993" customHeight="1"/>
    <row r="258" ht="8.1999999999999993" customHeight="1"/>
    <row r="259" ht="8.1999999999999993" customHeight="1"/>
    <row r="260" ht="8.1999999999999993" customHeight="1"/>
    <row r="261" ht="8.1999999999999993" customHeight="1"/>
    <row r="262" ht="8.1999999999999993" customHeight="1"/>
    <row r="263" ht="8.1999999999999993" customHeight="1"/>
    <row r="264" ht="8.1999999999999993" customHeight="1"/>
    <row r="265" ht="8.1999999999999993" customHeight="1"/>
    <row r="266" ht="8.1999999999999993" customHeight="1"/>
    <row r="267" ht="8.1999999999999993" customHeight="1"/>
    <row r="268" ht="8.1999999999999993" customHeight="1"/>
    <row r="269" ht="8.1999999999999993" customHeight="1"/>
    <row r="270" ht="8.1999999999999993" customHeight="1"/>
    <row r="271" ht="8.1999999999999993" customHeight="1"/>
    <row r="272" ht="8.1999999999999993" customHeight="1"/>
    <row r="273" ht="8.1999999999999993" customHeight="1"/>
    <row r="274" ht="8.1999999999999993" customHeight="1"/>
    <row r="275" ht="8.1999999999999993" customHeight="1"/>
    <row r="276" ht="8.1999999999999993" customHeight="1"/>
    <row r="277" ht="8.1999999999999993" customHeight="1"/>
    <row r="278" ht="8.1999999999999993" customHeight="1"/>
    <row r="279" ht="8.1999999999999993" customHeight="1"/>
    <row r="280" ht="8.1999999999999993" customHeight="1"/>
    <row r="281" ht="8.1999999999999993" customHeight="1"/>
    <row r="282" ht="8.1999999999999993" customHeight="1"/>
    <row r="283" ht="8.1999999999999993" customHeight="1"/>
    <row r="284" ht="8.1999999999999993" customHeight="1"/>
    <row r="285" ht="8.1999999999999993" customHeight="1"/>
    <row r="286" ht="8.1999999999999993" customHeight="1"/>
    <row r="287" ht="8.1999999999999993" customHeight="1"/>
    <row r="288" ht="8.1999999999999993" customHeight="1"/>
    <row r="289" ht="8.1999999999999993" customHeight="1"/>
    <row r="290" ht="8.1999999999999993" customHeight="1"/>
    <row r="291" ht="8.1999999999999993" customHeight="1"/>
    <row r="292" ht="8.1999999999999993" customHeight="1"/>
    <row r="293" ht="8.1999999999999993" customHeight="1"/>
    <row r="294" ht="8.1999999999999993" customHeight="1"/>
    <row r="295" ht="8.1999999999999993" customHeight="1"/>
    <row r="296" ht="8.1999999999999993" customHeight="1"/>
    <row r="297" ht="8.1999999999999993" customHeight="1"/>
    <row r="298" ht="8.1999999999999993" customHeight="1"/>
    <row r="299" ht="8.1999999999999993" customHeight="1"/>
    <row r="300" ht="8.1999999999999993" customHeight="1"/>
    <row r="301" ht="8.1999999999999993" customHeight="1"/>
    <row r="302" ht="8.1999999999999993" customHeight="1"/>
    <row r="303" ht="8.1999999999999993" customHeight="1"/>
    <row r="304" ht="8.1999999999999993" customHeight="1"/>
    <row r="305" ht="8.1999999999999993" customHeight="1"/>
    <row r="306" ht="8.1999999999999993" customHeight="1"/>
    <row r="307" ht="8.1999999999999993" customHeight="1"/>
    <row r="308" ht="8.1999999999999993" customHeight="1"/>
    <row r="309" ht="8.1999999999999993" customHeight="1"/>
    <row r="310" ht="8.1999999999999993" customHeight="1"/>
    <row r="311" ht="8.1999999999999993" customHeight="1"/>
    <row r="312" ht="8.1999999999999993" customHeight="1"/>
    <row r="313" ht="8.1999999999999993" customHeight="1"/>
    <row r="314" ht="8.1999999999999993" customHeight="1"/>
    <row r="315" ht="8.1999999999999993" customHeight="1"/>
    <row r="316" ht="8.1999999999999993" customHeight="1"/>
    <row r="317" ht="8.1999999999999993" customHeight="1"/>
    <row r="318" ht="8.1999999999999993" customHeight="1"/>
    <row r="319" ht="8.1999999999999993" customHeight="1"/>
    <row r="320" ht="8.1999999999999993" customHeight="1"/>
    <row r="321" ht="8.1999999999999993" customHeight="1"/>
    <row r="322" ht="8.1999999999999993" customHeight="1"/>
    <row r="323" ht="8.1999999999999993" customHeight="1"/>
    <row r="324" ht="8.1999999999999993" customHeight="1"/>
    <row r="325" ht="8.1999999999999993" customHeight="1"/>
    <row r="326" ht="8.1999999999999993" customHeight="1"/>
    <row r="327" ht="8.1999999999999993" customHeight="1"/>
    <row r="328" ht="8.1999999999999993" customHeight="1"/>
    <row r="329" ht="8.1999999999999993" customHeight="1"/>
    <row r="330" ht="8.1999999999999993" customHeight="1"/>
    <row r="331" ht="8.1999999999999993" customHeight="1"/>
    <row r="332" ht="8.1999999999999993" customHeight="1"/>
    <row r="333" ht="8.1999999999999993" customHeight="1"/>
    <row r="334" ht="8.1999999999999993" customHeight="1"/>
    <row r="335" ht="8.1999999999999993" customHeight="1"/>
    <row r="336" ht="8.1999999999999993" customHeight="1"/>
    <row r="337" ht="8.1999999999999993" customHeight="1"/>
    <row r="338" ht="8.1999999999999993" customHeight="1"/>
    <row r="339" ht="8.1999999999999993" customHeight="1"/>
    <row r="340" ht="8.1999999999999993" customHeight="1"/>
    <row r="341" ht="8.1999999999999993" customHeight="1"/>
    <row r="342" ht="8.1999999999999993" customHeight="1"/>
    <row r="343" ht="8.1999999999999993" customHeight="1"/>
    <row r="344" ht="8.1999999999999993" customHeight="1"/>
    <row r="345" ht="8.1999999999999993" customHeight="1"/>
    <row r="346" ht="8.1999999999999993" customHeight="1"/>
    <row r="347" ht="8.1999999999999993" customHeight="1"/>
    <row r="348" ht="8.1999999999999993" customHeight="1"/>
    <row r="349" ht="8.1999999999999993" customHeight="1"/>
    <row r="350" ht="8.1999999999999993" customHeight="1"/>
    <row r="351" ht="8.1999999999999993" customHeight="1"/>
    <row r="352" ht="8.1999999999999993" customHeight="1"/>
    <row r="353" ht="8.1999999999999993" customHeight="1"/>
    <row r="354" ht="8.1999999999999993" customHeight="1"/>
    <row r="355" ht="8.1999999999999993" customHeight="1"/>
    <row r="356" ht="8.1999999999999993" customHeight="1"/>
    <row r="357" ht="8.1999999999999993" customHeight="1"/>
    <row r="358" ht="8.1999999999999993" customHeight="1"/>
    <row r="359" ht="8.1999999999999993" customHeight="1"/>
    <row r="360" ht="8.1999999999999993" customHeight="1"/>
    <row r="361" ht="8.1999999999999993" customHeight="1"/>
    <row r="362" ht="8.1999999999999993" customHeight="1"/>
    <row r="363" ht="8.1999999999999993" customHeight="1"/>
    <row r="364" ht="8.1999999999999993" customHeight="1"/>
    <row r="365" ht="8.1999999999999993" customHeight="1"/>
    <row r="366" ht="8.1999999999999993" customHeight="1"/>
    <row r="367" ht="8.1999999999999993" customHeight="1"/>
    <row r="368" ht="8.1999999999999993" customHeight="1"/>
    <row r="369" ht="8.1999999999999993" customHeight="1"/>
    <row r="370" ht="8.1999999999999993" customHeight="1"/>
    <row r="371" ht="8.1999999999999993" customHeight="1"/>
    <row r="372" ht="8.1999999999999993" customHeight="1"/>
    <row r="373" ht="8.1999999999999993" customHeight="1"/>
    <row r="374" ht="8.1999999999999993" customHeight="1"/>
    <row r="375" ht="8.1999999999999993" customHeight="1"/>
    <row r="376" ht="8.1999999999999993" customHeight="1"/>
    <row r="377" ht="8.1999999999999993" customHeight="1"/>
    <row r="378" ht="8.1999999999999993" customHeight="1"/>
    <row r="379" ht="8.1999999999999993" customHeight="1"/>
    <row r="380" ht="8.1999999999999993" customHeight="1"/>
    <row r="381" ht="8.1999999999999993" customHeight="1"/>
    <row r="382" ht="8.1999999999999993" customHeight="1"/>
    <row r="383" ht="8.1999999999999993" customHeight="1"/>
    <row r="384" ht="8.1999999999999993" customHeight="1"/>
    <row r="385" ht="8.1999999999999993" customHeight="1"/>
    <row r="386" ht="8.1999999999999993" customHeight="1"/>
    <row r="387" ht="8.1999999999999993" customHeight="1"/>
    <row r="388" ht="8.1999999999999993" customHeight="1"/>
    <row r="389" ht="8.1999999999999993" customHeight="1"/>
    <row r="390" ht="8.1999999999999993" customHeight="1"/>
    <row r="391" ht="8.1999999999999993" customHeight="1"/>
    <row r="392" ht="8.1999999999999993" customHeight="1"/>
    <row r="393" ht="8.1999999999999993" customHeight="1"/>
    <row r="394" ht="8.1999999999999993" customHeight="1"/>
    <row r="395" ht="8.1999999999999993" customHeight="1"/>
    <row r="396" ht="8.1999999999999993" customHeight="1"/>
    <row r="397" ht="8.1999999999999993" customHeight="1"/>
    <row r="398" ht="8.1999999999999993" customHeight="1"/>
    <row r="399" ht="8.1999999999999993" customHeight="1"/>
    <row r="400" ht="8.1999999999999993" customHeight="1"/>
    <row r="401" ht="8.1999999999999993" customHeight="1"/>
    <row r="402" ht="8.1999999999999993" customHeight="1"/>
    <row r="403" ht="8.1999999999999993" customHeight="1"/>
    <row r="404" ht="8.1999999999999993" customHeight="1"/>
    <row r="405" ht="8.1999999999999993" customHeight="1"/>
    <row r="406" ht="8.1999999999999993" customHeight="1"/>
    <row r="407" ht="8.1999999999999993" customHeight="1"/>
    <row r="408" ht="8.1999999999999993" customHeight="1"/>
    <row r="409" ht="8.1999999999999993" customHeight="1"/>
    <row r="410" ht="8.1999999999999993" customHeight="1"/>
    <row r="411" ht="8.1999999999999993" customHeight="1"/>
    <row r="412" ht="8.1999999999999993" customHeight="1"/>
    <row r="413" ht="8.1999999999999993" customHeight="1"/>
    <row r="414" ht="8.1999999999999993" customHeight="1"/>
    <row r="415" ht="8.1999999999999993" customHeight="1"/>
    <row r="416" ht="8.1999999999999993" customHeight="1"/>
    <row r="417" ht="8.1999999999999993" customHeight="1"/>
    <row r="418" ht="8.1999999999999993" customHeight="1"/>
    <row r="419" ht="8.1999999999999993" customHeight="1"/>
    <row r="420" ht="8.1999999999999993" customHeight="1"/>
    <row r="421" ht="8.1999999999999993" customHeight="1"/>
    <row r="422" ht="8.1999999999999993" customHeight="1"/>
    <row r="423" ht="8.1999999999999993" customHeight="1"/>
    <row r="424" ht="8.1999999999999993" customHeight="1"/>
    <row r="425" ht="8.1999999999999993" customHeight="1"/>
    <row r="426" ht="8.1999999999999993" customHeight="1"/>
    <row r="427" ht="8.1999999999999993" customHeight="1"/>
    <row r="428" ht="8.1999999999999993" customHeight="1"/>
    <row r="429" ht="8.1999999999999993" customHeight="1"/>
    <row r="430" ht="8.1999999999999993" customHeight="1"/>
    <row r="431" ht="8.1999999999999993" customHeight="1"/>
    <row r="432" ht="8.1999999999999993" customHeight="1"/>
    <row r="433" ht="8.1999999999999993" customHeight="1"/>
    <row r="434" ht="8.1999999999999993" customHeight="1"/>
    <row r="435" ht="8.1999999999999993" customHeight="1"/>
    <row r="436" ht="8.1999999999999993" customHeight="1"/>
    <row r="437" ht="8.1999999999999993" customHeight="1"/>
    <row r="438" ht="8.1999999999999993" customHeight="1"/>
    <row r="439" ht="8.1999999999999993" customHeight="1"/>
    <row r="440" ht="8.1999999999999993" customHeight="1"/>
    <row r="441" ht="8.1999999999999993" customHeight="1"/>
    <row r="442" ht="8.1999999999999993" customHeight="1"/>
    <row r="443" ht="8.1999999999999993" customHeight="1"/>
    <row r="444" ht="8.1999999999999993" customHeight="1"/>
    <row r="445" ht="8.1999999999999993" customHeight="1"/>
    <row r="446" ht="8.1999999999999993" customHeight="1"/>
    <row r="447" ht="8.1999999999999993" customHeight="1"/>
    <row r="448" ht="8.1999999999999993" customHeight="1"/>
    <row r="449" ht="8.1999999999999993" customHeight="1"/>
    <row r="450" ht="8.1999999999999993" customHeight="1"/>
    <row r="451" ht="8.1999999999999993" customHeight="1"/>
    <row r="452" ht="8.1999999999999993" customHeight="1"/>
    <row r="453" ht="8.1999999999999993" customHeight="1"/>
    <row r="454" ht="8.1999999999999993" customHeight="1"/>
    <row r="455" ht="8.1999999999999993" customHeight="1"/>
    <row r="456" ht="8.1999999999999993" customHeight="1"/>
    <row r="457" ht="8.1999999999999993" customHeight="1"/>
    <row r="458" ht="8.1999999999999993" customHeight="1"/>
    <row r="459" ht="8.1999999999999993" customHeight="1"/>
    <row r="460" ht="8.1999999999999993" customHeight="1"/>
    <row r="461" ht="8.1999999999999993" customHeight="1"/>
    <row r="462" ht="8.1999999999999993" customHeight="1"/>
    <row r="463" ht="8.1999999999999993" customHeight="1"/>
    <row r="464" ht="8.1999999999999993" customHeight="1"/>
    <row r="465" ht="8.1999999999999993" customHeight="1"/>
    <row r="466" ht="8.1999999999999993" customHeight="1"/>
    <row r="467" ht="8.1999999999999993" customHeight="1"/>
    <row r="468" ht="8.1999999999999993" customHeight="1"/>
    <row r="469" ht="8.1999999999999993" customHeight="1"/>
    <row r="470" ht="8.1999999999999993" customHeight="1"/>
    <row r="471" ht="8.1999999999999993" customHeight="1"/>
    <row r="472" ht="8.1999999999999993" customHeight="1"/>
    <row r="473" ht="8.1999999999999993" customHeight="1"/>
    <row r="474" ht="8.1999999999999993" customHeight="1"/>
    <row r="475" ht="8.1999999999999993" customHeight="1"/>
    <row r="476" ht="8.1999999999999993" customHeight="1"/>
    <row r="477" ht="8.1999999999999993" customHeight="1"/>
    <row r="478" ht="8.1999999999999993" customHeight="1"/>
    <row r="479" ht="8.1999999999999993" customHeight="1"/>
    <row r="480" ht="8.1999999999999993" customHeight="1"/>
    <row r="481" ht="8.1999999999999993" customHeight="1"/>
    <row r="482" ht="8.1999999999999993" customHeight="1"/>
    <row r="483" ht="8.1999999999999993" customHeight="1"/>
    <row r="484" ht="8.1999999999999993" customHeight="1"/>
    <row r="485" ht="8.1999999999999993" customHeight="1"/>
    <row r="486" ht="8.1999999999999993" customHeight="1"/>
    <row r="487" ht="8.1999999999999993" customHeight="1"/>
    <row r="488" ht="8.1999999999999993" customHeight="1"/>
    <row r="489" ht="8.1999999999999993" customHeight="1"/>
    <row r="490" ht="8.1999999999999993" customHeight="1"/>
    <row r="491" ht="8.1999999999999993" customHeight="1"/>
    <row r="492" ht="8.1999999999999993" customHeight="1"/>
    <row r="493" ht="8.1999999999999993" customHeight="1"/>
    <row r="494" ht="8.1999999999999993" customHeight="1"/>
    <row r="495" ht="8.1999999999999993" customHeight="1"/>
    <row r="496" ht="8.1999999999999993" customHeight="1"/>
    <row r="497" ht="8.1999999999999993" customHeight="1"/>
    <row r="498" ht="8.1999999999999993" customHeight="1"/>
    <row r="499" ht="8.1999999999999993" customHeight="1"/>
    <row r="500" ht="8.1999999999999993" customHeight="1"/>
    <row r="501" ht="8.1999999999999993" customHeight="1"/>
    <row r="502" ht="8.1999999999999993" customHeight="1"/>
    <row r="503" ht="8.1999999999999993" customHeight="1"/>
    <row r="504" ht="8.1999999999999993" customHeight="1"/>
    <row r="505" ht="8.1999999999999993" customHeight="1"/>
    <row r="506" ht="8.1999999999999993" customHeight="1"/>
    <row r="507" ht="8.1999999999999993" customHeight="1"/>
    <row r="508" ht="8.1999999999999993" customHeight="1"/>
    <row r="509" ht="8.1999999999999993" customHeight="1"/>
    <row r="510" ht="8.1999999999999993" customHeight="1"/>
    <row r="511" ht="8.1999999999999993" customHeight="1"/>
    <row r="512" ht="8.1999999999999993" customHeight="1"/>
    <row r="513" ht="8.1999999999999993" customHeight="1"/>
    <row r="514" ht="8.1999999999999993" customHeight="1"/>
    <row r="515" ht="8.1999999999999993" customHeight="1"/>
    <row r="516" ht="8.1999999999999993" customHeight="1"/>
    <row r="517" ht="8.1999999999999993" customHeight="1"/>
    <row r="518" ht="8.1999999999999993" customHeight="1"/>
    <row r="519" ht="8.1999999999999993" customHeight="1"/>
    <row r="520" ht="8.1999999999999993" customHeight="1"/>
    <row r="521" ht="8.1999999999999993" customHeight="1"/>
    <row r="522" ht="8.1999999999999993" customHeight="1"/>
    <row r="523" ht="8.1999999999999993" customHeight="1"/>
    <row r="524" ht="8.1999999999999993" customHeight="1"/>
    <row r="525" ht="8.1999999999999993" customHeight="1"/>
    <row r="526" ht="8.1999999999999993" customHeight="1"/>
    <row r="527" ht="8.1999999999999993" customHeight="1"/>
    <row r="528" ht="8.1999999999999993" customHeight="1"/>
    <row r="529" ht="8.1999999999999993" customHeight="1"/>
    <row r="530" ht="8.1999999999999993" customHeight="1"/>
    <row r="531" ht="8.1999999999999993" customHeight="1"/>
    <row r="532" ht="8.1999999999999993" customHeight="1"/>
    <row r="533" ht="8.1999999999999993" customHeight="1"/>
    <row r="534" ht="8.1999999999999993" customHeight="1"/>
    <row r="535" ht="8.1999999999999993" customHeight="1"/>
    <row r="536" ht="8.1999999999999993" customHeight="1"/>
    <row r="537" ht="8.1999999999999993" customHeight="1"/>
    <row r="538" ht="8.1999999999999993" customHeight="1"/>
    <row r="539" ht="8.1999999999999993" customHeight="1"/>
    <row r="540" ht="8.1999999999999993" customHeight="1"/>
    <row r="541" ht="8.1999999999999993" customHeight="1"/>
    <row r="542" ht="8.1999999999999993" customHeight="1"/>
    <row r="543" ht="8.1999999999999993" customHeight="1"/>
    <row r="544" ht="8.1999999999999993" customHeight="1"/>
    <row r="545" ht="8.1999999999999993" customHeight="1"/>
    <row r="546" ht="8.1999999999999993" customHeight="1"/>
    <row r="547" ht="8.1999999999999993" customHeight="1"/>
    <row r="548" ht="8.1999999999999993" customHeight="1"/>
    <row r="549" ht="8.1999999999999993" customHeight="1"/>
    <row r="550" ht="8.1999999999999993" customHeight="1"/>
    <row r="551" ht="8.1999999999999993" customHeight="1"/>
    <row r="552" ht="8.1999999999999993" customHeight="1"/>
    <row r="553" ht="8.1999999999999993" customHeight="1"/>
    <row r="554" ht="8.1999999999999993" customHeight="1"/>
    <row r="555" ht="8.1999999999999993" customHeight="1"/>
    <row r="556" ht="8.1999999999999993" customHeight="1"/>
    <row r="557" ht="8.1999999999999993" customHeight="1"/>
    <row r="558" ht="8.1999999999999993" customHeight="1"/>
    <row r="559" ht="8.1999999999999993" customHeight="1"/>
    <row r="560" ht="8.1999999999999993" customHeight="1"/>
    <row r="561" ht="8.1999999999999993" customHeight="1"/>
    <row r="562" ht="8.1999999999999993" customHeight="1"/>
    <row r="563" ht="8.1999999999999993" customHeight="1"/>
    <row r="564" ht="8.1999999999999993" customHeight="1"/>
    <row r="565" ht="8.1999999999999993" customHeight="1"/>
    <row r="566" ht="8.1999999999999993" customHeight="1"/>
    <row r="567" ht="8.1999999999999993" customHeight="1"/>
    <row r="568" ht="8.1999999999999993" customHeight="1"/>
    <row r="569" ht="8.1999999999999993" customHeight="1"/>
    <row r="570" ht="8.1999999999999993" customHeight="1"/>
    <row r="571" ht="8.1999999999999993" customHeight="1"/>
    <row r="572" ht="8.1999999999999993" customHeight="1"/>
    <row r="573" ht="8.1999999999999993" customHeight="1"/>
    <row r="574" ht="8.1999999999999993" customHeight="1"/>
    <row r="575" ht="8.1999999999999993" customHeight="1"/>
    <row r="576" ht="8.1999999999999993" customHeight="1"/>
    <row r="577" ht="8.1999999999999993" customHeight="1"/>
    <row r="578" ht="8.1999999999999993" customHeight="1"/>
    <row r="579" ht="8.1999999999999993" customHeight="1"/>
    <row r="580" ht="8.1999999999999993" customHeight="1"/>
    <row r="581" ht="8.1999999999999993" customHeight="1"/>
    <row r="582" ht="8.1999999999999993" customHeight="1"/>
    <row r="583" ht="8.1999999999999993" customHeight="1"/>
    <row r="584" ht="8.1999999999999993" customHeight="1"/>
    <row r="585" ht="8.1999999999999993" customHeight="1"/>
    <row r="586" ht="8.1999999999999993" customHeight="1"/>
    <row r="587" ht="8.1999999999999993" customHeight="1"/>
    <row r="588" ht="8.1999999999999993" customHeight="1"/>
    <row r="589" ht="8.1999999999999993" customHeight="1"/>
    <row r="590" ht="8.1999999999999993" customHeight="1"/>
    <row r="591" ht="8.1999999999999993" customHeight="1"/>
    <row r="592" ht="8.1999999999999993" customHeight="1"/>
    <row r="593" ht="8.1999999999999993" customHeight="1"/>
    <row r="594" ht="8.1999999999999993" customHeight="1"/>
    <row r="595" ht="8.1999999999999993" customHeight="1"/>
    <row r="596" ht="8.1999999999999993" customHeight="1"/>
    <row r="597" ht="8.1999999999999993" customHeight="1"/>
  </sheetData>
  <sheetProtection selectLockedCells="1" selectUnlockedCells="1"/>
  <mergeCells count="90">
    <mergeCell ref="A61:J62"/>
    <mergeCell ref="AX61:BA62"/>
    <mergeCell ref="BB61:BE62"/>
    <mergeCell ref="L62:N63"/>
    <mergeCell ref="A63:E64"/>
    <mergeCell ref="R63:W64"/>
    <mergeCell ref="L64:N65"/>
    <mergeCell ref="AX64:BA65"/>
    <mergeCell ref="BB64:BE65"/>
    <mergeCell ref="A54:I55"/>
    <mergeCell ref="AX54:BA55"/>
    <mergeCell ref="BB54:BE55"/>
    <mergeCell ref="L55:N56"/>
    <mergeCell ref="A56:E57"/>
    <mergeCell ref="R56:W57"/>
    <mergeCell ref="L57:N58"/>
    <mergeCell ref="AX57:BA58"/>
    <mergeCell ref="BB57:BE58"/>
    <mergeCell ref="D47:F48"/>
    <mergeCell ref="I47:N48"/>
    <mergeCell ref="R47:AA48"/>
    <mergeCell ref="AX48:BA49"/>
    <mergeCell ref="BB48:BE49"/>
    <mergeCell ref="D49:F50"/>
    <mergeCell ref="I49:N50"/>
    <mergeCell ref="R49:AP50"/>
    <mergeCell ref="I41:N42"/>
    <mergeCell ref="R41:AQ42"/>
    <mergeCell ref="AX41:AZ42"/>
    <mergeCell ref="BB41:BE42"/>
    <mergeCell ref="A45:G46"/>
    <mergeCell ref="AX45:BA46"/>
    <mergeCell ref="BB45:BE46"/>
    <mergeCell ref="BB33:BE34"/>
    <mergeCell ref="I35:N38"/>
    <mergeCell ref="R35:AQ38"/>
    <mergeCell ref="AX35:BC38"/>
    <mergeCell ref="BD35:BE38"/>
    <mergeCell ref="AX33:BA34"/>
    <mergeCell ref="D37:F39"/>
    <mergeCell ref="I39:N40"/>
    <mergeCell ref="R39:AD40"/>
    <mergeCell ref="AX39:BA40"/>
    <mergeCell ref="BD39:BE40"/>
    <mergeCell ref="I27:N28"/>
    <mergeCell ref="R27:AP28"/>
    <mergeCell ref="A33:E34"/>
    <mergeCell ref="I33:N34"/>
    <mergeCell ref="R33:AD34"/>
    <mergeCell ref="C24:F24"/>
    <mergeCell ref="AX24:BB24"/>
    <mergeCell ref="BC24:BE24"/>
    <mergeCell ref="I25:N26"/>
    <mergeCell ref="R25:AO26"/>
    <mergeCell ref="AX25:BA26"/>
    <mergeCell ref="BB25:BE26"/>
    <mergeCell ref="A20:G20"/>
    <mergeCell ref="R20:AC21"/>
    <mergeCell ref="BA20:BE20"/>
    <mergeCell ref="AX21:BB21"/>
    <mergeCell ref="BC21:BE21"/>
    <mergeCell ref="C22:F23"/>
    <mergeCell ref="I22:N23"/>
    <mergeCell ref="R22:AP23"/>
    <mergeCell ref="AX22:BB23"/>
    <mergeCell ref="BC22:BE23"/>
    <mergeCell ref="AX11:BE11"/>
    <mergeCell ref="BC12:BE12"/>
    <mergeCell ref="BD14:BE14"/>
    <mergeCell ref="BD15:BE15"/>
    <mergeCell ref="A18:G19"/>
    <mergeCell ref="I18:N19"/>
    <mergeCell ref="R18:AA19"/>
    <mergeCell ref="AX18:BA19"/>
    <mergeCell ref="BB18:BE19"/>
    <mergeCell ref="I7:N8"/>
    <mergeCell ref="AB7:AE8"/>
    <mergeCell ref="AI7:AV8"/>
    <mergeCell ref="BC8:BE8"/>
    <mergeCell ref="I9:N10"/>
    <mergeCell ref="R9:U10"/>
    <mergeCell ref="AI9:AS10"/>
    <mergeCell ref="AX9:BA10"/>
    <mergeCell ref="BB9:BE10"/>
    <mergeCell ref="BC6:BE6"/>
    <mergeCell ref="B3:F4"/>
    <mergeCell ref="I3:L4"/>
    <mergeCell ref="I5:N6"/>
    <mergeCell ref="AB5:AE6"/>
    <mergeCell ref="AI5:AP6"/>
  </mergeCells>
  <phoneticPr fontId="3"/>
  <printOptions horizontalCentered="1" verticalCentered="1"/>
  <pageMargins left="0.78740157480314965" right="0.39370078740157483" top="0.39370078740157483" bottom="0.39370078740157483" header="0" footer="0"/>
  <pageSetup paperSize="9" scale="68" firstPageNumber="0" orientation="landscape" horizontalDpi="300" verticalDpi="300" r:id="rId1"/>
  <headerFooter scaleWithDoc="0" alignWithMargins="0">
    <oddFooter>&amp;C&amp;"ＭＳ 明朝,標準"－２－</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D6E59-6907-424C-8287-8E7FE4D77E7F}">
  <sheetPr>
    <pageSetUpPr fitToPage="1"/>
  </sheetPr>
  <dimension ref="A1:P26"/>
  <sheetViews>
    <sheetView view="pageLayout" zoomScaleNormal="100" workbookViewId="0">
      <selection sqref="A1:E1"/>
    </sheetView>
  </sheetViews>
  <sheetFormatPr defaultColWidth="9" defaultRowHeight="14.4"/>
  <cols>
    <col min="1" max="1" width="3.5546875" style="286" customWidth="1"/>
    <col min="2" max="2" width="8.5546875" style="286" customWidth="1"/>
    <col min="3" max="3" width="12.88671875" style="286" customWidth="1"/>
    <col min="4" max="4" width="5.6640625" style="286" customWidth="1"/>
    <col min="5" max="5" width="8.109375" style="286" customWidth="1"/>
    <col min="6" max="16" width="9.5546875" style="286" customWidth="1"/>
    <col min="17" max="16384" width="9" style="286"/>
  </cols>
  <sheetData>
    <row r="1" spans="1:16" s="284" customFormat="1" ht="19" customHeight="1">
      <c r="A1" s="1008" t="s">
        <v>1803</v>
      </c>
      <c r="B1" s="1008"/>
      <c r="C1" s="1008"/>
      <c r="D1" s="1008"/>
      <c r="E1" s="1008"/>
    </row>
    <row r="2" spans="1:16" s="284" customFormat="1" ht="19" customHeight="1">
      <c r="A2" s="1009" t="s">
        <v>1804</v>
      </c>
      <c r="B2" s="1009"/>
      <c r="C2" s="1009"/>
      <c r="D2" s="1009"/>
      <c r="E2" s="1009"/>
      <c r="F2" s="1009"/>
      <c r="N2" s="1010" t="s">
        <v>1805</v>
      </c>
      <c r="O2" s="1010"/>
      <c r="P2" s="1010"/>
    </row>
    <row r="3" spans="1:16" ht="19" customHeight="1">
      <c r="A3" s="820" t="s">
        <v>1806</v>
      </c>
      <c r="B3" s="1006" t="s">
        <v>1807</v>
      </c>
      <c r="C3" s="1006" t="s">
        <v>1808</v>
      </c>
      <c r="D3" s="1006" t="s">
        <v>1809</v>
      </c>
      <c r="E3" s="1006" t="s">
        <v>1810</v>
      </c>
      <c r="F3" s="820" t="s">
        <v>1811</v>
      </c>
      <c r="G3" s="1006" t="s">
        <v>1812</v>
      </c>
      <c r="H3" s="1006"/>
      <c r="I3" s="1006"/>
      <c r="J3" s="1006"/>
      <c r="K3" s="1006"/>
      <c r="L3" s="1006"/>
      <c r="M3" s="1006"/>
      <c r="N3" s="1006"/>
      <c r="O3" s="1006"/>
      <c r="P3" s="1006"/>
    </row>
    <row r="4" spans="1:16" ht="19" customHeight="1">
      <c r="A4" s="820"/>
      <c r="B4" s="1006"/>
      <c r="C4" s="1006"/>
      <c r="D4" s="1006"/>
      <c r="E4" s="1006"/>
      <c r="F4" s="1006"/>
      <c r="G4" s="285" t="s">
        <v>1813</v>
      </c>
      <c r="H4" s="285" t="s">
        <v>1814</v>
      </c>
      <c r="I4" s="285" t="s">
        <v>1815</v>
      </c>
      <c r="J4" s="285" t="s">
        <v>1816</v>
      </c>
      <c r="K4" s="285" t="s">
        <v>1817</v>
      </c>
      <c r="L4" s="285" t="s">
        <v>1818</v>
      </c>
      <c r="M4" s="285" t="s">
        <v>1819</v>
      </c>
      <c r="N4" s="285" t="s">
        <v>1820</v>
      </c>
      <c r="O4" s="285" t="s">
        <v>1821</v>
      </c>
      <c r="P4" s="285" t="s">
        <v>1822</v>
      </c>
    </row>
    <row r="5" spans="1:16" ht="11.3" customHeight="1">
      <c r="A5" s="820" t="s">
        <v>1823</v>
      </c>
      <c r="B5" s="1006" t="s">
        <v>1824</v>
      </c>
      <c r="C5" s="287"/>
      <c r="D5" s="1006">
        <v>4</v>
      </c>
      <c r="E5" s="1006" t="s">
        <v>1687</v>
      </c>
      <c r="F5" s="1007">
        <v>18819</v>
      </c>
      <c r="G5" s="288" t="s">
        <v>1825</v>
      </c>
      <c r="H5" s="288" t="s">
        <v>1825</v>
      </c>
      <c r="I5" s="288" t="s">
        <v>1825</v>
      </c>
      <c r="J5" s="288" t="s">
        <v>1825</v>
      </c>
      <c r="K5" s="288" t="s">
        <v>1825</v>
      </c>
      <c r="L5" s="288" t="s">
        <v>1825</v>
      </c>
      <c r="M5" s="288" t="s">
        <v>1825</v>
      </c>
      <c r="N5" s="288" t="s">
        <v>1825</v>
      </c>
      <c r="O5" s="288" t="s">
        <v>1826</v>
      </c>
      <c r="P5" s="288" t="s">
        <v>1825</v>
      </c>
    </row>
    <row r="6" spans="1:16" ht="26.2" customHeight="1">
      <c r="A6" s="820"/>
      <c r="B6" s="1006"/>
      <c r="C6" s="289" t="s">
        <v>1827</v>
      </c>
      <c r="D6" s="1006"/>
      <c r="E6" s="1006"/>
      <c r="F6" s="1007"/>
      <c r="G6" s="290">
        <v>1593.9</v>
      </c>
      <c r="H6" s="290" t="s">
        <v>726</v>
      </c>
      <c r="I6" s="290" t="s">
        <v>726</v>
      </c>
      <c r="J6" s="291" t="s">
        <v>1828</v>
      </c>
      <c r="K6" s="291" t="s">
        <v>1829</v>
      </c>
      <c r="L6" s="290">
        <v>566</v>
      </c>
      <c r="M6" s="290">
        <v>193.2</v>
      </c>
      <c r="N6" s="290">
        <v>459.8</v>
      </c>
      <c r="O6" s="292">
        <v>43890</v>
      </c>
      <c r="P6" s="293">
        <v>29.2</v>
      </c>
    </row>
    <row r="7" spans="1:16" ht="26.2" customHeight="1">
      <c r="A7" s="820"/>
      <c r="B7" s="1006"/>
      <c r="C7" s="294" t="s">
        <v>1830</v>
      </c>
      <c r="D7" s="1006"/>
      <c r="E7" s="1006"/>
      <c r="F7" s="1007"/>
      <c r="G7" s="295">
        <v>684.8</v>
      </c>
      <c r="H7" s="295" t="s">
        <v>726</v>
      </c>
      <c r="I7" s="295" t="s">
        <v>726</v>
      </c>
      <c r="J7" s="296" t="s">
        <v>1831</v>
      </c>
      <c r="K7" s="295" t="s">
        <v>726</v>
      </c>
      <c r="L7" s="295" t="s">
        <v>726</v>
      </c>
      <c r="M7" s="295">
        <v>159</v>
      </c>
      <c r="N7" s="296" t="s">
        <v>1832</v>
      </c>
      <c r="O7" s="297">
        <v>11550</v>
      </c>
      <c r="P7" s="298" t="s">
        <v>726</v>
      </c>
    </row>
    <row r="8" spans="1:16" ht="26.2" customHeight="1">
      <c r="A8" s="820"/>
      <c r="B8" s="1006"/>
      <c r="C8" s="294" t="s">
        <v>1833</v>
      </c>
      <c r="D8" s="1006"/>
      <c r="E8" s="1006"/>
      <c r="F8" s="1007"/>
      <c r="G8" s="295">
        <v>835</v>
      </c>
      <c r="H8" s="295">
        <v>45.5</v>
      </c>
      <c r="I8" s="295" t="s">
        <v>726</v>
      </c>
      <c r="J8" s="296" t="s">
        <v>1834</v>
      </c>
      <c r="K8" s="295">
        <v>114.8</v>
      </c>
      <c r="L8" s="295">
        <v>175</v>
      </c>
      <c r="M8" s="295">
        <v>81</v>
      </c>
      <c r="N8" s="296" t="s">
        <v>1835</v>
      </c>
      <c r="O8" s="297">
        <v>18500</v>
      </c>
      <c r="P8" s="298" t="s">
        <v>726</v>
      </c>
    </row>
    <row r="9" spans="1:16" ht="26.2" customHeight="1">
      <c r="A9" s="820"/>
      <c r="B9" s="285" t="s">
        <v>1175</v>
      </c>
      <c r="C9" s="299" t="s">
        <v>1836</v>
      </c>
      <c r="D9" s="285">
        <v>2</v>
      </c>
      <c r="E9" s="285" t="s">
        <v>203</v>
      </c>
      <c r="F9" s="300">
        <v>18819</v>
      </c>
      <c r="G9" s="295">
        <v>1196</v>
      </c>
      <c r="H9" s="295">
        <v>110.9</v>
      </c>
      <c r="I9" s="295" t="s">
        <v>726</v>
      </c>
      <c r="J9" s="296" t="s">
        <v>1837</v>
      </c>
      <c r="K9" s="296" t="s">
        <v>1838</v>
      </c>
      <c r="L9" s="295">
        <v>559</v>
      </c>
      <c r="M9" s="295">
        <v>47.6</v>
      </c>
      <c r="N9" s="295">
        <v>301.39999999999998</v>
      </c>
      <c r="O9" s="297">
        <v>43468</v>
      </c>
      <c r="P9" s="298" t="s">
        <v>726</v>
      </c>
    </row>
    <row r="10" spans="1:16" ht="26.2" customHeight="1">
      <c r="A10" s="820"/>
      <c r="B10" s="285" t="s">
        <v>1839</v>
      </c>
      <c r="C10" s="299" t="s">
        <v>1840</v>
      </c>
      <c r="D10" s="285">
        <v>2</v>
      </c>
      <c r="E10" s="285" t="s">
        <v>203</v>
      </c>
      <c r="F10" s="300">
        <v>18946</v>
      </c>
      <c r="G10" s="295">
        <v>885.7</v>
      </c>
      <c r="H10" s="295" t="s">
        <v>726</v>
      </c>
      <c r="I10" s="295" t="s">
        <v>726</v>
      </c>
      <c r="J10" s="296" t="s">
        <v>1841</v>
      </c>
      <c r="K10" s="295">
        <v>42.9</v>
      </c>
      <c r="L10" s="295">
        <v>307.39999999999998</v>
      </c>
      <c r="M10" s="295">
        <v>117.7</v>
      </c>
      <c r="N10" s="295">
        <v>74.2</v>
      </c>
      <c r="O10" s="297">
        <v>31816</v>
      </c>
      <c r="P10" s="298">
        <v>12</v>
      </c>
    </row>
    <row r="11" spans="1:16" ht="26.2" customHeight="1">
      <c r="A11" s="820"/>
      <c r="B11" s="285" t="s">
        <v>1842</v>
      </c>
      <c r="C11" s="294" t="s">
        <v>1843</v>
      </c>
      <c r="D11" s="285">
        <v>1</v>
      </c>
      <c r="E11" s="285" t="s">
        <v>1188</v>
      </c>
      <c r="F11" s="300">
        <v>20027</v>
      </c>
      <c r="G11" s="295">
        <v>89.4</v>
      </c>
      <c r="H11" s="295" t="s">
        <v>726</v>
      </c>
      <c r="I11" s="295" t="s">
        <v>726</v>
      </c>
      <c r="J11" s="296" t="s">
        <v>1844</v>
      </c>
      <c r="K11" s="295" t="s">
        <v>726</v>
      </c>
      <c r="L11" s="295" t="s">
        <v>726</v>
      </c>
      <c r="M11" s="295" t="s">
        <v>726</v>
      </c>
      <c r="N11" s="295">
        <v>44.5</v>
      </c>
      <c r="O11" s="297">
        <v>5243</v>
      </c>
      <c r="P11" s="298" t="s">
        <v>726</v>
      </c>
    </row>
    <row r="12" spans="1:16" ht="26.2" customHeight="1">
      <c r="A12" s="820"/>
      <c r="B12" s="285" t="s">
        <v>1845</v>
      </c>
      <c r="C12" s="299" t="s">
        <v>1846</v>
      </c>
      <c r="D12" s="285">
        <v>1</v>
      </c>
      <c r="E12" s="285" t="s">
        <v>1687</v>
      </c>
      <c r="F12" s="300">
        <v>18819</v>
      </c>
      <c r="G12" s="295">
        <v>2112.9499999999998</v>
      </c>
      <c r="H12" s="295">
        <v>22</v>
      </c>
      <c r="I12" s="295">
        <v>131</v>
      </c>
      <c r="J12" s="296" t="s">
        <v>1847</v>
      </c>
      <c r="K12" s="295">
        <v>170</v>
      </c>
      <c r="L12" s="295">
        <v>303.5</v>
      </c>
      <c r="M12" s="295">
        <v>196.5</v>
      </c>
      <c r="N12" s="295">
        <v>125</v>
      </c>
      <c r="O12" s="297">
        <v>55400</v>
      </c>
      <c r="P12" s="298">
        <v>158</v>
      </c>
    </row>
    <row r="13" spans="1:16" ht="26.2" customHeight="1">
      <c r="A13" s="820"/>
      <c r="B13" s="285" t="s">
        <v>1848</v>
      </c>
      <c r="C13" s="299" t="s">
        <v>1849</v>
      </c>
      <c r="D13" s="285">
        <v>1</v>
      </c>
      <c r="E13" s="285" t="s">
        <v>1190</v>
      </c>
      <c r="F13" s="300">
        <v>18946</v>
      </c>
      <c r="G13" s="295">
        <v>149.9</v>
      </c>
      <c r="H13" s="295" t="s">
        <v>726</v>
      </c>
      <c r="I13" s="295">
        <v>80.599999999999994</v>
      </c>
      <c r="J13" s="296" t="s">
        <v>1850</v>
      </c>
      <c r="K13" s="295" t="s">
        <v>726</v>
      </c>
      <c r="L13" s="295" t="s">
        <v>726</v>
      </c>
      <c r="M13" s="295">
        <v>60</v>
      </c>
      <c r="N13" s="295">
        <v>60.3</v>
      </c>
      <c r="O13" s="297">
        <v>4433</v>
      </c>
      <c r="P13" s="298" t="s">
        <v>726</v>
      </c>
    </row>
    <row r="14" spans="1:16" ht="26.2" customHeight="1">
      <c r="A14" s="820"/>
      <c r="B14" s="285" t="s">
        <v>1851</v>
      </c>
      <c r="C14" s="299" t="s">
        <v>1852</v>
      </c>
      <c r="D14" s="285">
        <v>1</v>
      </c>
      <c r="E14" s="285" t="s">
        <v>203</v>
      </c>
      <c r="F14" s="300">
        <v>19357</v>
      </c>
      <c r="G14" s="295">
        <v>167.95</v>
      </c>
      <c r="H14" s="295" t="s">
        <v>726</v>
      </c>
      <c r="I14" s="295" t="s">
        <v>726</v>
      </c>
      <c r="J14" s="295">
        <v>39.799999999999997</v>
      </c>
      <c r="K14" s="295" t="s">
        <v>726</v>
      </c>
      <c r="L14" s="295" t="s">
        <v>726</v>
      </c>
      <c r="M14" s="295" t="s">
        <v>726</v>
      </c>
      <c r="N14" s="295">
        <v>54.7</v>
      </c>
      <c r="O14" s="297">
        <v>1448</v>
      </c>
      <c r="P14" s="298" t="s">
        <v>726</v>
      </c>
    </row>
    <row r="15" spans="1:16" ht="26.2" customHeight="1">
      <c r="A15" s="820"/>
      <c r="B15" s="285" t="s">
        <v>1853</v>
      </c>
      <c r="C15" s="299" t="s">
        <v>1854</v>
      </c>
      <c r="D15" s="285">
        <v>1</v>
      </c>
      <c r="E15" s="285" t="s">
        <v>1687</v>
      </c>
      <c r="F15" s="300">
        <v>19357</v>
      </c>
      <c r="G15" s="295">
        <v>359.2</v>
      </c>
      <c r="H15" s="295">
        <v>24</v>
      </c>
      <c r="I15" s="295" t="s">
        <v>726</v>
      </c>
      <c r="J15" s="295">
        <v>253.7</v>
      </c>
      <c r="K15" s="295" t="s">
        <v>726</v>
      </c>
      <c r="L15" s="295" t="s">
        <v>726</v>
      </c>
      <c r="M15" s="295">
        <v>227.5</v>
      </c>
      <c r="N15" s="295">
        <v>106.3</v>
      </c>
      <c r="O15" s="297">
        <v>11735</v>
      </c>
      <c r="P15" s="298" t="s">
        <v>726</v>
      </c>
    </row>
    <row r="16" spans="1:16" ht="26.2" customHeight="1">
      <c r="A16" s="820"/>
      <c r="B16" s="285" t="s">
        <v>1855</v>
      </c>
      <c r="C16" s="299" t="s">
        <v>1856</v>
      </c>
      <c r="D16" s="285">
        <v>1</v>
      </c>
      <c r="E16" s="285" t="s">
        <v>1190</v>
      </c>
      <c r="F16" s="300">
        <v>19357</v>
      </c>
      <c r="G16" s="296" t="s">
        <v>1857</v>
      </c>
      <c r="H16" s="295" t="s">
        <v>726</v>
      </c>
      <c r="I16" s="295" t="s">
        <v>726</v>
      </c>
      <c r="J16" s="295">
        <v>58.4</v>
      </c>
      <c r="K16" s="296" t="s">
        <v>1858</v>
      </c>
      <c r="L16" s="295" t="s">
        <v>726</v>
      </c>
      <c r="M16" s="295">
        <v>18</v>
      </c>
      <c r="N16" s="295">
        <v>27.5</v>
      </c>
      <c r="O16" s="297">
        <v>1400</v>
      </c>
      <c r="P16" s="298" t="s">
        <v>726</v>
      </c>
    </row>
    <row r="17" spans="1:16" ht="26.2" customHeight="1">
      <c r="A17" s="820"/>
      <c r="B17" s="285" t="s">
        <v>1859</v>
      </c>
      <c r="C17" s="294" t="s">
        <v>1860</v>
      </c>
      <c r="D17" s="285">
        <v>1</v>
      </c>
      <c r="E17" s="285" t="s">
        <v>203</v>
      </c>
      <c r="F17" s="300">
        <v>18946</v>
      </c>
      <c r="G17" s="295">
        <v>52.3</v>
      </c>
      <c r="H17" s="295" t="s">
        <v>726</v>
      </c>
      <c r="I17" s="295" t="s">
        <v>726</v>
      </c>
      <c r="J17" s="295" t="s">
        <v>726</v>
      </c>
      <c r="K17" s="295" t="s">
        <v>726</v>
      </c>
      <c r="L17" s="295" t="s">
        <v>726</v>
      </c>
      <c r="M17" s="295">
        <v>110.3</v>
      </c>
      <c r="N17" s="295">
        <v>14</v>
      </c>
      <c r="O17" s="297">
        <v>1609</v>
      </c>
      <c r="P17" s="298" t="s">
        <v>726</v>
      </c>
    </row>
    <row r="18" spans="1:16" ht="26.2" customHeight="1">
      <c r="A18" s="820"/>
      <c r="B18" s="285" t="s">
        <v>1861</v>
      </c>
      <c r="C18" s="294" t="s">
        <v>1862</v>
      </c>
      <c r="D18" s="285">
        <v>1</v>
      </c>
      <c r="E18" s="285" t="s">
        <v>1687</v>
      </c>
      <c r="F18" s="300">
        <v>18946</v>
      </c>
      <c r="G18" s="295">
        <v>749</v>
      </c>
      <c r="H18" s="295">
        <v>34</v>
      </c>
      <c r="I18" s="295" t="s">
        <v>726</v>
      </c>
      <c r="J18" s="296" t="s">
        <v>1863</v>
      </c>
      <c r="K18" s="295">
        <v>53.7</v>
      </c>
      <c r="L18" s="295" t="s">
        <v>726</v>
      </c>
      <c r="M18" s="295">
        <v>334</v>
      </c>
      <c r="N18" s="295">
        <v>76</v>
      </c>
      <c r="O18" s="297">
        <v>21607</v>
      </c>
      <c r="P18" s="298" t="s">
        <v>726</v>
      </c>
    </row>
    <row r="19" spans="1:16" ht="26.2" customHeight="1">
      <c r="A19" s="820"/>
      <c r="B19" s="285" t="s">
        <v>1864</v>
      </c>
      <c r="C19" s="299" t="s">
        <v>1865</v>
      </c>
      <c r="D19" s="285">
        <v>1</v>
      </c>
      <c r="E19" s="285" t="s">
        <v>1190</v>
      </c>
      <c r="F19" s="300">
        <v>18946</v>
      </c>
      <c r="G19" s="295">
        <v>225.7</v>
      </c>
      <c r="H19" s="295" t="s">
        <v>726</v>
      </c>
      <c r="I19" s="295" t="s">
        <v>726</v>
      </c>
      <c r="J19" s="295" t="s">
        <v>726</v>
      </c>
      <c r="K19" s="295" t="s">
        <v>726</v>
      </c>
      <c r="L19" s="295" t="s">
        <v>726</v>
      </c>
      <c r="M19" s="295">
        <v>112.6</v>
      </c>
      <c r="N19" s="295">
        <v>81.599999999999994</v>
      </c>
      <c r="O19" s="297">
        <v>5600</v>
      </c>
      <c r="P19" s="298" t="s">
        <v>726</v>
      </c>
    </row>
    <row r="20" spans="1:16" ht="26.2" customHeight="1">
      <c r="A20" s="820"/>
      <c r="B20" s="285" t="s">
        <v>1866</v>
      </c>
      <c r="C20" s="299" t="s">
        <v>1867</v>
      </c>
      <c r="D20" s="285">
        <v>1</v>
      </c>
      <c r="E20" s="285" t="s">
        <v>203</v>
      </c>
      <c r="F20" s="300">
        <v>19357</v>
      </c>
      <c r="G20" s="295">
        <v>184.5</v>
      </c>
      <c r="H20" s="295">
        <v>105</v>
      </c>
      <c r="I20" s="295" t="s">
        <v>726</v>
      </c>
      <c r="J20" s="295" t="s">
        <v>726</v>
      </c>
      <c r="K20" s="296" t="s">
        <v>1868</v>
      </c>
      <c r="L20" s="295" t="s">
        <v>726</v>
      </c>
      <c r="M20" s="295">
        <v>53</v>
      </c>
      <c r="N20" s="295">
        <v>96</v>
      </c>
      <c r="O20" s="297">
        <v>10800</v>
      </c>
      <c r="P20" s="298" t="s">
        <v>726</v>
      </c>
    </row>
    <row r="21" spans="1:16" ht="26.2" customHeight="1">
      <c r="A21" s="820"/>
      <c r="B21" s="285" t="s">
        <v>1869</v>
      </c>
      <c r="C21" s="299" t="s">
        <v>1870</v>
      </c>
      <c r="D21" s="285">
        <v>1</v>
      </c>
      <c r="E21" s="285" t="s">
        <v>203</v>
      </c>
      <c r="F21" s="300">
        <v>18819</v>
      </c>
      <c r="G21" s="295">
        <v>309.10000000000002</v>
      </c>
      <c r="H21" s="295">
        <v>20.5</v>
      </c>
      <c r="I21" s="295" t="s">
        <v>726</v>
      </c>
      <c r="J21" s="295">
        <v>195.4</v>
      </c>
      <c r="K21" s="295">
        <v>98.1</v>
      </c>
      <c r="L21" s="295" t="s">
        <v>726</v>
      </c>
      <c r="M21" s="295">
        <v>146</v>
      </c>
      <c r="N21" s="295">
        <v>115.6</v>
      </c>
      <c r="O21" s="297">
        <v>13088</v>
      </c>
      <c r="P21" s="298" t="s">
        <v>726</v>
      </c>
    </row>
    <row r="22" spans="1:16" ht="26.2" customHeight="1">
      <c r="A22" s="820"/>
      <c r="B22" s="285" t="s">
        <v>1871</v>
      </c>
      <c r="C22" s="299" t="s">
        <v>1872</v>
      </c>
      <c r="D22" s="285">
        <v>1</v>
      </c>
      <c r="E22" s="285" t="s">
        <v>203</v>
      </c>
      <c r="F22" s="300">
        <v>19168</v>
      </c>
      <c r="G22" s="295">
        <v>60.3</v>
      </c>
      <c r="H22" s="295">
        <v>147.9</v>
      </c>
      <c r="I22" s="295" t="s">
        <v>726</v>
      </c>
      <c r="J22" s="295" t="s">
        <v>726</v>
      </c>
      <c r="K22" s="295" t="s">
        <v>726</v>
      </c>
      <c r="L22" s="295" t="s">
        <v>726</v>
      </c>
      <c r="M22" s="295">
        <v>105</v>
      </c>
      <c r="N22" s="295">
        <v>67.5</v>
      </c>
      <c r="O22" s="297">
        <v>2600</v>
      </c>
      <c r="P22" s="298" t="s">
        <v>726</v>
      </c>
    </row>
    <row r="23" spans="1:16" ht="26.2" customHeight="1">
      <c r="A23" s="820" t="s">
        <v>1873</v>
      </c>
      <c r="B23" s="285" t="s">
        <v>1874</v>
      </c>
      <c r="C23" s="299" t="s">
        <v>1189</v>
      </c>
      <c r="D23" s="301" t="s">
        <v>1875</v>
      </c>
      <c r="E23" s="285" t="s">
        <v>1687</v>
      </c>
      <c r="F23" s="300">
        <v>19438</v>
      </c>
      <c r="G23" s="295">
        <v>20</v>
      </c>
      <c r="H23" s="295" t="s">
        <v>726</v>
      </c>
      <c r="I23" s="295" t="s">
        <v>726</v>
      </c>
      <c r="J23" s="295">
        <v>227.6</v>
      </c>
      <c r="K23" s="295" t="s">
        <v>726</v>
      </c>
      <c r="L23" s="295">
        <v>516</v>
      </c>
      <c r="M23" s="295">
        <v>1656.4</v>
      </c>
      <c r="N23" s="295">
        <v>72</v>
      </c>
      <c r="O23" s="297">
        <v>128776</v>
      </c>
      <c r="P23" s="298" t="s">
        <v>726</v>
      </c>
    </row>
    <row r="24" spans="1:16" ht="26.2" customHeight="1">
      <c r="A24" s="820"/>
      <c r="B24" s="285" t="s">
        <v>1174</v>
      </c>
      <c r="C24" s="299" t="s">
        <v>1876</v>
      </c>
      <c r="D24" s="301" t="s">
        <v>1877</v>
      </c>
      <c r="E24" s="285" t="s">
        <v>203</v>
      </c>
      <c r="F24" s="300">
        <v>19176</v>
      </c>
      <c r="G24" s="295">
        <v>1819</v>
      </c>
      <c r="H24" s="295">
        <v>50</v>
      </c>
      <c r="I24" s="295" t="s">
        <v>726</v>
      </c>
      <c r="J24" s="296" t="s">
        <v>1878</v>
      </c>
      <c r="K24" s="295" t="s">
        <v>726</v>
      </c>
      <c r="L24" s="295">
        <v>345</v>
      </c>
      <c r="M24" s="295">
        <v>379</v>
      </c>
      <c r="N24" s="295">
        <v>448</v>
      </c>
      <c r="O24" s="297">
        <v>51160</v>
      </c>
      <c r="P24" s="298" t="s">
        <v>726</v>
      </c>
    </row>
    <row r="25" spans="1:16" ht="26.2" customHeight="1">
      <c r="A25" s="820"/>
      <c r="B25" s="285" t="s">
        <v>1879</v>
      </c>
      <c r="C25" s="299" t="s">
        <v>1880</v>
      </c>
      <c r="D25" s="285" t="s">
        <v>203</v>
      </c>
      <c r="E25" s="285" t="s">
        <v>203</v>
      </c>
      <c r="F25" s="300">
        <v>19176</v>
      </c>
      <c r="G25" s="295">
        <v>1511.8</v>
      </c>
      <c r="H25" s="295">
        <v>62</v>
      </c>
      <c r="I25" s="295" t="s">
        <v>726</v>
      </c>
      <c r="J25" s="296" t="s">
        <v>1881</v>
      </c>
      <c r="K25" s="296" t="s">
        <v>1882</v>
      </c>
      <c r="L25" s="295">
        <v>145</v>
      </c>
      <c r="M25" s="295">
        <v>988</v>
      </c>
      <c r="N25" s="295">
        <v>337</v>
      </c>
      <c r="O25" s="297">
        <v>161610</v>
      </c>
      <c r="P25" s="298">
        <v>354</v>
      </c>
    </row>
    <row r="26" spans="1:16" ht="19.5" customHeight="1">
      <c r="A26" s="286" t="s">
        <v>1883</v>
      </c>
      <c r="L26" s="1005" t="s">
        <v>1884</v>
      </c>
      <c r="M26" s="1005"/>
      <c r="N26" s="1005"/>
      <c r="O26" s="1005"/>
      <c r="P26" s="1005"/>
    </row>
  </sheetData>
  <sheetProtection selectLockedCells="1" selectUnlockedCells="1"/>
  <mergeCells count="17">
    <mergeCell ref="A1:E1"/>
    <mergeCell ref="A2:F2"/>
    <mergeCell ref="N2:P2"/>
    <mergeCell ref="A3:A4"/>
    <mergeCell ref="B3:B4"/>
    <mergeCell ref="C3:C4"/>
    <mergeCell ref="D3:D4"/>
    <mergeCell ref="E3:E4"/>
    <mergeCell ref="F3:F4"/>
    <mergeCell ref="G3:P3"/>
    <mergeCell ref="L26:P26"/>
    <mergeCell ref="A5:A22"/>
    <mergeCell ref="B5:B8"/>
    <mergeCell ref="D5:D8"/>
    <mergeCell ref="E5:E8"/>
    <mergeCell ref="F5:F8"/>
    <mergeCell ref="A23:A25"/>
  </mergeCells>
  <phoneticPr fontId="3"/>
  <pageMargins left="0.78740157480314965" right="0.39370078740157483" top="0.39370078740157483" bottom="0.39370078740157483" header="0" footer="0"/>
  <pageSetup paperSize="9" scale="81" firstPageNumber="0" orientation="landscape" r:id="rId1"/>
  <headerFooter scaleWithDoc="0" alignWithMargins="0">
    <oddFooter>&amp;C&amp;"ＭＳ 明朝,標準"－３８－</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341C-3AE3-47FD-812B-90F2521A923F}">
  <sheetPr>
    <pageSetUpPr fitToPage="1"/>
  </sheetPr>
  <dimension ref="A1:O22"/>
  <sheetViews>
    <sheetView view="pageLayout" zoomScaleNormal="100" workbookViewId="0">
      <selection activeCell="F17" sqref="F17"/>
    </sheetView>
  </sheetViews>
  <sheetFormatPr defaultColWidth="9" defaultRowHeight="15.05"/>
  <cols>
    <col min="1" max="1" width="2.33203125" style="302" customWidth="1"/>
    <col min="2" max="2" width="21.33203125" style="302" customWidth="1"/>
    <col min="3" max="4" width="2.33203125" style="302" customWidth="1"/>
    <col min="5" max="6" width="15.33203125" style="302" customWidth="1"/>
    <col min="7" max="8" width="2.21875" style="302" customWidth="1"/>
    <col min="9" max="9" width="22.5546875" style="302" customWidth="1"/>
    <col min="10" max="11" width="2.33203125" style="302" customWidth="1"/>
    <col min="12" max="12" width="23.44140625" style="302" customWidth="1"/>
    <col min="13" max="13" width="2.33203125" style="302" customWidth="1"/>
    <col min="14" max="15" width="9" style="302" customWidth="1"/>
    <col min="16" max="16384" width="9" style="302"/>
  </cols>
  <sheetData>
    <row r="1" spans="1:13" ht="22.6" customHeight="1">
      <c r="A1" s="302" t="s">
        <v>1885</v>
      </c>
    </row>
    <row r="2" spans="1:13" ht="22.6" customHeight="1">
      <c r="A2" s="1028" t="s">
        <v>1886</v>
      </c>
      <c r="B2" s="1028"/>
      <c r="C2" s="1028"/>
      <c r="D2" s="1028"/>
      <c r="E2" s="1028"/>
      <c r="F2" s="1028"/>
      <c r="G2" s="1028"/>
      <c r="H2" s="1028"/>
      <c r="I2" s="1028"/>
      <c r="J2" s="1028"/>
      <c r="K2" s="1028"/>
      <c r="L2" s="1028"/>
      <c r="M2" s="1028"/>
    </row>
    <row r="3" spans="1:13" ht="22.6" customHeight="1">
      <c r="A3" s="1028"/>
      <c r="B3" s="1028"/>
      <c r="C3" s="1028"/>
      <c r="D3" s="1028"/>
      <c r="E3" s="1028"/>
      <c r="F3" s="1028"/>
      <c r="G3" s="1028"/>
      <c r="H3" s="1028"/>
      <c r="I3" s="1028"/>
      <c r="J3" s="1028"/>
      <c r="K3" s="1028"/>
      <c r="L3" s="1028"/>
      <c r="M3" s="1028"/>
    </row>
    <row r="4" spans="1:13" ht="22.6" customHeight="1">
      <c r="A4" s="1017" t="s">
        <v>1887</v>
      </c>
      <c r="B4" s="1017"/>
      <c r="C4" s="1017"/>
      <c r="D4" s="1017"/>
      <c r="E4" s="1017"/>
      <c r="F4" s="1017"/>
      <c r="G4" s="1017"/>
      <c r="H4" s="1017"/>
      <c r="I4" s="1017"/>
      <c r="J4" s="1017"/>
      <c r="K4" s="1017"/>
      <c r="L4" s="1017"/>
      <c r="M4" s="1017"/>
    </row>
    <row r="5" spans="1:13" ht="22.6" customHeight="1">
      <c r="A5" s="1017"/>
      <c r="B5" s="1017"/>
      <c r="C5" s="1017"/>
      <c r="D5" s="1017"/>
      <c r="E5" s="1017"/>
      <c r="F5" s="1017"/>
      <c r="G5" s="1017"/>
      <c r="H5" s="1017"/>
      <c r="I5" s="1017"/>
      <c r="J5" s="1017"/>
      <c r="K5" s="1017"/>
      <c r="L5" s="1017"/>
      <c r="M5" s="1017"/>
    </row>
    <row r="6" spans="1:13" ht="22.6" customHeight="1"/>
    <row r="7" spans="1:13" ht="22.6" customHeight="1">
      <c r="A7" s="302" t="s">
        <v>1888</v>
      </c>
    </row>
    <row r="8" spans="1:13" ht="22.6" customHeight="1">
      <c r="A8" s="1028" t="s">
        <v>1889</v>
      </c>
      <c r="B8" s="1028"/>
      <c r="C8" s="1028"/>
      <c r="D8" s="1028"/>
      <c r="E8" s="1028"/>
      <c r="F8" s="1028"/>
      <c r="G8" s="1028"/>
      <c r="H8" s="1028"/>
      <c r="I8" s="1028"/>
      <c r="J8" s="1028"/>
      <c r="K8" s="1028"/>
      <c r="L8" s="1028"/>
      <c r="M8" s="1028"/>
    </row>
    <row r="9" spans="1:13" ht="22.6" customHeight="1">
      <c r="A9" s="1028"/>
      <c r="B9" s="1028"/>
      <c r="C9" s="1028"/>
      <c r="D9" s="1028"/>
      <c r="E9" s="1028"/>
      <c r="F9" s="1028"/>
      <c r="G9" s="1028"/>
      <c r="H9" s="1028"/>
      <c r="I9" s="1028"/>
      <c r="J9" s="1028"/>
      <c r="K9" s="1028"/>
      <c r="L9" s="1028"/>
      <c r="M9" s="1028"/>
    </row>
    <row r="10" spans="1:13" ht="22.45" customHeight="1">
      <c r="A10" s="304"/>
      <c r="B10" s="305" t="s">
        <v>1890</v>
      </c>
      <c r="C10" s="306"/>
      <c r="D10" s="307"/>
      <c r="E10" s="1016" t="s">
        <v>1891</v>
      </c>
      <c r="F10" s="1016"/>
      <c r="G10" s="308"/>
      <c r="H10" s="307"/>
      <c r="I10" s="305" t="s">
        <v>1892</v>
      </c>
      <c r="J10" s="308"/>
      <c r="K10" s="307"/>
      <c r="L10" s="305" t="s">
        <v>1893</v>
      </c>
      <c r="M10" s="306"/>
    </row>
    <row r="11" spans="1:13" ht="22.45" customHeight="1">
      <c r="A11" s="304"/>
      <c r="B11" s="305" t="s">
        <v>1894</v>
      </c>
      <c r="C11" s="306"/>
      <c r="D11" s="304"/>
      <c r="E11" s="1016" t="s">
        <v>1895</v>
      </c>
      <c r="F11" s="1016"/>
      <c r="G11" s="306"/>
      <c r="H11" s="304"/>
      <c r="I11" s="305" t="s">
        <v>1896</v>
      </c>
      <c r="J11" s="306"/>
      <c r="K11" s="309"/>
      <c r="L11" s="310">
        <v>18819</v>
      </c>
      <c r="M11" s="311"/>
    </row>
    <row r="12" spans="1:13" ht="22.6" customHeight="1">
      <c r="A12" s="304"/>
      <c r="B12" s="305" t="s">
        <v>1897</v>
      </c>
      <c r="C12" s="306"/>
      <c r="D12" s="304"/>
      <c r="E12" s="1016" t="s">
        <v>1898</v>
      </c>
      <c r="F12" s="1016"/>
      <c r="G12" s="306"/>
      <c r="H12" s="304"/>
      <c r="I12" s="305" t="s">
        <v>1899</v>
      </c>
      <c r="J12" s="306"/>
      <c r="K12" s="309"/>
      <c r="L12" s="310">
        <v>18819</v>
      </c>
      <c r="M12" s="311"/>
    </row>
    <row r="13" spans="1:13" ht="22.6" customHeight="1">
      <c r="A13" s="304"/>
      <c r="B13" s="305" t="s">
        <v>1897</v>
      </c>
      <c r="C13" s="306"/>
      <c r="D13" s="304"/>
      <c r="E13" s="1016" t="s">
        <v>1900</v>
      </c>
      <c r="F13" s="1016"/>
      <c r="G13" s="306"/>
      <c r="H13" s="304"/>
      <c r="I13" s="305" t="s">
        <v>1901</v>
      </c>
      <c r="J13" s="306"/>
      <c r="K13" s="309"/>
      <c r="L13" s="310">
        <v>18946</v>
      </c>
      <c r="M13" s="311"/>
    </row>
    <row r="14" spans="1:13" ht="22.6" customHeight="1">
      <c r="A14" s="304"/>
      <c r="B14" s="305" t="s">
        <v>1902</v>
      </c>
      <c r="C14" s="306"/>
      <c r="D14" s="304"/>
      <c r="E14" s="1016" t="s">
        <v>1903</v>
      </c>
      <c r="F14" s="1016"/>
      <c r="G14" s="306"/>
      <c r="H14" s="304"/>
      <c r="I14" s="305" t="s">
        <v>1904</v>
      </c>
      <c r="J14" s="306"/>
      <c r="K14" s="309"/>
      <c r="L14" s="310">
        <v>18819</v>
      </c>
      <c r="M14" s="311"/>
    </row>
    <row r="15" spans="1:13" ht="22.6" customHeight="1">
      <c r="A15" s="304"/>
      <c r="B15" s="305" t="s">
        <v>1902</v>
      </c>
      <c r="C15" s="306"/>
      <c r="D15" s="304"/>
      <c r="E15" s="1016" t="s">
        <v>1905</v>
      </c>
      <c r="F15" s="1016"/>
      <c r="G15" s="306"/>
      <c r="H15" s="304"/>
      <c r="I15" s="305" t="s">
        <v>1906</v>
      </c>
      <c r="J15" s="306"/>
      <c r="K15" s="309"/>
      <c r="L15" s="310">
        <v>19357</v>
      </c>
      <c r="M15" s="311"/>
    </row>
    <row r="16" spans="1:13" ht="22.45" customHeight="1">
      <c r="A16" s="304"/>
      <c r="B16" s="305" t="s">
        <v>1902</v>
      </c>
      <c r="C16" s="306"/>
      <c r="D16" s="304"/>
      <c r="E16" s="1016" t="s">
        <v>1907</v>
      </c>
      <c r="F16" s="1016"/>
      <c r="G16" s="306"/>
      <c r="H16" s="304"/>
      <c r="I16" s="305" t="s">
        <v>1908</v>
      </c>
      <c r="J16" s="306"/>
      <c r="K16" s="309"/>
      <c r="L16" s="310">
        <v>18946</v>
      </c>
      <c r="M16" s="311"/>
    </row>
    <row r="17" spans="1:15" ht="22.6" customHeight="1"/>
    <row r="18" spans="1:15" ht="22.6" customHeight="1">
      <c r="A18" s="302" t="s">
        <v>1909</v>
      </c>
    </row>
    <row r="19" spans="1:15" ht="22.6" customHeight="1">
      <c r="A19" s="1017" t="s">
        <v>1910</v>
      </c>
      <c r="B19" s="1017"/>
      <c r="C19" s="1017"/>
      <c r="D19" s="1017"/>
      <c r="E19" s="1017"/>
      <c r="F19" s="1017"/>
      <c r="G19" s="1017"/>
      <c r="H19" s="1017"/>
      <c r="I19" s="1017"/>
      <c r="J19" s="1017"/>
      <c r="K19" s="1017"/>
      <c r="L19" s="1017"/>
      <c r="M19" s="1017"/>
      <c r="N19" s="303"/>
      <c r="O19" s="312"/>
    </row>
    <row r="20" spans="1:15" ht="22.6" customHeight="1">
      <c r="A20" s="1018"/>
      <c r="B20" s="1018"/>
      <c r="C20" s="1018"/>
      <c r="D20" s="1018"/>
      <c r="E20" s="1018"/>
      <c r="F20" s="1018"/>
      <c r="G20" s="1018"/>
      <c r="H20" s="1018"/>
      <c r="I20" s="1018"/>
      <c r="J20" s="1018"/>
      <c r="K20" s="1018"/>
      <c r="L20" s="1018"/>
      <c r="M20" s="1018"/>
      <c r="N20" s="303"/>
      <c r="O20" s="312"/>
    </row>
    <row r="21" spans="1:15" ht="22.45" customHeight="1">
      <c r="A21" s="1019" t="s">
        <v>1911</v>
      </c>
      <c r="B21" s="1019"/>
      <c r="C21" s="1019"/>
      <c r="D21" s="1020" t="s">
        <v>1912</v>
      </c>
      <c r="E21" s="1021"/>
      <c r="F21" s="1021"/>
      <c r="G21" s="1022"/>
      <c r="H21" s="1011" t="s">
        <v>1913</v>
      </c>
      <c r="I21" s="1012"/>
      <c r="J21" s="1013"/>
      <c r="K21" s="1023" t="s">
        <v>1914</v>
      </c>
      <c r="L21" s="1024"/>
      <c r="M21" s="1025"/>
    </row>
    <row r="22" spans="1:15" ht="22.45" customHeight="1">
      <c r="A22" s="1019"/>
      <c r="B22" s="1019"/>
      <c r="C22" s="1019"/>
      <c r="D22" s="1026" t="s">
        <v>1915</v>
      </c>
      <c r="E22" s="1012"/>
      <c r="F22" s="1012"/>
      <c r="G22" s="1027"/>
      <c r="H22" s="1011" t="s">
        <v>1916</v>
      </c>
      <c r="I22" s="1012"/>
      <c r="J22" s="1013"/>
      <c r="K22" s="1014" t="s">
        <v>1917</v>
      </c>
      <c r="L22" s="1015"/>
      <c r="M22" s="575"/>
    </row>
  </sheetData>
  <mergeCells count="18">
    <mergeCell ref="E12:F12"/>
    <mergeCell ref="A2:M3"/>
    <mergeCell ref="A4:M5"/>
    <mergeCell ref="A8:M9"/>
    <mergeCell ref="E10:F10"/>
    <mergeCell ref="E11:F11"/>
    <mergeCell ref="H22:J22"/>
    <mergeCell ref="K22:M22"/>
    <mergeCell ref="E13:F13"/>
    <mergeCell ref="E14:F14"/>
    <mergeCell ref="E15:F15"/>
    <mergeCell ref="E16:F16"/>
    <mergeCell ref="A19:M20"/>
    <mergeCell ref="A21:C22"/>
    <mergeCell ref="D21:G21"/>
    <mergeCell ref="H21:J21"/>
    <mergeCell ref="K21:M21"/>
    <mergeCell ref="D22:G22"/>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明朝,標準"－３９－</oddFooter>
  </headerFooter>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42D2-B79E-4EA5-9F57-C5243489EF96}">
  <sheetPr>
    <pageSetUpPr fitToPage="1"/>
  </sheetPr>
  <dimension ref="A1:N27"/>
  <sheetViews>
    <sheetView view="pageLayout" zoomScaleNormal="100" workbookViewId="0"/>
  </sheetViews>
  <sheetFormatPr defaultColWidth="9" defaultRowHeight="14.4"/>
  <cols>
    <col min="1" max="1" width="9" style="313" customWidth="1"/>
    <col min="2" max="2" width="11.109375" style="313" customWidth="1"/>
    <col min="3" max="14" width="8.44140625" style="313" customWidth="1"/>
    <col min="15" max="15" width="1.6640625" style="313" customWidth="1"/>
    <col min="16" max="16" width="7.109375" style="313" customWidth="1"/>
    <col min="17" max="16384" width="9" style="313"/>
  </cols>
  <sheetData>
    <row r="1" spans="1:14" ht="19" customHeight="1">
      <c r="A1" s="313" t="s">
        <v>1918</v>
      </c>
    </row>
    <row r="2" spans="1:14" ht="19" customHeight="1">
      <c r="A2" s="313" t="s">
        <v>1919</v>
      </c>
    </row>
    <row r="3" spans="1:14" ht="19" customHeight="1">
      <c r="A3" s="313" t="s">
        <v>1920</v>
      </c>
    </row>
    <row r="4" spans="1:14" ht="19" customHeight="1">
      <c r="A4" s="1029"/>
      <c r="B4" s="1029"/>
      <c r="C4" s="1033" t="s">
        <v>1921</v>
      </c>
      <c r="D4" s="1034"/>
      <c r="E4" s="1029" t="s">
        <v>1922</v>
      </c>
      <c r="F4" s="1029"/>
      <c r="G4" s="1029" t="s">
        <v>1923</v>
      </c>
      <c r="H4" s="1029"/>
      <c r="I4" s="1029" t="s">
        <v>1924</v>
      </c>
      <c r="J4" s="1029"/>
    </row>
    <row r="5" spans="1:14" ht="19" customHeight="1">
      <c r="A5" s="1029" t="s">
        <v>1925</v>
      </c>
      <c r="B5" s="1029"/>
      <c r="C5" s="539">
        <v>53</v>
      </c>
      <c r="D5" s="555"/>
      <c r="E5" s="556">
        <v>51</v>
      </c>
      <c r="F5" s="556"/>
      <c r="G5" s="556">
        <v>24</v>
      </c>
      <c r="H5" s="556"/>
      <c r="I5" s="556">
        <v>25</v>
      </c>
      <c r="J5" s="556"/>
    </row>
    <row r="6" spans="1:14" ht="19" customHeight="1"/>
    <row r="7" spans="1:14" ht="19" customHeight="1">
      <c r="A7" s="313" t="s">
        <v>1926</v>
      </c>
    </row>
    <row r="8" spans="1:14" ht="19" customHeight="1">
      <c r="A8" s="313" t="s">
        <v>1927</v>
      </c>
    </row>
    <row r="9" spans="1:14" ht="19" customHeight="1">
      <c r="A9" s="313" t="s">
        <v>1928</v>
      </c>
    </row>
    <row r="10" spans="1:14" ht="19" customHeight="1">
      <c r="A10" s="1035" t="s">
        <v>1929</v>
      </c>
      <c r="B10" s="1036"/>
      <c r="C10" s="1029" t="s">
        <v>1930</v>
      </c>
      <c r="D10" s="1029"/>
      <c r="E10" s="1029"/>
      <c r="F10" s="1029"/>
      <c r="G10" s="1029" t="s">
        <v>1931</v>
      </c>
      <c r="H10" s="1029"/>
      <c r="I10" s="1029"/>
      <c r="J10" s="1029"/>
      <c r="K10" s="1029" t="s">
        <v>1932</v>
      </c>
      <c r="L10" s="1029"/>
      <c r="M10" s="1029"/>
      <c r="N10" s="1029"/>
    </row>
    <row r="11" spans="1:14" ht="19" customHeight="1">
      <c r="A11" s="1030" t="s">
        <v>1933</v>
      </c>
      <c r="B11" s="1031"/>
      <c r="C11" s="314" t="s">
        <v>1934</v>
      </c>
      <c r="D11" s="314" t="s">
        <v>1935</v>
      </c>
      <c r="E11" s="314" t="s">
        <v>1936</v>
      </c>
      <c r="F11" s="314" t="s">
        <v>1937</v>
      </c>
      <c r="G11" s="314" t="s">
        <v>1934</v>
      </c>
      <c r="H11" s="314" t="s">
        <v>1935</v>
      </c>
      <c r="I11" s="314" t="s">
        <v>1936</v>
      </c>
      <c r="J11" s="314" t="s">
        <v>1937</v>
      </c>
      <c r="K11" s="314" t="s">
        <v>1934</v>
      </c>
      <c r="L11" s="314" t="s">
        <v>1935</v>
      </c>
      <c r="M11" s="314" t="s">
        <v>1936</v>
      </c>
      <c r="N11" s="314" t="s">
        <v>1937</v>
      </c>
    </row>
    <row r="12" spans="1:14" ht="19" customHeight="1">
      <c r="A12" s="1032" t="s">
        <v>1938</v>
      </c>
      <c r="B12" s="1029"/>
      <c r="C12" s="315">
        <v>17</v>
      </c>
      <c r="D12" s="315">
        <v>21</v>
      </c>
      <c r="E12" s="315">
        <v>2</v>
      </c>
      <c r="F12" s="315">
        <v>52</v>
      </c>
      <c r="G12" s="315">
        <v>3</v>
      </c>
      <c r="H12" s="315">
        <v>6</v>
      </c>
      <c r="I12" s="315">
        <v>6</v>
      </c>
      <c r="J12" s="315">
        <v>9</v>
      </c>
      <c r="K12" s="315">
        <v>5</v>
      </c>
      <c r="L12" s="315">
        <v>3</v>
      </c>
      <c r="M12" s="315">
        <v>1</v>
      </c>
      <c r="N12" s="315">
        <v>6</v>
      </c>
    </row>
    <row r="13" spans="1:14" ht="19" customHeight="1">
      <c r="A13" s="1029" t="s">
        <v>1939</v>
      </c>
      <c r="B13" s="1029"/>
      <c r="C13" s="315">
        <v>27</v>
      </c>
      <c r="D13" s="315">
        <v>21</v>
      </c>
      <c r="E13" s="315">
        <v>1</v>
      </c>
      <c r="F13" s="315">
        <v>43</v>
      </c>
      <c r="G13" s="315">
        <v>5</v>
      </c>
      <c r="H13" s="315">
        <v>7</v>
      </c>
      <c r="I13" s="315">
        <v>12</v>
      </c>
      <c r="J13" s="315">
        <v>13</v>
      </c>
      <c r="K13" s="315">
        <v>10</v>
      </c>
      <c r="L13" s="315">
        <v>7</v>
      </c>
      <c r="M13" s="315">
        <v>0</v>
      </c>
      <c r="N13" s="315">
        <v>21</v>
      </c>
    </row>
    <row r="14" spans="1:14" ht="19" customHeight="1">
      <c r="A14" s="1029" t="s">
        <v>1940</v>
      </c>
      <c r="B14" s="1029"/>
      <c r="C14" s="315">
        <v>8</v>
      </c>
      <c r="D14" s="315">
        <v>8</v>
      </c>
      <c r="E14" s="315">
        <v>0</v>
      </c>
      <c r="F14" s="315">
        <v>19</v>
      </c>
      <c r="G14" s="315">
        <v>3</v>
      </c>
      <c r="H14" s="315">
        <v>1</v>
      </c>
      <c r="I14" s="315">
        <v>4</v>
      </c>
      <c r="J14" s="315">
        <v>2</v>
      </c>
      <c r="K14" s="315">
        <v>4</v>
      </c>
      <c r="L14" s="315">
        <v>0</v>
      </c>
      <c r="M14" s="315">
        <v>1</v>
      </c>
      <c r="N14" s="315">
        <v>5</v>
      </c>
    </row>
    <row r="15" spans="1:14" ht="19" customHeight="1">
      <c r="A15" s="1029" t="s">
        <v>1941</v>
      </c>
      <c r="B15" s="1029"/>
      <c r="C15" s="315">
        <v>10</v>
      </c>
      <c r="D15" s="315">
        <v>13</v>
      </c>
      <c r="E15" s="315">
        <v>7</v>
      </c>
      <c r="F15" s="315">
        <v>17</v>
      </c>
      <c r="G15" s="315">
        <v>7</v>
      </c>
      <c r="H15" s="315">
        <v>9</v>
      </c>
      <c r="I15" s="315">
        <v>12</v>
      </c>
      <c r="J15" s="315">
        <v>12</v>
      </c>
      <c r="K15" s="315">
        <v>9</v>
      </c>
      <c r="L15" s="315">
        <v>11</v>
      </c>
      <c r="M15" s="315">
        <v>6</v>
      </c>
      <c r="N15" s="315">
        <v>11</v>
      </c>
    </row>
    <row r="16" spans="1:14" ht="19" customHeight="1">
      <c r="A16" s="1029" t="s">
        <v>1942</v>
      </c>
      <c r="B16" s="1029"/>
      <c r="C16" s="315">
        <v>2</v>
      </c>
      <c r="D16" s="315">
        <v>1</v>
      </c>
      <c r="E16" s="315">
        <v>1</v>
      </c>
      <c r="F16" s="315">
        <v>4</v>
      </c>
      <c r="G16" s="315">
        <v>0</v>
      </c>
      <c r="H16" s="315">
        <v>0</v>
      </c>
      <c r="I16" s="315">
        <v>5</v>
      </c>
      <c r="J16" s="315">
        <v>1</v>
      </c>
      <c r="K16" s="315">
        <v>0</v>
      </c>
      <c r="L16" s="315">
        <v>0</v>
      </c>
      <c r="M16" s="315">
        <v>0</v>
      </c>
      <c r="N16" s="315">
        <v>0</v>
      </c>
    </row>
    <row r="17" spans="1:14" ht="19" customHeight="1">
      <c r="A17" s="1029" t="s">
        <v>1943</v>
      </c>
      <c r="B17" s="1029"/>
      <c r="C17" s="315">
        <v>7</v>
      </c>
      <c r="D17" s="315">
        <v>3</v>
      </c>
      <c r="E17" s="315">
        <v>0</v>
      </c>
      <c r="F17" s="315">
        <v>8</v>
      </c>
      <c r="G17" s="315">
        <v>0</v>
      </c>
      <c r="H17" s="315">
        <v>0</v>
      </c>
      <c r="I17" s="315">
        <v>0</v>
      </c>
      <c r="J17" s="315">
        <v>0</v>
      </c>
      <c r="K17" s="315">
        <v>0</v>
      </c>
      <c r="L17" s="315">
        <v>0</v>
      </c>
      <c r="M17" s="315">
        <v>1</v>
      </c>
      <c r="N17" s="315">
        <v>0</v>
      </c>
    </row>
    <row r="18" spans="1:14" ht="19" customHeight="1">
      <c r="A18" s="1029" t="s">
        <v>238</v>
      </c>
      <c r="B18" s="1029"/>
      <c r="C18" s="315">
        <f t="shared" ref="C18:N18" si="0">SUM(C12:C17)</f>
        <v>71</v>
      </c>
      <c r="D18" s="315">
        <f t="shared" si="0"/>
        <v>67</v>
      </c>
      <c r="E18" s="315">
        <f t="shared" si="0"/>
        <v>11</v>
      </c>
      <c r="F18" s="315">
        <f t="shared" si="0"/>
        <v>143</v>
      </c>
      <c r="G18" s="315">
        <f t="shared" si="0"/>
        <v>18</v>
      </c>
      <c r="H18" s="315">
        <f t="shared" si="0"/>
        <v>23</v>
      </c>
      <c r="I18" s="315">
        <f t="shared" si="0"/>
        <v>39</v>
      </c>
      <c r="J18" s="315">
        <f t="shared" si="0"/>
        <v>37</v>
      </c>
      <c r="K18" s="315">
        <f t="shared" si="0"/>
        <v>28</v>
      </c>
      <c r="L18" s="315">
        <f t="shared" si="0"/>
        <v>21</v>
      </c>
      <c r="M18" s="315">
        <f t="shared" si="0"/>
        <v>9</v>
      </c>
      <c r="N18" s="315">
        <f t="shared" si="0"/>
        <v>43</v>
      </c>
    </row>
    <row r="19" spans="1:14" ht="19" customHeight="1"/>
    <row r="20" spans="1:14" ht="19" customHeight="1">
      <c r="A20" s="313" t="s">
        <v>1944</v>
      </c>
    </row>
    <row r="21" spans="1:14" ht="19" customHeight="1">
      <c r="A21" s="313" t="s">
        <v>1945</v>
      </c>
    </row>
    <row r="22" spans="1:14" ht="19" customHeight="1">
      <c r="A22" s="313" t="s">
        <v>1946</v>
      </c>
    </row>
    <row r="23" spans="1:14" ht="19" customHeight="1">
      <c r="A23" s="313" t="s">
        <v>1947</v>
      </c>
    </row>
    <row r="24" spans="1:14" ht="19" customHeight="1">
      <c r="A24" s="1029" t="s">
        <v>1948</v>
      </c>
      <c r="B24" s="1029"/>
      <c r="C24" s="314" t="s">
        <v>1934</v>
      </c>
      <c r="D24" s="314" t="s">
        <v>1935</v>
      </c>
      <c r="E24" s="314" t="s">
        <v>1936</v>
      </c>
      <c r="F24" s="314" t="s">
        <v>1937</v>
      </c>
    </row>
    <row r="25" spans="1:14" ht="19" customHeight="1">
      <c r="A25" s="1029" t="s">
        <v>1949</v>
      </c>
      <c r="B25" s="1029"/>
      <c r="C25" s="315">
        <v>4</v>
      </c>
      <c r="D25" s="315">
        <v>4</v>
      </c>
      <c r="E25" s="315">
        <v>4</v>
      </c>
      <c r="F25" s="315">
        <v>4</v>
      </c>
    </row>
    <row r="26" spans="1:14" ht="19" customHeight="1">
      <c r="A26" s="1029" t="s">
        <v>1950</v>
      </c>
      <c r="B26" s="1029"/>
      <c r="C26" s="315">
        <v>48</v>
      </c>
      <c r="D26" s="315">
        <v>51</v>
      </c>
      <c r="E26" s="315">
        <v>48</v>
      </c>
      <c r="F26" s="315">
        <v>47</v>
      </c>
    </row>
    <row r="27" spans="1:14" ht="19" customHeight="1">
      <c r="A27" s="1029" t="s">
        <v>1951</v>
      </c>
      <c r="B27" s="1029"/>
      <c r="C27" s="315">
        <v>5</v>
      </c>
      <c r="D27" s="315">
        <v>5</v>
      </c>
      <c r="E27" s="315">
        <v>5</v>
      </c>
      <c r="F27" s="315">
        <v>5</v>
      </c>
    </row>
  </sheetData>
  <mergeCells count="26">
    <mergeCell ref="A4:B4"/>
    <mergeCell ref="C4:D4"/>
    <mergeCell ref="E4:F4"/>
    <mergeCell ref="G4:H4"/>
    <mergeCell ref="A10:B10"/>
    <mergeCell ref="C10:F10"/>
    <mergeCell ref="G10:J10"/>
    <mergeCell ref="I4:J4"/>
    <mergeCell ref="A5:B5"/>
    <mergeCell ref="C5:D5"/>
    <mergeCell ref="E5:F5"/>
    <mergeCell ref="G5:H5"/>
    <mergeCell ref="I5:J5"/>
    <mergeCell ref="K10:N10"/>
    <mergeCell ref="A11:B11"/>
    <mergeCell ref="A24:B24"/>
    <mergeCell ref="A25:B25"/>
    <mergeCell ref="A26:B26"/>
    <mergeCell ref="A12:B12"/>
    <mergeCell ref="A27:B27"/>
    <mergeCell ref="A13:B13"/>
    <mergeCell ref="A14:B14"/>
    <mergeCell ref="A15:B15"/>
    <mergeCell ref="A16:B16"/>
    <mergeCell ref="A17:B17"/>
    <mergeCell ref="A18:B18"/>
  </mergeCells>
  <phoneticPr fontId="3"/>
  <pageMargins left="0.78740157480314965" right="0.39370078740157483" top="0.39370078740157483" bottom="0.39370078740157483" header="0" footer="0"/>
  <pageSetup paperSize="9" orientation="landscape" r:id="rId1"/>
  <headerFooter scaleWithDoc="0" alignWithMargins="0">
    <oddFooter>&amp;C&amp;"ＭＳ 明朝,標準"－４０－</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5F38-8ADD-4217-A5BA-5E19ADFFE9BE}">
  <sheetPr>
    <pageSetUpPr fitToPage="1"/>
  </sheetPr>
  <dimension ref="A1:K38"/>
  <sheetViews>
    <sheetView view="pageLayout" zoomScaleNormal="100" workbookViewId="0">
      <selection sqref="A1:C2"/>
    </sheetView>
  </sheetViews>
  <sheetFormatPr defaultColWidth="9" defaultRowHeight="15.05" customHeight="1"/>
  <cols>
    <col min="1" max="1" width="3.6640625" style="14" customWidth="1"/>
    <col min="2" max="2" width="15.5546875" style="14" customWidth="1"/>
    <col min="3" max="3" width="9.88671875" style="14" customWidth="1"/>
    <col min="4" max="4" width="7" style="14" customWidth="1"/>
    <col min="5" max="5" width="33.33203125" style="14" customWidth="1"/>
    <col min="6" max="7" width="5.33203125" style="14" customWidth="1"/>
    <col min="8" max="8" width="14.44140625" style="14" customWidth="1"/>
    <col min="9" max="9" width="11.6640625" style="14" bestFit="1" customWidth="1"/>
    <col min="10" max="10" width="16.109375" style="14" customWidth="1"/>
    <col min="11" max="11" width="14.44140625" style="14" customWidth="1"/>
    <col min="12" max="12" width="7.33203125" style="14" customWidth="1"/>
    <col min="13" max="16384" width="9" style="14"/>
  </cols>
  <sheetData>
    <row r="1" spans="1:11" ht="15.05" customHeight="1">
      <c r="A1" s="407" t="s">
        <v>180</v>
      </c>
      <c r="B1" s="407"/>
      <c r="C1" s="407"/>
    </row>
    <row r="2" spans="1:11" ht="15.05" customHeight="1">
      <c r="A2" s="408"/>
      <c r="B2" s="408"/>
      <c r="C2" s="408"/>
      <c r="J2" s="409" t="s">
        <v>181</v>
      </c>
      <c r="K2" s="409"/>
    </row>
    <row r="3" spans="1:11" ht="15.05" customHeight="1">
      <c r="A3" s="410" t="s">
        <v>182</v>
      </c>
      <c r="B3" s="410"/>
      <c r="C3" s="410"/>
      <c r="D3" s="411" t="s">
        <v>183</v>
      </c>
      <c r="E3" s="412"/>
      <c r="F3" s="410" t="s">
        <v>184</v>
      </c>
      <c r="G3" s="410"/>
      <c r="H3" s="34" t="s">
        <v>185</v>
      </c>
      <c r="I3" s="34" t="s">
        <v>186</v>
      </c>
      <c r="J3" s="34" t="s">
        <v>187</v>
      </c>
      <c r="K3" s="34" t="s">
        <v>188</v>
      </c>
    </row>
    <row r="4" spans="1:11" ht="15.05" customHeight="1">
      <c r="A4" s="413" t="s">
        <v>189</v>
      </c>
      <c r="B4" s="413"/>
      <c r="C4" s="413"/>
      <c r="D4" s="35" t="s">
        <v>190</v>
      </c>
      <c r="E4" s="36"/>
      <c r="F4" s="414" t="s">
        <v>191</v>
      </c>
      <c r="G4" s="415"/>
      <c r="H4" s="37" t="s">
        <v>192</v>
      </c>
      <c r="I4" s="418" t="s">
        <v>193</v>
      </c>
      <c r="J4" s="418" t="s">
        <v>194</v>
      </c>
      <c r="K4" s="418" t="s">
        <v>195</v>
      </c>
    </row>
    <row r="5" spans="1:11" ht="15.05" customHeight="1">
      <c r="A5" s="413"/>
      <c r="B5" s="413"/>
      <c r="C5" s="413"/>
      <c r="D5" s="420" t="s">
        <v>196</v>
      </c>
      <c r="E5" s="421"/>
      <c r="F5" s="416"/>
      <c r="G5" s="417"/>
      <c r="H5" s="39" t="s">
        <v>197</v>
      </c>
      <c r="I5" s="419"/>
      <c r="J5" s="419"/>
      <c r="K5" s="419"/>
    </row>
    <row r="6" spans="1:11" ht="15.05" customHeight="1">
      <c r="A6" s="413" t="s">
        <v>198</v>
      </c>
      <c r="B6" s="413"/>
      <c r="C6" s="413"/>
      <c r="D6" s="422" t="s">
        <v>199</v>
      </c>
      <c r="E6" s="423"/>
      <c r="F6" s="414" t="s">
        <v>200</v>
      </c>
      <c r="G6" s="415"/>
      <c r="H6" s="40" t="s">
        <v>201</v>
      </c>
      <c r="I6" s="410" t="s">
        <v>202</v>
      </c>
      <c r="J6" s="410" t="s">
        <v>194</v>
      </c>
      <c r="K6" s="418" t="s">
        <v>203</v>
      </c>
    </row>
    <row r="7" spans="1:11" ht="15.05" customHeight="1">
      <c r="A7" s="413"/>
      <c r="B7" s="413"/>
      <c r="C7" s="413"/>
      <c r="D7" s="420" t="s">
        <v>204</v>
      </c>
      <c r="E7" s="421"/>
      <c r="F7" s="416"/>
      <c r="G7" s="417"/>
      <c r="H7" s="39" t="s">
        <v>205</v>
      </c>
      <c r="I7" s="410"/>
      <c r="J7" s="410"/>
      <c r="K7" s="419"/>
    </row>
    <row r="8" spans="1:11" ht="15.05" customHeight="1">
      <c r="A8" s="413" t="s">
        <v>206</v>
      </c>
      <c r="B8" s="413"/>
      <c r="C8" s="413"/>
      <c r="D8" s="422" t="s">
        <v>190</v>
      </c>
      <c r="E8" s="423"/>
      <c r="F8" s="414" t="s">
        <v>207</v>
      </c>
      <c r="G8" s="415"/>
      <c r="H8" s="418" t="s">
        <v>207</v>
      </c>
      <c r="I8" s="410" t="s">
        <v>208</v>
      </c>
      <c r="J8" s="410" t="s">
        <v>209</v>
      </c>
      <c r="K8" s="418" t="s">
        <v>210</v>
      </c>
    </row>
    <row r="9" spans="1:11" ht="15.05" customHeight="1">
      <c r="A9" s="413"/>
      <c r="B9" s="413"/>
      <c r="C9" s="413"/>
      <c r="D9" s="420" t="s">
        <v>196</v>
      </c>
      <c r="E9" s="421"/>
      <c r="F9" s="416"/>
      <c r="G9" s="417"/>
      <c r="H9" s="419"/>
      <c r="I9" s="410"/>
      <c r="J9" s="410"/>
      <c r="K9" s="419"/>
    </row>
    <row r="11" spans="1:11" ht="15.05" customHeight="1">
      <c r="A11" s="407" t="s">
        <v>211</v>
      </c>
      <c r="B11" s="407"/>
      <c r="C11" s="407"/>
      <c r="D11" s="407"/>
      <c r="E11" s="407"/>
      <c r="J11" s="424" t="s">
        <v>212</v>
      </c>
      <c r="K11" s="424"/>
    </row>
    <row r="12" spans="1:11" ht="15.05" customHeight="1">
      <c r="A12" s="408"/>
      <c r="B12" s="408"/>
      <c r="C12" s="408"/>
      <c r="D12" s="408"/>
      <c r="E12" s="408"/>
      <c r="J12" s="424"/>
      <c r="K12" s="424"/>
    </row>
    <row r="13" spans="1:11" ht="15.05" customHeight="1">
      <c r="A13" s="410" t="s">
        <v>213</v>
      </c>
      <c r="B13" s="410"/>
      <c r="C13" s="34" t="s">
        <v>214</v>
      </c>
      <c r="D13" s="411" t="s">
        <v>215</v>
      </c>
      <c r="E13" s="412"/>
      <c r="G13" s="410" t="s">
        <v>213</v>
      </c>
      <c r="H13" s="410"/>
      <c r="I13" s="34" t="s">
        <v>214</v>
      </c>
      <c r="J13" s="410" t="s">
        <v>216</v>
      </c>
      <c r="K13" s="410"/>
    </row>
    <row r="14" spans="1:11" ht="15.05" customHeight="1">
      <c r="A14" s="418" t="s">
        <v>217</v>
      </c>
      <c r="B14" s="418"/>
      <c r="C14" s="430">
        <v>485602</v>
      </c>
      <c r="D14" s="395" t="s">
        <v>218</v>
      </c>
      <c r="E14" s="435"/>
      <c r="G14" s="437" t="s">
        <v>219</v>
      </c>
      <c r="H14" s="418" t="s">
        <v>220</v>
      </c>
      <c r="I14" s="440">
        <v>993295</v>
      </c>
      <c r="J14" s="425" t="s">
        <v>221</v>
      </c>
      <c r="K14" s="425"/>
    </row>
    <row r="15" spans="1:11" ht="15.05" customHeight="1">
      <c r="A15" s="419" t="s">
        <v>222</v>
      </c>
      <c r="B15" s="419"/>
      <c r="C15" s="436"/>
      <c r="D15" s="399"/>
      <c r="E15" s="394"/>
      <c r="G15" s="438"/>
      <c r="H15" s="429"/>
      <c r="I15" s="440"/>
      <c r="J15" s="42" t="s">
        <v>223</v>
      </c>
      <c r="K15" s="42"/>
    </row>
    <row r="16" spans="1:11" ht="15.05" customHeight="1">
      <c r="A16" s="426" t="s">
        <v>224</v>
      </c>
      <c r="B16" s="418" t="s">
        <v>225</v>
      </c>
      <c r="C16" s="430">
        <v>161167</v>
      </c>
      <c r="D16" s="17" t="s">
        <v>226</v>
      </c>
      <c r="E16" s="20"/>
      <c r="G16" s="438"/>
      <c r="H16" s="419"/>
      <c r="I16" s="440"/>
      <c r="J16" s="432" t="s">
        <v>227</v>
      </c>
      <c r="K16" s="432"/>
    </row>
    <row r="17" spans="1:11" ht="15.05" customHeight="1">
      <c r="A17" s="427"/>
      <c r="B17" s="429"/>
      <c r="C17" s="431"/>
      <c r="D17" s="21" t="s">
        <v>228</v>
      </c>
      <c r="E17" s="22"/>
      <c r="G17" s="438"/>
      <c r="H17" s="418" t="s">
        <v>229</v>
      </c>
      <c r="I17" s="433">
        <v>65035</v>
      </c>
      <c r="J17" s="425" t="s">
        <v>230</v>
      </c>
      <c r="K17" s="425"/>
    </row>
    <row r="18" spans="1:11" ht="15.05" customHeight="1">
      <c r="A18" s="427"/>
      <c r="B18" s="429"/>
      <c r="C18" s="431"/>
      <c r="D18" s="21" t="s">
        <v>231</v>
      </c>
      <c r="E18" s="22"/>
      <c r="G18" s="438"/>
      <c r="H18" s="429"/>
      <c r="I18" s="434"/>
      <c r="J18" s="42" t="s">
        <v>232</v>
      </c>
      <c r="K18" s="42"/>
    </row>
    <row r="19" spans="1:11" ht="15.05" customHeight="1">
      <c r="A19" s="427"/>
      <c r="B19" s="429"/>
      <c r="C19" s="431"/>
      <c r="D19" s="21" t="s">
        <v>233</v>
      </c>
      <c r="E19" s="22"/>
      <c r="G19" s="438"/>
      <c r="H19" s="429"/>
      <c r="I19" s="434"/>
      <c r="J19" s="42" t="s">
        <v>221</v>
      </c>
      <c r="K19" s="42"/>
    </row>
    <row r="20" spans="1:11" ht="15.05" customHeight="1">
      <c r="A20" s="427"/>
      <c r="B20" s="429"/>
      <c r="C20" s="431"/>
      <c r="D20" s="21" t="s">
        <v>234</v>
      </c>
      <c r="E20" s="22"/>
      <c r="G20" s="438"/>
      <c r="H20" s="419"/>
      <c r="I20" s="432"/>
      <c r="J20" s="18" t="s">
        <v>227</v>
      </c>
      <c r="K20" s="25"/>
    </row>
    <row r="21" spans="1:11" ht="15.05" customHeight="1">
      <c r="A21" s="427"/>
      <c r="B21" s="429"/>
      <c r="C21" s="431"/>
      <c r="D21" s="21" t="s">
        <v>235</v>
      </c>
      <c r="E21" s="22"/>
      <c r="G21" s="438"/>
      <c r="H21" s="38" t="s">
        <v>236</v>
      </c>
      <c r="I21" s="43">
        <v>0</v>
      </c>
      <c r="J21" s="395"/>
      <c r="K21" s="435"/>
    </row>
    <row r="22" spans="1:11" ht="15.05" customHeight="1">
      <c r="A22" s="427"/>
      <c r="B22" s="429"/>
      <c r="C22" s="431"/>
      <c r="D22" s="21" t="s">
        <v>237</v>
      </c>
      <c r="E22" s="22"/>
      <c r="G22" s="439"/>
      <c r="H22" s="34" t="s">
        <v>238</v>
      </c>
      <c r="I22" s="44">
        <f>SUM(I14:I21)</f>
        <v>1058330</v>
      </c>
      <c r="J22" s="411"/>
      <c r="K22" s="412"/>
    </row>
    <row r="23" spans="1:11" ht="15.05" customHeight="1">
      <c r="A23" s="427"/>
      <c r="B23" s="429"/>
      <c r="C23" s="431"/>
      <c r="D23" s="21" t="s">
        <v>239</v>
      </c>
      <c r="E23" s="22"/>
      <c r="G23" s="410" t="s">
        <v>240</v>
      </c>
      <c r="H23" s="410"/>
      <c r="I23" s="44">
        <v>0</v>
      </c>
      <c r="J23" s="411"/>
      <c r="K23" s="412"/>
    </row>
    <row r="24" spans="1:11" ht="15.05" customHeight="1">
      <c r="A24" s="427"/>
      <c r="B24" s="429"/>
      <c r="C24" s="431"/>
      <c r="D24" s="21" t="s">
        <v>241</v>
      </c>
      <c r="E24" s="22"/>
      <c r="G24" s="410" t="s">
        <v>242</v>
      </c>
      <c r="H24" s="410"/>
      <c r="I24" s="44">
        <f>C14+C37+I22+I23</f>
        <v>1968443</v>
      </c>
      <c r="J24" s="411"/>
      <c r="K24" s="412"/>
    </row>
    <row r="25" spans="1:11" ht="15.05" customHeight="1">
      <c r="A25" s="427"/>
      <c r="B25" s="429"/>
      <c r="C25" s="431"/>
      <c r="D25" s="399" t="s">
        <v>243</v>
      </c>
      <c r="E25" s="394"/>
    </row>
    <row r="26" spans="1:11" ht="15.05" customHeight="1">
      <c r="A26" s="427"/>
      <c r="B26" s="34" t="s">
        <v>244</v>
      </c>
      <c r="C26" s="45">
        <v>30035</v>
      </c>
      <c r="D26" s="442" t="s">
        <v>239</v>
      </c>
      <c r="E26" s="441"/>
    </row>
    <row r="27" spans="1:11" ht="15.05" customHeight="1">
      <c r="A27" s="427"/>
      <c r="B27" s="418" t="s">
        <v>245</v>
      </c>
      <c r="C27" s="433">
        <v>233309</v>
      </c>
      <c r="D27" s="17" t="s">
        <v>246</v>
      </c>
      <c r="E27" s="20"/>
    </row>
    <row r="28" spans="1:11" ht="15.05" customHeight="1">
      <c r="A28" s="427"/>
      <c r="B28" s="429"/>
      <c r="C28" s="434"/>
      <c r="D28" s="21" t="s">
        <v>247</v>
      </c>
      <c r="E28" s="22"/>
      <c r="G28" s="444" t="s">
        <v>248</v>
      </c>
      <c r="H28" s="444"/>
      <c r="I28" s="444"/>
      <c r="J28" s="424" t="s">
        <v>249</v>
      </c>
      <c r="K28" s="424"/>
    </row>
    <row r="29" spans="1:11" ht="15.05" customHeight="1">
      <c r="A29" s="427"/>
      <c r="B29" s="429"/>
      <c r="C29" s="434"/>
      <c r="D29" s="21" t="s">
        <v>250</v>
      </c>
      <c r="E29" s="22"/>
      <c r="G29" s="445"/>
      <c r="H29" s="445"/>
      <c r="I29" s="445"/>
      <c r="J29" s="409"/>
      <c r="K29" s="409"/>
    </row>
    <row r="30" spans="1:11" ht="15.05" customHeight="1">
      <c r="A30" s="427"/>
      <c r="B30" s="429"/>
      <c r="C30" s="434"/>
      <c r="D30" s="21" t="s">
        <v>241</v>
      </c>
      <c r="E30" s="22"/>
      <c r="G30" s="410" t="s">
        <v>213</v>
      </c>
      <c r="H30" s="410"/>
      <c r="I30" s="34" t="s">
        <v>214</v>
      </c>
      <c r="J30" s="410" t="s">
        <v>215</v>
      </c>
      <c r="K30" s="410"/>
    </row>
    <row r="31" spans="1:11" ht="15.05" customHeight="1">
      <c r="A31" s="427"/>
      <c r="B31" s="429"/>
      <c r="C31" s="434"/>
      <c r="D31" s="21" t="s">
        <v>251</v>
      </c>
      <c r="E31" s="22"/>
      <c r="G31" s="437" t="s">
        <v>252</v>
      </c>
      <c r="H31" s="34" t="s">
        <v>253</v>
      </c>
      <c r="I31" s="48">
        <v>0</v>
      </c>
      <c r="J31" s="441" t="s">
        <v>254</v>
      </c>
      <c r="K31" s="413"/>
    </row>
    <row r="32" spans="1:11" ht="15.05" customHeight="1">
      <c r="A32" s="427"/>
      <c r="B32" s="429"/>
      <c r="C32" s="434"/>
      <c r="D32" s="21" t="s">
        <v>239</v>
      </c>
      <c r="E32" s="22"/>
      <c r="G32" s="439"/>
      <c r="H32" s="34" t="s">
        <v>255</v>
      </c>
      <c r="I32" s="48">
        <v>165</v>
      </c>
      <c r="J32" s="441" t="s">
        <v>256</v>
      </c>
      <c r="K32" s="413"/>
    </row>
    <row r="33" spans="1:11" ht="15.05" customHeight="1">
      <c r="A33" s="427"/>
      <c r="B33" s="429"/>
      <c r="C33" s="434"/>
      <c r="D33" s="21" t="s">
        <v>257</v>
      </c>
      <c r="E33" s="22"/>
      <c r="G33" s="410" t="s">
        <v>238</v>
      </c>
      <c r="H33" s="410"/>
      <c r="I33" s="48">
        <f>SUM(I31:I32)</f>
        <v>165</v>
      </c>
      <c r="J33" s="413"/>
      <c r="K33" s="413"/>
    </row>
    <row r="34" spans="1:11" ht="15.05" customHeight="1">
      <c r="A34" s="427"/>
      <c r="B34" s="429"/>
      <c r="C34" s="434"/>
      <c r="D34" s="21" t="s">
        <v>258</v>
      </c>
      <c r="E34" s="22"/>
    </row>
    <row r="35" spans="1:11" ht="15.05" customHeight="1">
      <c r="A35" s="427"/>
      <c r="B35" s="429"/>
      <c r="C35" s="434"/>
      <c r="D35" s="21" t="s">
        <v>259</v>
      </c>
      <c r="E35" s="22"/>
    </row>
    <row r="36" spans="1:11" ht="15.05" customHeight="1">
      <c r="A36" s="427"/>
      <c r="B36" s="419"/>
      <c r="C36" s="443"/>
      <c r="D36" s="391" t="s">
        <v>243</v>
      </c>
      <c r="E36" s="388"/>
    </row>
    <row r="37" spans="1:11" ht="15.05" customHeight="1">
      <c r="A37" s="428"/>
      <c r="B37" s="34" t="s">
        <v>238</v>
      </c>
      <c r="C37" s="49">
        <f>SUM(C16:C36)</f>
        <v>424511</v>
      </c>
      <c r="D37" s="442"/>
      <c r="E37" s="441"/>
      <c r="G37" s="50"/>
      <c r="H37" s="50"/>
      <c r="I37" s="50"/>
      <c r="J37" s="50"/>
      <c r="K37" s="50"/>
    </row>
    <row r="38" spans="1:11" ht="15.05" customHeight="1">
      <c r="B38" s="28"/>
      <c r="C38" s="51"/>
      <c r="F38" s="50"/>
    </row>
  </sheetData>
  <mergeCells count="68">
    <mergeCell ref="D37:E37"/>
    <mergeCell ref="D26:E26"/>
    <mergeCell ref="B27:B36"/>
    <mergeCell ref="C27:C36"/>
    <mergeCell ref="G28:I29"/>
    <mergeCell ref="G33:H33"/>
    <mergeCell ref="J33:K33"/>
    <mergeCell ref="D36:E36"/>
    <mergeCell ref="J22:K22"/>
    <mergeCell ref="G23:H23"/>
    <mergeCell ref="J23:K23"/>
    <mergeCell ref="G24:H24"/>
    <mergeCell ref="J24:K24"/>
    <mergeCell ref="D25:E25"/>
    <mergeCell ref="J28:K29"/>
    <mergeCell ref="G30:H30"/>
    <mergeCell ref="J30:K30"/>
    <mergeCell ref="G31:G32"/>
    <mergeCell ref="J31:K31"/>
    <mergeCell ref="J32:K32"/>
    <mergeCell ref="J14:K14"/>
    <mergeCell ref="A15:B15"/>
    <mergeCell ref="A16:A37"/>
    <mergeCell ref="B16:B25"/>
    <mergeCell ref="C16:C25"/>
    <mergeCell ref="J16:K16"/>
    <mergeCell ref="H17:H20"/>
    <mergeCell ref="I17:I20"/>
    <mergeCell ref="J17:K17"/>
    <mergeCell ref="J21:K21"/>
    <mergeCell ref="A14:B14"/>
    <mergeCell ref="C14:C15"/>
    <mergeCell ref="D14:E15"/>
    <mergeCell ref="G14:G22"/>
    <mergeCell ref="H14:H16"/>
    <mergeCell ref="I14:I16"/>
    <mergeCell ref="A11:E12"/>
    <mergeCell ref="J11:K12"/>
    <mergeCell ref="A13:B13"/>
    <mergeCell ref="D13:E13"/>
    <mergeCell ref="G13:H13"/>
    <mergeCell ref="J13:K13"/>
    <mergeCell ref="K6:K7"/>
    <mergeCell ref="D7:E7"/>
    <mergeCell ref="A8:C9"/>
    <mergeCell ref="D8:E8"/>
    <mergeCell ref="F8:G9"/>
    <mergeCell ref="H8:H9"/>
    <mergeCell ref="I8:I9"/>
    <mergeCell ref="J8:J9"/>
    <mergeCell ref="K8:K9"/>
    <mergeCell ref="D9:E9"/>
    <mergeCell ref="J6:J7"/>
    <mergeCell ref="A6:C7"/>
    <mergeCell ref="D6:E6"/>
    <mergeCell ref="F6:G7"/>
    <mergeCell ref="I6:I7"/>
    <mergeCell ref="A4:C5"/>
    <mergeCell ref="F4:G5"/>
    <mergeCell ref="I4:I5"/>
    <mergeCell ref="J4:J5"/>
    <mergeCell ref="K4:K5"/>
    <mergeCell ref="D5:E5"/>
    <mergeCell ref="A1:C2"/>
    <mergeCell ref="J2:K2"/>
    <mergeCell ref="A3:C3"/>
    <mergeCell ref="D3:E3"/>
    <mergeCell ref="F3:G3"/>
  </mergeCells>
  <phoneticPr fontId="3"/>
  <pageMargins left="0.78740157480314965" right="0.39370078740157483" top="0.39370078740157483" bottom="0.39370078740157483" header="0" footer="0"/>
  <pageSetup paperSize="9" scale="90" orientation="landscape"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635BA-24E1-46BD-8A88-51341966A72D}">
  <sheetPr>
    <pageSetUpPr fitToPage="1"/>
  </sheetPr>
  <dimension ref="A1:I26"/>
  <sheetViews>
    <sheetView view="pageLayout" zoomScaleNormal="75" workbookViewId="0"/>
  </sheetViews>
  <sheetFormatPr defaultColWidth="9" defaultRowHeight="14.4"/>
  <cols>
    <col min="1" max="1" width="16.33203125" style="56" customWidth="1"/>
    <col min="2" max="2" width="10.6640625" style="60" customWidth="1"/>
    <col min="3" max="3" width="20.109375" style="60" customWidth="1"/>
    <col min="4" max="4" width="31.109375" style="60" customWidth="1"/>
    <col min="5" max="5" width="3.33203125" style="56" customWidth="1"/>
    <col min="6" max="6" width="16.5546875" style="56" customWidth="1"/>
    <col min="7" max="7" width="10.6640625" style="60" customWidth="1"/>
    <col min="8" max="8" width="20.109375" style="60" customWidth="1"/>
    <col min="9" max="9" width="31.109375" style="60" customWidth="1"/>
    <col min="10" max="16384" width="9" style="56"/>
  </cols>
  <sheetData>
    <row r="1" spans="1:9" s="52" customFormat="1" ht="26.2" customHeight="1">
      <c r="A1" s="52" t="s">
        <v>260</v>
      </c>
      <c r="B1" s="53"/>
      <c r="C1" s="53"/>
      <c r="D1" s="54"/>
      <c r="G1" s="53"/>
      <c r="H1" s="53"/>
      <c r="I1" s="54"/>
    </row>
    <row r="2" spans="1:9" ht="26.2" customHeight="1">
      <c r="A2" s="55" t="s">
        <v>261</v>
      </c>
      <c r="B2" s="55" t="s">
        <v>262</v>
      </c>
      <c r="C2" s="55" t="s">
        <v>263</v>
      </c>
      <c r="D2" s="55" t="s">
        <v>264</v>
      </c>
      <c r="F2" s="55" t="s">
        <v>261</v>
      </c>
      <c r="G2" s="55" t="s">
        <v>262</v>
      </c>
      <c r="H2" s="55" t="s">
        <v>263</v>
      </c>
      <c r="I2" s="55" t="s">
        <v>264</v>
      </c>
    </row>
    <row r="3" spans="1:9" ht="26.2" customHeight="1">
      <c r="A3" s="57" t="s">
        <v>265</v>
      </c>
      <c r="B3" s="55" t="s">
        <v>266</v>
      </c>
      <c r="C3" s="57" t="s">
        <v>267</v>
      </c>
      <c r="D3" s="58" t="s">
        <v>268</v>
      </c>
      <c r="F3" s="57" t="s">
        <v>269</v>
      </c>
      <c r="G3" s="55" t="s">
        <v>270</v>
      </c>
      <c r="H3" s="57" t="s">
        <v>271</v>
      </c>
      <c r="I3" s="58" t="s">
        <v>272</v>
      </c>
    </row>
    <row r="4" spans="1:9" ht="26.2" customHeight="1">
      <c r="A4" s="446" t="s">
        <v>273</v>
      </c>
      <c r="B4" s="55" t="s">
        <v>266</v>
      </c>
      <c r="C4" s="57" t="s">
        <v>274</v>
      </c>
      <c r="D4" s="58" t="s">
        <v>275</v>
      </c>
      <c r="F4" s="57" t="s">
        <v>276</v>
      </c>
      <c r="G4" s="55" t="s">
        <v>277</v>
      </c>
      <c r="H4" s="57" t="s">
        <v>271</v>
      </c>
      <c r="I4" s="58" t="s">
        <v>278</v>
      </c>
    </row>
    <row r="5" spans="1:9" ht="26.2" customHeight="1">
      <c r="A5" s="446"/>
      <c r="B5" s="55" t="s">
        <v>279</v>
      </c>
      <c r="C5" s="57" t="s">
        <v>280</v>
      </c>
      <c r="D5" s="58" t="s">
        <v>281</v>
      </c>
      <c r="F5" s="57" t="s">
        <v>282</v>
      </c>
      <c r="G5" s="55" t="s">
        <v>277</v>
      </c>
      <c r="H5" s="57" t="s">
        <v>271</v>
      </c>
      <c r="I5" s="58" t="s">
        <v>283</v>
      </c>
    </row>
    <row r="6" spans="1:9" ht="26.2" customHeight="1">
      <c r="A6" s="446"/>
      <c r="B6" s="55" t="s">
        <v>284</v>
      </c>
      <c r="C6" s="57" t="s">
        <v>285</v>
      </c>
      <c r="D6" s="58" t="s">
        <v>268</v>
      </c>
      <c r="F6" s="446" t="s">
        <v>286</v>
      </c>
      <c r="G6" s="55" t="s">
        <v>287</v>
      </c>
      <c r="H6" s="57" t="s">
        <v>271</v>
      </c>
      <c r="I6" s="58" t="s">
        <v>288</v>
      </c>
    </row>
    <row r="7" spans="1:9" ht="26.2" customHeight="1">
      <c r="A7" s="57" t="s">
        <v>289</v>
      </c>
      <c r="B7" s="55" t="s">
        <v>290</v>
      </c>
      <c r="C7" s="57" t="s">
        <v>291</v>
      </c>
      <c r="D7" s="58" t="s">
        <v>292</v>
      </c>
      <c r="F7" s="446"/>
      <c r="G7" s="55" t="s">
        <v>293</v>
      </c>
      <c r="H7" s="57" t="s">
        <v>294</v>
      </c>
      <c r="I7" s="58" t="s">
        <v>295</v>
      </c>
    </row>
    <row r="8" spans="1:9" ht="26.2" customHeight="1">
      <c r="A8" s="57" t="s">
        <v>296</v>
      </c>
      <c r="B8" s="55" t="s">
        <v>297</v>
      </c>
      <c r="C8" s="57" t="s">
        <v>267</v>
      </c>
      <c r="D8" s="58" t="s">
        <v>268</v>
      </c>
      <c r="F8" s="446"/>
      <c r="G8" s="55" t="s">
        <v>298</v>
      </c>
      <c r="H8" s="57" t="s">
        <v>299</v>
      </c>
      <c r="I8" s="58" t="s">
        <v>300</v>
      </c>
    </row>
    <row r="9" spans="1:9" ht="26.2" customHeight="1">
      <c r="A9" s="447" t="s">
        <v>301</v>
      </c>
      <c r="B9" s="55" t="s">
        <v>302</v>
      </c>
      <c r="C9" s="57" t="s">
        <v>303</v>
      </c>
      <c r="D9" s="58" t="s">
        <v>304</v>
      </c>
      <c r="F9" s="446" t="s">
        <v>305</v>
      </c>
      <c r="G9" s="55" t="s">
        <v>306</v>
      </c>
      <c r="H9" s="57" t="s">
        <v>271</v>
      </c>
      <c r="I9" s="58" t="s">
        <v>307</v>
      </c>
    </row>
    <row r="10" spans="1:9" ht="26.2" customHeight="1">
      <c r="A10" s="448"/>
      <c r="B10" s="55" t="s">
        <v>302</v>
      </c>
      <c r="C10" s="57" t="s">
        <v>267</v>
      </c>
      <c r="D10" s="58" t="s">
        <v>268</v>
      </c>
      <c r="F10" s="446"/>
      <c r="G10" s="55" t="s">
        <v>308</v>
      </c>
      <c r="H10" s="57" t="s">
        <v>309</v>
      </c>
      <c r="I10" s="58" t="s">
        <v>310</v>
      </c>
    </row>
    <row r="11" spans="1:9" ht="26.2" customHeight="1">
      <c r="A11" s="57" t="s">
        <v>311</v>
      </c>
      <c r="B11" s="55" t="s">
        <v>312</v>
      </c>
      <c r="C11" s="57" t="s">
        <v>313</v>
      </c>
      <c r="D11" s="58" t="s">
        <v>314</v>
      </c>
      <c r="F11" s="446"/>
      <c r="G11" s="55" t="s">
        <v>315</v>
      </c>
      <c r="H11" s="57" t="s">
        <v>294</v>
      </c>
      <c r="I11" s="58" t="s">
        <v>316</v>
      </c>
    </row>
    <row r="12" spans="1:9" ht="26.2" customHeight="1">
      <c r="A12" s="446" t="s">
        <v>317</v>
      </c>
      <c r="B12" s="55" t="s">
        <v>318</v>
      </c>
      <c r="C12" s="57" t="s">
        <v>313</v>
      </c>
      <c r="D12" s="58" t="s">
        <v>319</v>
      </c>
      <c r="F12" s="446"/>
      <c r="G12" s="55" t="s">
        <v>320</v>
      </c>
      <c r="H12" s="57" t="s">
        <v>313</v>
      </c>
      <c r="I12" s="58" t="s">
        <v>321</v>
      </c>
    </row>
    <row r="13" spans="1:9" ht="26.2" customHeight="1">
      <c r="A13" s="446"/>
      <c r="B13" s="55" t="s">
        <v>322</v>
      </c>
      <c r="C13" s="57" t="s">
        <v>267</v>
      </c>
      <c r="D13" s="58" t="s">
        <v>323</v>
      </c>
      <c r="F13" s="446"/>
      <c r="G13" s="55" t="s">
        <v>324</v>
      </c>
      <c r="H13" s="57" t="s">
        <v>285</v>
      </c>
      <c r="I13" s="58" t="s">
        <v>268</v>
      </c>
    </row>
    <row r="14" spans="1:9" ht="26.2" customHeight="1">
      <c r="A14" s="446"/>
      <c r="B14" s="55" t="s">
        <v>298</v>
      </c>
      <c r="C14" s="57" t="s">
        <v>299</v>
      </c>
      <c r="D14" s="58" t="s">
        <v>325</v>
      </c>
      <c r="F14" s="57" t="s">
        <v>326</v>
      </c>
      <c r="G14" s="55" t="s">
        <v>327</v>
      </c>
      <c r="H14" s="57" t="s">
        <v>299</v>
      </c>
      <c r="I14" s="58" t="s">
        <v>328</v>
      </c>
    </row>
    <row r="15" spans="1:9" ht="26.2" customHeight="1">
      <c r="A15" s="446"/>
      <c r="B15" s="55" t="s">
        <v>329</v>
      </c>
      <c r="C15" s="57" t="s">
        <v>271</v>
      </c>
      <c r="D15" s="58" t="s">
        <v>330</v>
      </c>
      <c r="F15" s="57" t="s">
        <v>331</v>
      </c>
      <c r="G15" s="55" t="s">
        <v>332</v>
      </c>
      <c r="H15" s="57" t="s">
        <v>299</v>
      </c>
      <c r="I15" s="58" t="s">
        <v>333</v>
      </c>
    </row>
    <row r="16" spans="1:9" ht="26.2" customHeight="1">
      <c r="A16" s="446" t="s">
        <v>334</v>
      </c>
      <c r="B16" s="55" t="s">
        <v>277</v>
      </c>
      <c r="C16" s="57" t="s">
        <v>271</v>
      </c>
      <c r="D16" s="58" t="s">
        <v>335</v>
      </c>
      <c r="F16" s="446" t="s">
        <v>336</v>
      </c>
      <c r="G16" s="55" t="s">
        <v>337</v>
      </c>
      <c r="H16" s="57" t="s">
        <v>299</v>
      </c>
      <c r="I16" s="58" t="s">
        <v>338</v>
      </c>
    </row>
    <row r="17" spans="1:9" ht="26.2" customHeight="1">
      <c r="A17" s="446"/>
      <c r="B17" s="55" t="s">
        <v>339</v>
      </c>
      <c r="C17" s="57" t="s">
        <v>299</v>
      </c>
      <c r="D17" s="58" t="s">
        <v>340</v>
      </c>
      <c r="F17" s="446"/>
      <c r="G17" s="55" t="s">
        <v>341</v>
      </c>
      <c r="H17" s="57" t="s">
        <v>313</v>
      </c>
      <c r="I17" s="58" t="s">
        <v>342</v>
      </c>
    </row>
    <row r="18" spans="1:9" ht="26.2" customHeight="1">
      <c r="A18" s="446"/>
      <c r="B18" s="55" t="s">
        <v>343</v>
      </c>
      <c r="C18" s="57" t="s">
        <v>344</v>
      </c>
      <c r="D18" s="58" t="s">
        <v>321</v>
      </c>
      <c r="F18" s="57" t="s">
        <v>345</v>
      </c>
      <c r="G18" s="59" t="s">
        <v>346</v>
      </c>
      <c r="H18" s="57" t="s">
        <v>294</v>
      </c>
      <c r="I18" s="58" t="s">
        <v>347</v>
      </c>
    </row>
    <row r="19" spans="1:9" ht="26.2" customHeight="1">
      <c r="A19" s="446" t="s">
        <v>348</v>
      </c>
      <c r="B19" s="55" t="s">
        <v>318</v>
      </c>
      <c r="C19" s="57" t="s">
        <v>271</v>
      </c>
      <c r="D19" s="58" t="s">
        <v>349</v>
      </c>
      <c r="F19" s="58" t="s">
        <v>350</v>
      </c>
      <c r="G19" s="55" t="s">
        <v>277</v>
      </c>
      <c r="H19" s="57" t="s">
        <v>271</v>
      </c>
      <c r="I19" s="58" t="s">
        <v>351</v>
      </c>
    </row>
    <row r="20" spans="1:9" ht="26.2" customHeight="1">
      <c r="A20" s="446"/>
      <c r="B20" s="55" t="s">
        <v>352</v>
      </c>
      <c r="C20" s="57" t="s">
        <v>294</v>
      </c>
      <c r="D20" s="58" t="s">
        <v>353</v>
      </c>
      <c r="F20" s="57" t="s">
        <v>354</v>
      </c>
      <c r="G20" s="55" t="s">
        <v>343</v>
      </c>
      <c r="H20" s="57" t="s">
        <v>299</v>
      </c>
      <c r="I20" s="58" t="s">
        <v>355</v>
      </c>
    </row>
    <row r="21" spans="1:9" ht="26.2" customHeight="1">
      <c r="A21" s="446"/>
      <c r="B21" s="55" t="s">
        <v>356</v>
      </c>
      <c r="C21" s="57" t="s">
        <v>299</v>
      </c>
      <c r="D21" s="58" t="s">
        <v>357</v>
      </c>
      <c r="F21" s="57" t="s">
        <v>358</v>
      </c>
      <c r="G21" s="55" t="s">
        <v>329</v>
      </c>
      <c r="H21" s="57" t="s">
        <v>271</v>
      </c>
      <c r="I21" s="58" t="s">
        <v>295</v>
      </c>
    </row>
    <row r="22" spans="1:9" ht="26.2" customHeight="1">
      <c r="A22" s="446" t="s">
        <v>359</v>
      </c>
      <c r="B22" s="55" t="s">
        <v>360</v>
      </c>
      <c r="C22" s="57" t="s">
        <v>294</v>
      </c>
      <c r="D22" s="58" t="s">
        <v>361</v>
      </c>
      <c r="F22" s="57" t="s">
        <v>362</v>
      </c>
      <c r="G22" s="55" t="s">
        <v>363</v>
      </c>
      <c r="H22" s="57" t="s">
        <v>364</v>
      </c>
      <c r="I22" s="58" t="s">
        <v>365</v>
      </c>
    </row>
    <row r="23" spans="1:9" ht="26.2" customHeight="1">
      <c r="A23" s="446"/>
      <c r="B23" s="59" t="s">
        <v>366</v>
      </c>
      <c r="C23" s="57" t="s">
        <v>267</v>
      </c>
      <c r="D23" s="58" t="s">
        <v>367</v>
      </c>
      <c r="F23" s="57" t="s">
        <v>368</v>
      </c>
      <c r="G23" s="55" t="s">
        <v>327</v>
      </c>
      <c r="H23" s="57" t="s">
        <v>299</v>
      </c>
      <c r="I23" s="58" t="s">
        <v>369</v>
      </c>
    </row>
    <row r="24" spans="1:9" ht="26.2" customHeight="1">
      <c r="A24" s="446" t="s">
        <v>370</v>
      </c>
      <c r="B24" s="55" t="s">
        <v>371</v>
      </c>
      <c r="C24" s="57" t="s">
        <v>271</v>
      </c>
      <c r="D24" s="58" t="s">
        <v>372</v>
      </c>
      <c r="F24" s="57" t="s">
        <v>373</v>
      </c>
      <c r="G24" s="55" t="s">
        <v>374</v>
      </c>
      <c r="H24" s="57" t="s">
        <v>364</v>
      </c>
      <c r="I24" s="58" t="s">
        <v>375</v>
      </c>
    </row>
    <row r="25" spans="1:9" ht="26.2" customHeight="1">
      <c r="A25" s="446"/>
      <c r="B25" s="55" t="s">
        <v>376</v>
      </c>
      <c r="C25" s="57" t="s">
        <v>294</v>
      </c>
      <c r="D25" s="58" t="s">
        <v>353</v>
      </c>
      <c r="F25" s="57" t="s">
        <v>377</v>
      </c>
      <c r="G25" s="55" t="s">
        <v>374</v>
      </c>
      <c r="H25" s="57" t="s">
        <v>378</v>
      </c>
      <c r="I25" s="58" t="s">
        <v>268</v>
      </c>
    </row>
    <row r="26" spans="1:9" ht="26.2" customHeight="1"/>
  </sheetData>
  <sheetProtection selectLockedCells="1" selectUnlockedCells="1"/>
  <mergeCells count="10">
    <mergeCell ref="A19:A21"/>
    <mergeCell ref="A22:A23"/>
    <mergeCell ref="A24:A25"/>
    <mergeCell ref="A4:A6"/>
    <mergeCell ref="F6:F8"/>
    <mergeCell ref="A9:A10"/>
    <mergeCell ref="F9:F13"/>
    <mergeCell ref="A12:A15"/>
    <mergeCell ref="A16:A18"/>
    <mergeCell ref="F16:F17"/>
  </mergeCells>
  <phoneticPr fontId="3"/>
  <pageMargins left="0.78740157480314965" right="0.39370078740157483" top="0.39370078740157483" bottom="0.39370078740157483" header="0" footer="0"/>
  <pageSetup paperSize="9" scale="77"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F86AF-CDB6-41CA-B4AC-56F5B4FE5533}">
  <sheetPr>
    <pageSetUpPr fitToPage="1"/>
  </sheetPr>
  <dimension ref="A2:P28"/>
  <sheetViews>
    <sheetView view="pageLayout" zoomScaleNormal="100" workbookViewId="0"/>
  </sheetViews>
  <sheetFormatPr defaultColWidth="9" defaultRowHeight="14.4"/>
  <cols>
    <col min="1" max="1" width="21.21875" style="14" customWidth="1"/>
    <col min="2" max="4" width="8.21875" style="28" customWidth="1"/>
    <col min="5" max="14" width="7.77734375" style="28" customWidth="1"/>
    <col min="15" max="16" width="9.6640625" style="28" customWidth="1"/>
    <col min="17" max="22" width="8.109375" style="14" customWidth="1"/>
    <col min="23" max="16384" width="9" style="14"/>
  </cols>
  <sheetData>
    <row r="2" spans="1:16" ht="20.95" customHeight="1">
      <c r="A2" s="449" t="s">
        <v>414</v>
      </c>
      <c r="B2" s="449"/>
      <c r="C2" s="449"/>
      <c r="D2" s="449"/>
      <c r="E2" s="450" t="s">
        <v>1979</v>
      </c>
      <c r="F2" s="450"/>
      <c r="G2" s="450"/>
      <c r="H2" s="450"/>
      <c r="I2" s="450"/>
      <c r="J2" s="450"/>
      <c r="K2" s="450"/>
      <c r="L2" s="450"/>
      <c r="M2" s="450"/>
      <c r="O2" s="341"/>
      <c r="P2" s="342" t="s">
        <v>1980</v>
      </c>
    </row>
    <row r="3" spans="1:16" ht="20.3" customHeight="1">
      <c r="A3" s="451" t="s">
        <v>415</v>
      </c>
      <c r="B3" s="452" t="s">
        <v>416</v>
      </c>
      <c r="C3" s="453" t="s">
        <v>417</v>
      </c>
      <c r="D3" s="452" t="s">
        <v>418</v>
      </c>
      <c r="E3" s="451" t="s">
        <v>419</v>
      </c>
      <c r="F3" s="451"/>
      <c r="G3" s="451"/>
      <c r="H3" s="451"/>
      <c r="I3" s="451"/>
      <c r="J3" s="451"/>
      <c r="K3" s="451"/>
      <c r="L3" s="451"/>
      <c r="M3" s="451"/>
      <c r="N3" s="451"/>
      <c r="O3" s="452" t="s">
        <v>420</v>
      </c>
      <c r="P3" s="452" t="s">
        <v>421</v>
      </c>
    </row>
    <row r="4" spans="1:16" ht="40.75" customHeight="1">
      <c r="A4" s="451"/>
      <c r="B4" s="452"/>
      <c r="C4" s="452"/>
      <c r="D4" s="452"/>
      <c r="E4" s="344" t="s">
        <v>422</v>
      </c>
      <c r="F4" s="343" t="s">
        <v>423</v>
      </c>
      <c r="G4" s="343" t="s">
        <v>424</v>
      </c>
      <c r="H4" s="343" t="s">
        <v>425</v>
      </c>
      <c r="I4" s="343" t="s">
        <v>426</v>
      </c>
      <c r="J4" s="343" t="s">
        <v>427</v>
      </c>
      <c r="K4" s="343" t="s">
        <v>428</v>
      </c>
      <c r="L4" s="343" t="s">
        <v>429</v>
      </c>
      <c r="M4" s="345" t="s">
        <v>430</v>
      </c>
      <c r="N4" s="343" t="s">
        <v>431</v>
      </c>
      <c r="O4" s="452"/>
      <c r="P4" s="452"/>
    </row>
    <row r="5" spans="1:16" ht="21.95" customHeight="1">
      <c r="A5" s="346" t="s">
        <v>432</v>
      </c>
      <c r="B5" s="347">
        <f>SUM(C5:P5)</f>
        <v>209</v>
      </c>
      <c r="C5" s="348">
        <f t="shared" ref="C5:I5" si="0">IF(SUM(C6:C13)=0,"－",SUM(C6:C13))</f>
        <v>3</v>
      </c>
      <c r="D5" s="348" t="str">
        <f t="shared" si="0"/>
        <v>－</v>
      </c>
      <c r="E5" s="348">
        <f t="shared" si="0"/>
        <v>83</v>
      </c>
      <c r="F5" s="348">
        <f t="shared" si="0"/>
        <v>51</v>
      </c>
      <c r="G5" s="348">
        <f t="shared" si="0"/>
        <v>36</v>
      </c>
      <c r="H5" s="348">
        <f t="shared" si="0"/>
        <v>12</v>
      </c>
      <c r="I5" s="348">
        <f t="shared" si="0"/>
        <v>21</v>
      </c>
      <c r="J5" s="348" t="str">
        <f>IF(SUM(J6:J13)=0,"－",SUM(J6:J13))</f>
        <v>－</v>
      </c>
      <c r="K5" s="348" t="str">
        <f t="shared" ref="K5:P5" si="1">IF(SUM(K6:K13)=0,"－",SUM(K6:K13))</f>
        <v>－</v>
      </c>
      <c r="L5" s="348" t="str">
        <f t="shared" si="1"/>
        <v>－</v>
      </c>
      <c r="M5" s="348">
        <f t="shared" si="1"/>
        <v>1</v>
      </c>
      <c r="N5" s="348" t="str">
        <f t="shared" si="1"/>
        <v>－</v>
      </c>
      <c r="O5" s="348">
        <f t="shared" si="1"/>
        <v>1</v>
      </c>
      <c r="P5" s="348">
        <f t="shared" si="1"/>
        <v>1</v>
      </c>
    </row>
    <row r="6" spans="1:16" ht="21.95" customHeight="1">
      <c r="A6" s="346" t="s">
        <v>434</v>
      </c>
      <c r="B6" s="347">
        <f>SUM(C6:P6)</f>
        <v>9</v>
      </c>
      <c r="C6" s="348" t="s">
        <v>433</v>
      </c>
      <c r="D6" s="348" t="s">
        <v>433</v>
      </c>
      <c r="E6" s="348">
        <v>5</v>
      </c>
      <c r="F6" s="348">
        <v>1</v>
      </c>
      <c r="G6" s="348" t="s">
        <v>433</v>
      </c>
      <c r="H6" s="348">
        <v>1</v>
      </c>
      <c r="I6" s="348">
        <v>2</v>
      </c>
      <c r="J6" s="348" t="s">
        <v>433</v>
      </c>
      <c r="K6" s="348" t="s">
        <v>433</v>
      </c>
      <c r="L6" s="348" t="s">
        <v>433</v>
      </c>
      <c r="M6" s="348" t="s">
        <v>433</v>
      </c>
      <c r="N6" s="348" t="s">
        <v>433</v>
      </c>
      <c r="O6" s="348" t="s">
        <v>433</v>
      </c>
      <c r="P6" s="348" t="s">
        <v>433</v>
      </c>
    </row>
    <row r="7" spans="1:16" ht="21.95" customHeight="1">
      <c r="A7" s="346" t="s">
        <v>435</v>
      </c>
      <c r="B7" s="347">
        <f>SUM(C7:P7)</f>
        <v>34</v>
      </c>
      <c r="C7" s="348" t="s">
        <v>433</v>
      </c>
      <c r="D7" s="348" t="s">
        <v>433</v>
      </c>
      <c r="E7" s="348">
        <v>2</v>
      </c>
      <c r="F7" s="348">
        <v>16</v>
      </c>
      <c r="G7" s="348">
        <v>9</v>
      </c>
      <c r="H7" s="348">
        <v>4</v>
      </c>
      <c r="I7" s="348">
        <v>3</v>
      </c>
      <c r="J7" s="348" t="s">
        <v>433</v>
      </c>
      <c r="K7" s="348" t="s">
        <v>433</v>
      </c>
      <c r="L7" s="348" t="s">
        <v>433</v>
      </c>
      <c r="M7" s="348" t="s">
        <v>433</v>
      </c>
      <c r="N7" s="348" t="s">
        <v>433</v>
      </c>
      <c r="O7" s="348" t="s">
        <v>433</v>
      </c>
      <c r="P7" s="348" t="s">
        <v>433</v>
      </c>
    </row>
    <row r="8" spans="1:16" ht="21.95" customHeight="1">
      <c r="A8" s="346" t="s">
        <v>436</v>
      </c>
      <c r="B8" s="347">
        <f t="shared" ref="B8:B13" si="2">SUM(C8:P8)</f>
        <v>21</v>
      </c>
      <c r="C8" s="348" t="s">
        <v>433</v>
      </c>
      <c r="D8" s="348" t="s">
        <v>433</v>
      </c>
      <c r="E8" s="348">
        <v>5</v>
      </c>
      <c r="F8" s="348">
        <v>4</v>
      </c>
      <c r="G8" s="348">
        <v>9</v>
      </c>
      <c r="H8" s="348">
        <v>3</v>
      </c>
      <c r="I8" s="348" t="s">
        <v>433</v>
      </c>
      <c r="J8" s="348" t="s">
        <v>433</v>
      </c>
      <c r="K8" s="348" t="s">
        <v>433</v>
      </c>
      <c r="L8" s="348" t="s">
        <v>433</v>
      </c>
      <c r="M8" s="348" t="s">
        <v>433</v>
      </c>
      <c r="N8" s="348" t="s">
        <v>433</v>
      </c>
      <c r="O8" s="348" t="s">
        <v>433</v>
      </c>
      <c r="P8" s="348" t="s">
        <v>433</v>
      </c>
    </row>
    <row r="9" spans="1:16" ht="21.95" customHeight="1">
      <c r="A9" s="346" t="s">
        <v>437</v>
      </c>
      <c r="B9" s="347">
        <f t="shared" si="2"/>
        <v>19</v>
      </c>
      <c r="C9" s="348" t="s">
        <v>433</v>
      </c>
      <c r="D9" s="348" t="s">
        <v>433</v>
      </c>
      <c r="E9" s="348">
        <v>11</v>
      </c>
      <c r="F9" s="348">
        <v>4</v>
      </c>
      <c r="G9" s="348">
        <v>2</v>
      </c>
      <c r="H9" s="348">
        <v>1</v>
      </c>
      <c r="I9" s="348" t="s">
        <v>433</v>
      </c>
      <c r="J9" s="348" t="s">
        <v>433</v>
      </c>
      <c r="K9" s="348" t="s">
        <v>433</v>
      </c>
      <c r="L9" s="348" t="s">
        <v>433</v>
      </c>
      <c r="M9" s="348">
        <v>1</v>
      </c>
      <c r="N9" s="348" t="s">
        <v>433</v>
      </c>
      <c r="O9" s="348" t="s">
        <v>433</v>
      </c>
      <c r="P9" s="348" t="s">
        <v>433</v>
      </c>
    </row>
    <row r="10" spans="1:16" ht="21.95" customHeight="1">
      <c r="A10" s="346" t="s">
        <v>438</v>
      </c>
      <c r="B10" s="347">
        <f t="shared" si="2"/>
        <v>27</v>
      </c>
      <c r="C10" s="348" t="s">
        <v>433</v>
      </c>
      <c r="D10" s="348" t="s">
        <v>433</v>
      </c>
      <c r="E10" s="348">
        <v>12</v>
      </c>
      <c r="F10" s="348">
        <v>7</v>
      </c>
      <c r="G10" s="348">
        <v>3</v>
      </c>
      <c r="H10" s="348">
        <v>1</v>
      </c>
      <c r="I10" s="348">
        <v>4</v>
      </c>
      <c r="J10" s="348" t="s">
        <v>433</v>
      </c>
      <c r="K10" s="348" t="s">
        <v>433</v>
      </c>
      <c r="L10" s="348" t="s">
        <v>433</v>
      </c>
      <c r="M10" s="348" t="s">
        <v>433</v>
      </c>
      <c r="N10" s="348" t="s">
        <v>433</v>
      </c>
      <c r="O10" s="348" t="s">
        <v>433</v>
      </c>
      <c r="P10" s="348" t="s">
        <v>433</v>
      </c>
    </row>
    <row r="11" spans="1:16" ht="21.95" customHeight="1">
      <c r="A11" s="346" t="s">
        <v>439</v>
      </c>
      <c r="B11" s="347">
        <f t="shared" si="2"/>
        <v>25</v>
      </c>
      <c r="C11" s="348" t="s">
        <v>433</v>
      </c>
      <c r="D11" s="348" t="s">
        <v>433</v>
      </c>
      <c r="E11" s="348">
        <v>8</v>
      </c>
      <c r="F11" s="348">
        <v>7</v>
      </c>
      <c r="G11" s="348">
        <v>5</v>
      </c>
      <c r="H11" s="348" t="s">
        <v>433</v>
      </c>
      <c r="I11" s="348">
        <v>3</v>
      </c>
      <c r="J11" s="348" t="s">
        <v>433</v>
      </c>
      <c r="K11" s="348" t="s">
        <v>433</v>
      </c>
      <c r="L11" s="348" t="s">
        <v>433</v>
      </c>
      <c r="M11" s="348" t="s">
        <v>433</v>
      </c>
      <c r="N11" s="348" t="s">
        <v>433</v>
      </c>
      <c r="O11" s="348">
        <v>1</v>
      </c>
      <c r="P11" s="348">
        <v>1</v>
      </c>
    </row>
    <row r="12" spans="1:16" ht="21.95" customHeight="1">
      <c r="A12" s="346" t="s">
        <v>440</v>
      </c>
      <c r="B12" s="347">
        <f t="shared" si="2"/>
        <v>20</v>
      </c>
      <c r="C12" s="348" t="s">
        <v>433</v>
      </c>
      <c r="D12" s="348" t="s">
        <v>433</v>
      </c>
      <c r="E12" s="348">
        <v>11</v>
      </c>
      <c r="F12" s="348">
        <v>6</v>
      </c>
      <c r="G12" s="348">
        <v>2</v>
      </c>
      <c r="H12" s="348">
        <v>1</v>
      </c>
      <c r="I12" s="348" t="s">
        <v>433</v>
      </c>
      <c r="J12" s="348" t="s">
        <v>433</v>
      </c>
      <c r="K12" s="348" t="s">
        <v>433</v>
      </c>
      <c r="L12" s="348" t="s">
        <v>433</v>
      </c>
      <c r="M12" s="348" t="s">
        <v>433</v>
      </c>
      <c r="N12" s="348" t="s">
        <v>433</v>
      </c>
      <c r="O12" s="348" t="s">
        <v>433</v>
      </c>
      <c r="P12" s="348" t="s">
        <v>433</v>
      </c>
    </row>
    <row r="13" spans="1:16" ht="21.95" customHeight="1">
      <c r="A13" s="346" t="s">
        <v>441</v>
      </c>
      <c r="B13" s="347">
        <f t="shared" si="2"/>
        <v>54</v>
      </c>
      <c r="C13" s="348">
        <v>3</v>
      </c>
      <c r="D13" s="348" t="s">
        <v>433</v>
      </c>
      <c r="E13" s="348">
        <v>29</v>
      </c>
      <c r="F13" s="348">
        <v>6</v>
      </c>
      <c r="G13" s="348">
        <v>6</v>
      </c>
      <c r="H13" s="348">
        <v>1</v>
      </c>
      <c r="I13" s="348">
        <v>9</v>
      </c>
      <c r="J13" s="348" t="s">
        <v>433</v>
      </c>
      <c r="K13" s="348" t="s">
        <v>433</v>
      </c>
      <c r="L13" s="348" t="s">
        <v>433</v>
      </c>
      <c r="M13" s="348" t="s">
        <v>433</v>
      </c>
      <c r="N13" s="348" t="s">
        <v>433</v>
      </c>
      <c r="O13" s="348" t="s">
        <v>433</v>
      </c>
      <c r="P13" s="348" t="s">
        <v>433</v>
      </c>
    </row>
    <row r="14" spans="1:16" ht="20.95" customHeight="1">
      <c r="A14" s="341"/>
      <c r="B14" s="340"/>
      <c r="C14" s="340"/>
      <c r="D14" s="340"/>
      <c r="E14" s="340"/>
      <c r="F14" s="340"/>
      <c r="G14" s="340"/>
      <c r="H14" s="340"/>
      <c r="I14" s="340"/>
      <c r="J14" s="340"/>
      <c r="K14" s="340"/>
      <c r="L14" s="14"/>
      <c r="M14" s="341"/>
      <c r="O14" s="341"/>
      <c r="P14" s="342" t="s">
        <v>1981</v>
      </c>
    </row>
    <row r="15" spans="1:16" ht="20.95" customHeight="1">
      <c r="A15" s="341"/>
      <c r="B15" s="340"/>
      <c r="C15" s="340"/>
      <c r="D15" s="340"/>
      <c r="E15" s="340"/>
      <c r="F15" s="340"/>
      <c r="G15" s="340"/>
      <c r="H15" s="340"/>
      <c r="I15" s="340"/>
      <c r="J15" s="340"/>
      <c r="K15" s="340"/>
      <c r="L15" s="14"/>
      <c r="M15" s="341"/>
      <c r="N15" s="340"/>
      <c r="O15" s="340"/>
      <c r="P15" s="340"/>
    </row>
    <row r="16" spans="1:16" ht="15.05" customHeight="1">
      <c r="A16" s="341"/>
      <c r="B16" s="340"/>
      <c r="C16" s="340"/>
      <c r="D16" s="340"/>
      <c r="E16" s="340"/>
      <c r="F16" s="340"/>
      <c r="G16" s="340"/>
      <c r="H16" s="340"/>
      <c r="I16" s="340"/>
      <c r="J16" s="340"/>
      <c r="K16" s="340"/>
      <c r="L16" s="340"/>
      <c r="M16" s="340"/>
      <c r="N16" s="340"/>
      <c r="O16" s="340"/>
      <c r="P16" s="340"/>
    </row>
    <row r="17" spans="1:16" ht="20.95" customHeight="1">
      <c r="A17" s="449" t="s">
        <v>442</v>
      </c>
      <c r="B17" s="449"/>
      <c r="C17" s="449"/>
      <c r="D17" s="340"/>
      <c r="E17" s="340"/>
      <c r="F17" s="340"/>
      <c r="G17" s="14"/>
      <c r="H17" s="14"/>
      <c r="I17" s="14"/>
      <c r="J17" s="340"/>
      <c r="K17" s="340"/>
      <c r="L17" s="340"/>
      <c r="M17" s="349"/>
      <c r="N17" s="349"/>
      <c r="O17" s="342" t="s">
        <v>1981</v>
      </c>
      <c r="P17" s="340"/>
    </row>
    <row r="18" spans="1:16" ht="20.95" customHeight="1">
      <c r="A18" s="451" t="s">
        <v>443</v>
      </c>
      <c r="B18" s="451" t="s">
        <v>444</v>
      </c>
      <c r="C18" s="451"/>
      <c r="D18" s="451" t="s">
        <v>445</v>
      </c>
      <c r="E18" s="451"/>
      <c r="F18" s="451"/>
      <c r="G18" s="451"/>
      <c r="H18" s="451"/>
      <c r="I18" s="451"/>
      <c r="J18" s="451"/>
      <c r="K18" s="451"/>
      <c r="L18" s="451"/>
      <c r="M18" s="451"/>
      <c r="N18" s="451"/>
      <c r="O18" s="451"/>
      <c r="P18" s="340"/>
    </row>
    <row r="19" spans="1:16" ht="20.95" customHeight="1">
      <c r="A19" s="451"/>
      <c r="B19" s="451"/>
      <c r="C19" s="451"/>
      <c r="D19" s="451" t="s">
        <v>446</v>
      </c>
      <c r="E19" s="451"/>
      <c r="F19" s="451"/>
      <c r="G19" s="451"/>
      <c r="H19" s="451"/>
      <c r="I19" s="451"/>
      <c r="J19" s="451"/>
      <c r="K19" s="451"/>
      <c r="L19" s="451"/>
      <c r="M19" s="451"/>
      <c r="N19" s="451" t="s">
        <v>447</v>
      </c>
      <c r="O19" s="451"/>
      <c r="P19" s="340"/>
    </row>
    <row r="20" spans="1:16" ht="20.95" customHeight="1">
      <c r="A20" s="451"/>
      <c r="B20" s="451"/>
      <c r="C20" s="451"/>
      <c r="D20" s="454" t="s">
        <v>448</v>
      </c>
      <c r="E20" s="454"/>
      <c r="F20" s="454" t="s">
        <v>449</v>
      </c>
      <c r="G20" s="454"/>
      <c r="H20" s="454" t="s">
        <v>450</v>
      </c>
      <c r="I20" s="454"/>
      <c r="J20" s="454" t="s">
        <v>451</v>
      </c>
      <c r="K20" s="454"/>
      <c r="L20" s="454" t="s">
        <v>452</v>
      </c>
      <c r="M20" s="454"/>
      <c r="N20" s="451"/>
      <c r="O20" s="451"/>
      <c r="P20" s="340"/>
    </row>
    <row r="21" spans="1:16" ht="20.95" customHeight="1">
      <c r="A21" s="350" t="s">
        <v>453</v>
      </c>
      <c r="B21" s="455">
        <f>D21+N21</f>
        <v>292</v>
      </c>
      <c r="C21" s="455"/>
      <c r="D21" s="455">
        <f>SUM(F21:M23)</f>
        <v>286</v>
      </c>
      <c r="E21" s="455"/>
      <c r="F21" s="455">
        <v>3</v>
      </c>
      <c r="G21" s="455"/>
      <c r="H21" s="455">
        <v>35</v>
      </c>
      <c r="I21" s="455"/>
      <c r="J21" s="455">
        <v>66</v>
      </c>
      <c r="K21" s="455"/>
      <c r="L21" s="455">
        <v>182</v>
      </c>
      <c r="M21" s="455"/>
      <c r="N21" s="455">
        <v>6</v>
      </c>
      <c r="O21" s="455"/>
      <c r="P21" s="340"/>
    </row>
    <row r="22" spans="1:16" ht="20.95" customHeight="1">
      <c r="A22" s="351" t="s">
        <v>454</v>
      </c>
      <c r="B22" s="455"/>
      <c r="C22" s="455"/>
      <c r="D22" s="455"/>
      <c r="E22" s="455"/>
      <c r="F22" s="455"/>
      <c r="G22" s="455"/>
      <c r="H22" s="455"/>
      <c r="I22" s="455"/>
      <c r="J22" s="455"/>
      <c r="K22" s="455"/>
      <c r="L22" s="455"/>
      <c r="M22" s="455"/>
      <c r="N22" s="455"/>
      <c r="O22" s="455"/>
      <c r="P22" s="340"/>
    </row>
    <row r="23" spans="1:16" ht="20.95" customHeight="1">
      <c r="A23" s="352" t="s">
        <v>455</v>
      </c>
      <c r="B23" s="455"/>
      <c r="C23" s="455"/>
      <c r="D23" s="455"/>
      <c r="E23" s="455"/>
      <c r="F23" s="455"/>
      <c r="G23" s="455"/>
      <c r="H23" s="455"/>
      <c r="I23" s="455"/>
      <c r="J23" s="455"/>
      <c r="K23" s="455"/>
      <c r="L23" s="455"/>
      <c r="M23" s="455"/>
      <c r="N23" s="455"/>
      <c r="O23" s="455"/>
      <c r="P23" s="340"/>
    </row>
    <row r="24" spans="1:16" ht="20.95" customHeight="1">
      <c r="A24" s="341"/>
      <c r="B24" s="340"/>
      <c r="C24" s="340"/>
      <c r="D24" s="340"/>
      <c r="E24" s="340"/>
      <c r="F24" s="340"/>
      <c r="G24" s="340"/>
      <c r="H24" s="14"/>
      <c r="I24" s="14"/>
      <c r="J24" s="340"/>
      <c r="K24" s="340"/>
      <c r="L24" s="340"/>
      <c r="M24" s="456" t="s">
        <v>1982</v>
      </c>
      <c r="N24" s="456"/>
      <c r="O24" s="456"/>
      <c r="P24" s="340"/>
    </row>
    <row r="25" spans="1:16" ht="20.95" customHeight="1">
      <c r="A25" s="341"/>
      <c r="B25" s="340"/>
      <c r="C25" s="340"/>
      <c r="D25" s="340"/>
      <c r="E25" s="340"/>
      <c r="F25" s="340"/>
      <c r="G25" s="340"/>
    </row>
    <row r="26" spans="1:16" ht="20.95" customHeight="1"/>
    <row r="27" spans="1:16" ht="20.95" customHeight="1"/>
    <row r="28" spans="1:16" ht="20.95" customHeight="1"/>
  </sheetData>
  <sheetProtection selectLockedCells="1" selectUnlockedCells="1"/>
  <mergeCells count="28">
    <mergeCell ref="N21:O23"/>
    <mergeCell ref="M24:O24"/>
    <mergeCell ref="H20:I20"/>
    <mergeCell ref="J20:K20"/>
    <mergeCell ref="L20:M20"/>
    <mergeCell ref="L21:M23"/>
    <mergeCell ref="B21:C23"/>
    <mergeCell ref="D21:E23"/>
    <mergeCell ref="F21:G23"/>
    <mergeCell ref="H21:I23"/>
    <mergeCell ref="J21:K23"/>
    <mergeCell ref="O3:O4"/>
    <mergeCell ref="P3:P4"/>
    <mergeCell ref="A17:C17"/>
    <mergeCell ref="A18:A20"/>
    <mergeCell ref="B18:C20"/>
    <mergeCell ref="D18:O18"/>
    <mergeCell ref="D19:M19"/>
    <mergeCell ref="N19:O20"/>
    <mergeCell ref="D20:E20"/>
    <mergeCell ref="F20:G20"/>
    <mergeCell ref="A2:D2"/>
    <mergeCell ref="E2:M2"/>
    <mergeCell ref="A3:A4"/>
    <mergeCell ref="B3:B4"/>
    <mergeCell ref="C3:C4"/>
    <mergeCell ref="D3:D4"/>
    <mergeCell ref="E3:N3"/>
  </mergeCells>
  <phoneticPr fontId="3"/>
  <pageMargins left="0.78740157480314965" right="0.39370078740157483" top="0.39370078740157483" bottom="0.39370078740157483" header="0" footer="0"/>
  <pageSetup paperSize="9" scale="84" firstPageNumber="0" orientation="landscape" horizontalDpi="300" verticalDpi="300" r:id="rId1"/>
  <headerFooter scaleWithDoc="0" alignWithMargins="0">
    <oddFooter>&amp;C&amp;"ＭＳ 明朝,標準"－５－</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7F6E-3A24-4056-AD75-A14EB8C2C50E}">
  <sheetPr transitionEvaluation="1">
    <pageSetUpPr fitToPage="1"/>
  </sheetPr>
  <dimension ref="B1:S22"/>
  <sheetViews>
    <sheetView view="pageLayout" zoomScaleNormal="100" workbookViewId="0">
      <selection activeCell="B1" sqref="B1"/>
    </sheetView>
  </sheetViews>
  <sheetFormatPr defaultColWidth="9" defaultRowHeight="14.4"/>
  <cols>
    <col min="1" max="1" width="1.109375" style="56" customWidth="1"/>
    <col min="2" max="2" width="6.44140625" style="56" customWidth="1"/>
    <col min="3" max="15" width="8.109375" style="56" customWidth="1"/>
    <col min="16" max="16" width="9.109375" style="56" customWidth="1"/>
    <col min="17" max="17" width="9.6640625" style="56" customWidth="1"/>
    <col min="18" max="19" width="8.109375" style="56" customWidth="1"/>
    <col min="20" max="16384" width="9" style="56"/>
  </cols>
  <sheetData>
    <row r="1" spans="2:19" ht="28" customHeight="1">
      <c r="B1" s="52" t="s">
        <v>379</v>
      </c>
      <c r="D1" s="52"/>
      <c r="E1" s="52"/>
    </row>
    <row r="2" spans="2:19" ht="27.65" customHeight="1">
      <c r="B2" s="458" t="s">
        <v>380</v>
      </c>
      <c r="C2" s="458"/>
      <c r="D2" s="458"/>
      <c r="E2" s="458"/>
      <c r="F2" s="458"/>
      <c r="G2" s="458"/>
      <c r="H2" s="458"/>
      <c r="I2" s="458"/>
      <c r="J2" s="458"/>
      <c r="K2" s="458"/>
      <c r="L2" s="458"/>
      <c r="M2" s="458"/>
      <c r="N2" s="458"/>
      <c r="O2" s="458"/>
      <c r="P2" s="458"/>
      <c r="Q2" s="458"/>
      <c r="R2" s="458"/>
      <c r="S2" s="458"/>
    </row>
    <row r="3" spans="2:19" ht="28" customHeight="1">
      <c r="B3" s="457" t="s">
        <v>381</v>
      </c>
      <c r="C3" s="457"/>
      <c r="D3" s="457"/>
      <c r="E3" s="457"/>
      <c r="F3" s="457"/>
      <c r="G3" s="457"/>
      <c r="H3" s="457"/>
      <c r="I3" s="457"/>
      <c r="J3" s="457"/>
      <c r="K3" s="457"/>
      <c r="L3" s="457"/>
      <c r="M3" s="457"/>
      <c r="N3" s="457"/>
      <c r="O3" s="457"/>
      <c r="P3" s="457"/>
      <c r="Q3" s="457"/>
      <c r="R3" s="457"/>
      <c r="S3" s="457"/>
    </row>
    <row r="4" spans="2:19" ht="28" customHeight="1">
      <c r="B4" s="457" t="s">
        <v>382</v>
      </c>
      <c r="C4" s="457"/>
      <c r="D4" s="457"/>
      <c r="E4" s="457"/>
      <c r="F4" s="457"/>
      <c r="G4" s="457"/>
      <c r="H4" s="457"/>
      <c r="I4" s="457"/>
      <c r="J4" s="457"/>
      <c r="K4" s="457"/>
      <c r="L4" s="457"/>
      <c r="M4" s="457"/>
      <c r="N4" s="457"/>
      <c r="O4" s="457"/>
      <c r="P4" s="457"/>
      <c r="Q4" s="457"/>
      <c r="R4" s="457"/>
      <c r="S4" s="457"/>
    </row>
    <row r="5" spans="2:19" ht="28" customHeight="1">
      <c r="B5" s="457" t="s">
        <v>383</v>
      </c>
      <c r="C5" s="457"/>
      <c r="D5" s="457"/>
      <c r="E5" s="457"/>
      <c r="F5" s="457"/>
      <c r="G5" s="457"/>
      <c r="H5" s="457"/>
      <c r="I5" s="457"/>
      <c r="J5" s="457"/>
      <c r="K5" s="457"/>
      <c r="L5" s="457"/>
      <c r="M5" s="457"/>
      <c r="N5" s="457"/>
      <c r="O5" s="457"/>
      <c r="P5" s="457"/>
      <c r="Q5" s="457"/>
      <c r="R5" s="457"/>
      <c r="S5" s="457"/>
    </row>
    <row r="6" spans="2:19" ht="28" customHeight="1">
      <c r="B6" s="457" t="s">
        <v>384</v>
      </c>
      <c r="C6" s="457"/>
      <c r="D6" s="457"/>
      <c r="E6" s="457"/>
      <c r="F6" s="457"/>
      <c r="G6" s="457"/>
      <c r="H6" s="457"/>
      <c r="I6" s="457"/>
      <c r="J6" s="457"/>
      <c r="K6" s="457"/>
      <c r="L6" s="457"/>
      <c r="M6" s="457"/>
      <c r="N6" s="457"/>
      <c r="O6" s="457"/>
      <c r="P6" s="457"/>
      <c r="Q6" s="457"/>
      <c r="R6" s="457"/>
      <c r="S6" s="457"/>
    </row>
    <row r="7" spans="2:19" ht="28" customHeight="1">
      <c r="B7" s="457" t="s">
        <v>385</v>
      </c>
      <c r="C7" s="457"/>
      <c r="D7" s="457"/>
      <c r="E7" s="457"/>
      <c r="F7" s="457"/>
      <c r="G7" s="457"/>
      <c r="H7" s="457"/>
      <c r="I7" s="457"/>
      <c r="J7" s="457"/>
      <c r="K7" s="457"/>
      <c r="L7" s="457"/>
      <c r="M7" s="457"/>
      <c r="N7" s="457"/>
      <c r="O7" s="457"/>
      <c r="P7" s="457"/>
      <c r="Q7" s="457"/>
      <c r="R7" s="457"/>
      <c r="S7" s="457"/>
    </row>
    <row r="8" spans="2:19" ht="28" customHeight="1">
      <c r="Q8" s="461" t="s">
        <v>386</v>
      </c>
      <c r="R8" s="461"/>
      <c r="S8" s="461"/>
    </row>
    <row r="9" spans="2:19" ht="28" customHeight="1">
      <c r="B9" s="459" t="s">
        <v>387</v>
      </c>
      <c r="C9" s="459" t="s">
        <v>388</v>
      </c>
      <c r="D9" s="459" t="s">
        <v>389</v>
      </c>
      <c r="E9" s="459"/>
      <c r="F9" s="459"/>
      <c r="G9" s="459"/>
      <c r="H9" s="459"/>
      <c r="I9" s="459"/>
      <c r="J9" s="459"/>
      <c r="K9" s="459"/>
      <c r="L9" s="459"/>
      <c r="M9" s="459"/>
      <c r="N9" s="459"/>
      <c r="O9" s="459"/>
      <c r="P9" s="459"/>
      <c r="Q9" s="459"/>
      <c r="R9" s="459" t="s">
        <v>390</v>
      </c>
      <c r="S9" s="459"/>
    </row>
    <row r="10" spans="2:19" ht="28" customHeight="1">
      <c r="B10" s="459"/>
      <c r="C10" s="459"/>
      <c r="D10" s="64" t="s">
        <v>391</v>
      </c>
      <c r="E10" s="59" t="s">
        <v>392</v>
      </c>
      <c r="F10" s="55" t="s">
        <v>393</v>
      </c>
      <c r="G10" s="55" t="s">
        <v>394</v>
      </c>
      <c r="H10" s="59" t="s">
        <v>395</v>
      </c>
      <c r="I10" s="55" t="s">
        <v>396</v>
      </c>
      <c r="J10" s="55" t="s">
        <v>397</v>
      </c>
      <c r="K10" s="55" t="s">
        <v>398</v>
      </c>
      <c r="L10" s="55" t="s">
        <v>399</v>
      </c>
      <c r="M10" s="55" t="s">
        <v>400</v>
      </c>
      <c r="N10" s="55" t="s">
        <v>401</v>
      </c>
      <c r="O10" s="59" t="s">
        <v>402</v>
      </c>
      <c r="P10" s="59" t="s">
        <v>403</v>
      </c>
      <c r="Q10" s="63" t="s">
        <v>404</v>
      </c>
      <c r="R10" s="63" t="s">
        <v>405</v>
      </c>
      <c r="S10" s="63" t="s">
        <v>406</v>
      </c>
    </row>
    <row r="11" spans="2:19" ht="28" customHeight="1">
      <c r="B11" s="459" t="s">
        <v>407</v>
      </c>
      <c r="C11" s="63" t="s">
        <v>408</v>
      </c>
      <c r="D11" s="65"/>
      <c r="E11" s="65">
        <v>1</v>
      </c>
      <c r="F11" s="65"/>
      <c r="G11" s="65"/>
      <c r="H11" s="65">
        <f>SUM(D11:G11)</f>
        <v>1</v>
      </c>
      <c r="I11" s="65"/>
      <c r="J11" s="65"/>
      <c r="K11" s="65"/>
      <c r="L11" s="65"/>
      <c r="M11" s="65"/>
      <c r="N11" s="65"/>
      <c r="O11" s="65"/>
      <c r="P11" s="65" t="str">
        <f>IF(SUM(I11:O11)=0,"",SUM(I11:O11))</f>
        <v/>
      </c>
      <c r="Q11" s="65">
        <f>IF((H11+P11)=0,"",(H11+P11))</f>
        <v>1</v>
      </c>
      <c r="R11" s="65"/>
      <c r="S11" s="65">
        <v>5</v>
      </c>
    </row>
    <row r="12" spans="2:19" ht="28" customHeight="1">
      <c r="B12" s="459"/>
      <c r="C12" s="63" t="s">
        <v>409</v>
      </c>
      <c r="D12" s="66"/>
      <c r="E12" s="66">
        <v>0.2</v>
      </c>
      <c r="F12" s="66"/>
      <c r="G12" s="66"/>
      <c r="H12" s="66">
        <f>SUM(D12:G12)</f>
        <v>0.2</v>
      </c>
      <c r="I12" s="66"/>
      <c r="J12" s="66"/>
      <c r="K12" s="66"/>
      <c r="L12" s="66"/>
      <c r="M12" s="66"/>
      <c r="N12" s="66"/>
      <c r="O12" s="66"/>
      <c r="P12" s="66" t="str">
        <f t="shared" ref="P12:P19" si="0">IF(SUM(I12:O12)=0,"",SUM(I12:O12))</f>
        <v/>
      </c>
      <c r="Q12" s="66">
        <f t="shared" ref="Q12:Q18" si="1">IF((H12+P12)=0,"",(H12+P12))</f>
        <v>0.2</v>
      </c>
      <c r="R12" s="66"/>
      <c r="S12" s="66">
        <v>1.84</v>
      </c>
    </row>
    <row r="13" spans="2:19" ht="28" customHeight="1">
      <c r="B13" s="459"/>
      <c r="C13" s="63" t="s">
        <v>410</v>
      </c>
      <c r="D13" s="65"/>
      <c r="E13" s="65">
        <v>30</v>
      </c>
      <c r="F13" s="65"/>
      <c r="G13" s="65"/>
      <c r="H13" s="65">
        <f>SUM(E13:G13)</f>
        <v>30</v>
      </c>
      <c r="I13" s="65"/>
      <c r="J13" s="65"/>
      <c r="K13" s="65"/>
      <c r="L13" s="65"/>
      <c r="M13" s="65"/>
      <c r="N13" s="65"/>
      <c r="O13" s="65"/>
      <c r="P13" s="65" t="str">
        <f t="shared" si="0"/>
        <v/>
      </c>
      <c r="Q13" s="65">
        <f t="shared" si="1"/>
        <v>30</v>
      </c>
      <c r="R13" s="65"/>
      <c r="S13" s="65">
        <v>150</v>
      </c>
    </row>
    <row r="14" spans="2:19" ht="28" customHeight="1">
      <c r="B14" s="459" t="s">
        <v>411</v>
      </c>
      <c r="C14" s="63" t="s">
        <v>408</v>
      </c>
      <c r="D14" s="65"/>
      <c r="E14" s="65"/>
      <c r="F14" s="65"/>
      <c r="G14" s="65">
        <v>2</v>
      </c>
      <c r="H14" s="65">
        <f>SUM(D14:G14)</f>
        <v>2</v>
      </c>
      <c r="I14" s="65"/>
      <c r="J14" s="65">
        <v>1</v>
      </c>
      <c r="K14" s="65"/>
      <c r="L14" s="65"/>
      <c r="M14" s="65">
        <v>1</v>
      </c>
      <c r="N14" s="65">
        <v>2</v>
      </c>
      <c r="O14" s="65">
        <v>1</v>
      </c>
      <c r="P14" s="65">
        <f t="shared" si="0"/>
        <v>5</v>
      </c>
      <c r="Q14" s="65">
        <f t="shared" si="1"/>
        <v>7</v>
      </c>
      <c r="R14" s="65"/>
      <c r="S14" s="65"/>
    </row>
    <row r="15" spans="2:19" ht="28" customHeight="1">
      <c r="B15" s="459"/>
      <c r="C15" s="63" t="s">
        <v>409</v>
      </c>
      <c r="D15" s="66"/>
      <c r="E15" s="66"/>
      <c r="F15" s="66"/>
      <c r="G15" s="66">
        <v>9.8000000000000007</v>
      </c>
      <c r="H15" s="66">
        <f>SUM(D15:G15)</f>
        <v>9.8000000000000007</v>
      </c>
      <c r="I15" s="66"/>
      <c r="J15" s="66">
        <v>14</v>
      </c>
      <c r="K15" s="66"/>
      <c r="L15" s="66"/>
      <c r="M15" s="66">
        <v>52</v>
      </c>
      <c r="N15" s="66">
        <v>303</v>
      </c>
      <c r="O15" s="66">
        <v>233</v>
      </c>
      <c r="P15" s="66">
        <f t="shared" si="0"/>
        <v>602</v>
      </c>
      <c r="Q15" s="66">
        <f t="shared" si="1"/>
        <v>611.79999999999995</v>
      </c>
      <c r="R15" s="66"/>
      <c r="S15" s="66"/>
    </row>
    <row r="16" spans="2:19" ht="28" customHeight="1">
      <c r="B16" s="459"/>
      <c r="C16" s="63" t="s">
        <v>410</v>
      </c>
      <c r="D16" s="65"/>
      <c r="E16" s="65"/>
      <c r="F16" s="65"/>
      <c r="G16" s="65">
        <v>645</v>
      </c>
      <c r="H16" s="65">
        <f>SUM(E16:G16)</f>
        <v>645</v>
      </c>
      <c r="I16" s="65"/>
      <c r="J16" s="65">
        <v>515</v>
      </c>
      <c r="K16" s="65"/>
      <c r="L16" s="65"/>
      <c r="M16" s="65">
        <v>3598</v>
      </c>
      <c r="N16" s="65">
        <v>1603</v>
      </c>
      <c r="O16" s="65">
        <v>1044</v>
      </c>
      <c r="P16" s="65">
        <f t="shared" si="0"/>
        <v>6760</v>
      </c>
      <c r="Q16" s="65">
        <f t="shared" si="1"/>
        <v>7405</v>
      </c>
      <c r="R16" s="65"/>
      <c r="S16" s="65"/>
    </row>
    <row r="17" spans="2:19" ht="28" customHeight="1">
      <c r="B17" s="460" t="s">
        <v>412</v>
      </c>
      <c r="C17" s="63" t="s">
        <v>408</v>
      </c>
      <c r="D17" s="65"/>
      <c r="E17" s="65">
        <v>297</v>
      </c>
      <c r="F17" s="65">
        <v>145</v>
      </c>
      <c r="G17" s="65">
        <v>45</v>
      </c>
      <c r="H17" s="65">
        <f>SUM(D17:G17)</f>
        <v>487</v>
      </c>
      <c r="I17" s="65">
        <v>11</v>
      </c>
      <c r="J17" s="65">
        <v>19</v>
      </c>
      <c r="K17" s="65"/>
      <c r="L17" s="65"/>
      <c r="M17" s="65"/>
      <c r="N17" s="65"/>
      <c r="O17" s="65"/>
      <c r="P17" s="65">
        <f t="shared" si="0"/>
        <v>30</v>
      </c>
      <c r="Q17" s="65">
        <f t="shared" si="1"/>
        <v>517</v>
      </c>
      <c r="R17" s="65">
        <v>1</v>
      </c>
      <c r="S17" s="65">
        <v>14</v>
      </c>
    </row>
    <row r="18" spans="2:19" ht="28" customHeight="1">
      <c r="B18" s="460"/>
      <c r="C18" s="63" t="s">
        <v>409</v>
      </c>
      <c r="D18" s="66"/>
      <c r="E18" s="66">
        <v>175.91</v>
      </c>
      <c r="F18" s="66">
        <v>311.33999999999997</v>
      </c>
      <c r="G18" s="66">
        <v>203.64</v>
      </c>
      <c r="H18" s="66">
        <f>SUM(D18:G18)</f>
        <v>690.89</v>
      </c>
      <c r="I18" s="66">
        <v>95.92</v>
      </c>
      <c r="J18" s="66">
        <v>280.82</v>
      </c>
      <c r="K18" s="66"/>
      <c r="L18" s="66"/>
      <c r="M18" s="66"/>
      <c r="N18" s="66"/>
      <c r="O18" s="66"/>
      <c r="P18" s="66">
        <f t="shared" si="0"/>
        <v>376.74</v>
      </c>
      <c r="Q18" s="66">
        <f t="shared" si="1"/>
        <v>1067.6300000000001</v>
      </c>
      <c r="R18" s="66">
        <v>0.7</v>
      </c>
      <c r="S18" s="66">
        <v>11.01</v>
      </c>
    </row>
    <row r="19" spans="2:19" ht="28" customHeight="1">
      <c r="B19" s="460"/>
      <c r="C19" s="63" t="s">
        <v>410</v>
      </c>
      <c r="D19" s="65"/>
      <c r="E19" s="65">
        <v>10439</v>
      </c>
      <c r="F19" s="67">
        <v>12.614000000000001</v>
      </c>
      <c r="G19" s="65">
        <v>10841</v>
      </c>
      <c r="H19" s="65">
        <f>SUM(D19:G19)</f>
        <v>21292.614000000001</v>
      </c>
      <c r="I19" s="65">
        <v>3976</v>
      </c>
      <c r="J19" s="65">
        <v>10868</v>
      </c>
      <c r="K19" s="65"/>
      <c r="L19" s="65"/>
      <c r="M19" s="65"/>
      <c r="N19" s="65"/>
      <c r="O19" s="65"/>
      <c r="P19" s="65">
        <f t="shared" si="0"/>
        <v>14844</v>
      </c>
      <c r="Q19" s="65">
        <f>IF((H19+P19)=0,"",(H19+P19))</f>
        <v>36136.614000000001</v>
      </c>
      <c r="R19" s="65"/>
      <c r="S19" s="65">
        <v>450</v>
      </c>
    </row>
    <row r="20" spans="2:19" ht="28" customHeight="1">
      <c r="B20" s="459" t="s">
        <v>413</v>
      </c>
      <c r="C20" s="63" t="s">
        <v>408</v>
      </c>
      <c r="D20" s="65" t="str">
        <f t="shared" ref="D20:O22" si="2">IF((D11+D14+D17)=0,"",(D11+D14+D17))</f>
        <v/>
      </c>
      <c r="E20" s="65">
        <f>IF((E11+E14+E17)=0,"",(E11+E14+E17))</f>
        <v>298</v>
      </c>
      <c r="F20" s="65">
        <f t="shared" ref="F20:O20" si="3">IF((F11+F14+F17)=0,"",(F11+F14+F17))</f>
        <v>145</v>
      </c>
      <c r="G20" s="65">
        <f t="shared" si="3"/>
        <v>47</v>
      </c>
      <c r="H20" s="65">
        <f t="shared" si="3"/>
        <v>490</v>
      </c>
      <c r="I20" s="65">
        <f t="shared" si="3"/>
        <v>11</v>
      </c>
      <c r="J20" s="65">
        <f t="shared" si="3"/>
        <v>20</v>
      </c>
      <c r="K20" s="65" t="str">
        <f t="shared" si="3"/>
        <v/>
      </c>
      <c r="L20" s="65" t="str">
        <f t="shared" si="3"/>
        <v/>
      </c>
      <c r="M20" s="65">
        <f t="shared" si="3"/>
        <v>1</v>
      </c>
      <c r="N20" s="65">
        <f t="shared" si="3"/>
        <v>2</v>
      </c>
      <c r="O20" s="65">
        <f t="shared" si="3"/>
        <v>1</v>
      </c>
      <c r="P20" s="65">
        <f>IF((P11+P14+P17)=0,"",(P11+P14+P17))</f>
        <v>35</v>
      </c>
      <c r="Q20" s="65">
        <f>IF((H20+P20)=0,"",(H20+P20))</f>
        <v>525</v>
      </c>
      <c r="R20" s="65">
        <f t="shared" ref="R20:S22" si="4">IF((R11+R14+R17)=0,"",(R11+R14+R17))</f>
        <v>1</v>
      </c>
      <c r="S20" s="65">
        <f t="shared" si="4"/>
        <v>19</v>
      </c>
    </row>
    <row r="21" spans="2:19" ht="28" customHeight="1">
      <c r="B21" s="459"/>
      <c r="C21" s="63" t="s">
        <v>409</v>
      </c>
      <c r="D21" s="66" t="str">
        <f t="shared" si="2"/>
        <v/>
      </c>
      <c r="E21" s="66">
        <f t="shared" si="2"/>
        <v>176.10999999999999</v>
      </c>
      <c r="F21" s="66">
        <f t="shared" si="2"/>
        <v>311.33999999999997</v>
      </c>
      <c r="G21" s="66">
        <f t="shared" si="2"/>
        <v>213.44</v>
      </c>
      <c r="H21" s="66">
        <f t="shared" si="2"/>
        <v>700.89</v>
      </c>
      <c r="I21" s="66">
        <f t="shared" si="2"/>
        <v>95.92</v>
      </c>
      <c r="J21" s="66">
        <f t="shared" si="2"/>
        <v>294.82</v>
      </c>
      <c r="K21" s="66" t="str">
        <f t="shared" si="2"/>
        <v/>
      </c>
      <c r="L21" s="66" t="str">
        <f t="shared" si="2"/>
        <v/>
      </c>
      <c r="M21" s="66">
        <f t="shared" si="2"/>
        <v>52</v>
      </c>
      <c r="N21" s="66">
        <f t="shared" si="2"/>
        <v>303</v>
      </c>
      <c r="O21" s="66">
        <f t="shared" si="2"/>
        <v>233</v>
      </c>
      <c r="P21" s="66">
        <f>IF((P12+P15+P18)=0,"",(P12+P15+P18))</f>
        <v>978.74</v>
      </c>
      <c r="Q21" s="66">
        <f>IF((H21+P21)=0,"",(H21+P21))</f>
        <v>1679.63</v>
      </c>
      <c r="R21" s="66">
        <f t="shared" si="4"/>
        <v>0.7</v>
      </c>
      <c r="S21" s="66">
        <f t="shared" si="4"/>
        <v>12.85</v>
      </c>
    </row>
    <row r="22" spans="2:19" ht="28" customHeight="1">
      <c r="B22" s="459"/>
      <c r="C22" s="63" t="s">
        <v>410</v>
      </c>
      <c r="D22" s="65" t="str">
        <f t="shared" si="2"/>
        <v/>
      </c>
      <c r="E22" s="65">
        <f t="shared" si="2"/>
        <v>10469</v>
      </c>
      <c r="F22" s="68">
        <f t="shared" si="2"/>
        <v>12.614000000000001</v>
      </c>
      <c r="G22" s="65">
        <f t="shared" si="2"/>
        <v>11486</v>
      </c>
      <c r="H22" s="65">
        <f t="shared" si="2"/>
        <v>21967.614000000001</v>
      </c>
      <c r="I22" s="65">
        <f t="shared" si="2"/>
        <v>3976</v>
      </c>
      <c r="J22" s="65">
        <f t="shared" si="2"/>
        <v>11383</v>
      </c>
      <c r="K22" s="65" t="str">
        <f t="shared" si="2"/>
        <v/>
      </c>
      <c r="L22" s="65" t="str">
        <f t="shared" si="2"/>
        <v/>
      </c>
      <c r="M22" s="65">
        <f t="shared" si="2"/>
        <v>3598</v>
      </c>
      <c r="N22" s="65">
        <f t="shared" si="2"/>
        <v>1603</v>
      </c>
      <c r="O22" s="65">
        <f t="shared" si="2"/>
        <v>1044</v>
      </c>
      <c r="P22" s="65">
        <f>IF((P13+P16+P19)=0,"",(P13+P16+P19))</f>
        <v>21604</v>
      </c>
      <c r="Q22" s="65">
        <f>IF((H22+P22)=0,"",(H22+P22))</f>
        <v>43571.614000000001</v>
      </c>
      <c r="R22" s="65" t="str">
        <f t="shared" si="4"/>
        <v/>
      </c>
      <c r="S22" s="65">
        <f t="shared" si="4"/>
        <v>600</v>
      </c>
    </row>
  </sheetData>
  <sheetProtection selectLockedCells="1" selectUnlockedCells="1"/>
  <mergeCells count="15">
    <mergeCell ref="B14:B16"/>
    <mergeCell ref="B17:B19"/>
    <mergeCell ref="B20:B22"/>
    <mergeCell ref="Q8:S8"/>
    <mergeCell ref="B9:B10"/>
    <mergeCell ref="C9:C10"/>
    <mergeCell ref="D9:Q9"/>
    <mergeCell ref="R9:S9"/>
    <mergeCell ref="B11:B13"/>
    <mergeCell ref="B7:S7"/>
    <mergeCell ref="B2:S2"/>
    <mergeCell ref="B3:S3"/>
    <mergeCell ref="B4:S4"/>
    <mergeCell ref="B5:S5"/>
    <mergeCell ref="B6:S6"/>
  </mergeCells>
  <phoneticPr fontId="3"/>
  <pageMargins left="0.78740157480314965" right="0.39370078740157483" top="0.39370078740157483" bottom="0.39370078740157483" header="0" footer="0"/>
  <pageSetup paperSize="9" scale="81" firstPageNumber="0" orientation="landscape" horizontalDpi="300" verticalDpi="300"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CC259-475F-47F5-A976-12045CD5B166}">
  <sheetPr>
    <pageSetUpPr fitToPage="1"/>
  </sheetPr>
  <dimension ref="A1:Q25"/>
  <sheetViews>
    <sheetView view="pageLayout" zoomScaleNormal="100" workbookViewId="0">
      <selection activeCell="D13" sqref="D13"/>
    </sheetView>
  </sheetViews>
  <sheetFormatPr defaultColWidth="9" defaultRowHeight="14.4"/>
  <cols>
    <col min="1" max="1" width="3.109375" style="69" customWidth="1"/>
    <col min="2" max="2" width="18.88671875" style="56" customWidth="1"/>
    <col min="3" max="14" width="8.44140625" style="56" customWidth="1"/>
    <col min="15" max="16" width="9.21875" style="56" customWidth="1"/>
    <col min="17" max="17" width="8.44140625" style="56" customWidth="1"/>
    <col min="18" max="255" width="9" style="56"/>
    <col min="256" max="256" width="3.109375" style="56" customWidth="1"/>
    <col min="257" max="257" width="18.88671875" style="56" customWidth="1"/>
    <col min="258" max="269" width="8.44140625" style="56" customWidth="1"/>
    <col min="270" max="271" width="9.21875" style="56" customWidth="1"/>
    <col min="272" max="272" width="8.44140625" style="56" customWidth="1"/>
    <col min="273" max="511" width="9" style="56"/>
    <col min="512" max="512" width="3.109375" style="56" customWidth="1"/>
    <col min="513" max="513" width="18.88671875" style="56" customWidth="1"/>
    <col min="514" max="525" width="8.44140625" style="56" customWidth="1"/>
    <col min="526" max="527" width="9.21875" style="56" customWidth="1"/>
    <col min="528" max="528" width="8.44140625" style="56" customWidth="1"/>
    <col min="529" max="767" width="9" style="56"/>
    <col min="768" max="768" width="3.109375" style="56" customWidth="1"/>
    <col min="769" max="769" width="18.88671875" style="56" customWidth="1"/>
    <col min="770" max="781" width="8.44140625" style="56" customWidth="1"/>
    <col min="782" max="783" width="9.21875" style="56" customWidth="1"/>
    <col min="784" max="784" width="8.44140625" style="56" customWidth="1"/>
    <col min="785" max="1023" width="9" style="56"/>
    <col min="1024" max="1024" width="3.109375" style="56" customWidth="1"/>
    <col min="1025" max="1025" width="18.88671875" style="56" customWidth="1"/>
    <col min="1026" max="1037" width="8.44140625" style="56" customWidth="1"/>
    <col min="1038" max="1039" width="9.21875" style="56" customWidth="1"/>
    <col min="1040" max="1040" width="8.44140625" style="56" customWidth="1"/>
    <col min="1041" max="1279" width="9" style="56"/>
    <col min="1280" max="1280" width="3.109375" style="56" customWidth="1"/>
    <col min="1281" max="1281" width="18.88671875" style="56" customWidth="1"/>
    <col min="1282" max="1293" width="8.44140625" style="56" customWidth="1"/>
    <col min="1294" max="1295" width="9.21875" style="56" customWidth="1"/>
    <col min="1296" max="1296" width="8.44140625" style="56" customWidth="1"/>
    <col min="1297" max="1535" width="9" style="56"/>
    <col min="1536" max="1536" width="3.109375" style="56" customWidth="1"/>
    <col min="1537" max="1537" width="18.88671875" style="56" customWidth="1"/>
    <col min="1538" max="1549" width="8.44140625" style="56" customWidth="1"/>
    <col min="1550" max="1551" width="9.21875" style="56" customWidth="1"/>
    <col min="1552" max="1552" width="8.44140625" style="56" customWidth="1"/>
    <col min="1553" max="1791" width="9" style="56"/>
    <col min="1792" max="1792" width="3.109375" style="56" customWidth="1"/>
    <col min="1793" max="1793" width="18.88671875" style="56" customWidth="1"/>
    <col min="1794" max="1805" width="8.44140625" style="56" customWidth="1"/>
    <col min="1806" max="1807" width="9.21875" style="56" customWidth="1"/>
    <col min="1808" max="1808" width="8.44140625" style="56" customWidth="1"/>
    <col min="1809" max="2047" width="9" style="56"/>
    <col min="2048" max="2048" width="3.109375" style="56" customWidth="1"/>
    <col min="2049" max="2049" width="18.88671875" style="56" customWidth="1"/>
    <col min="2050" max="2061" width="8.44140625" style="56" customWidth="1"/>
    <col min="2062" max="2063" width="9.21875" style="56" customWidth="1"/>
    <col min="2064" max="2064" width="8.44140625" style="56" customWidth="1"/>
    <col min="2065" max="2303" width="9" style="56"/>
    <col min="2304" max="2304" width="3.109375" style="56" customWidth="1"/>
    <col min="2305" max="2305" width="18.88671875" style="56" customWidth="1"/>
    <col min="2306" max="2317" width="8.44140625" style="56" customWidth="1"/>
    <col min="2318" max="2319" width="9.21875" style="56" customWidth="1"/>
    <col min="2320" max="2320" width="8.44140625" style="56" customWidth="1"/>
    <col min="2321" max="2559" width="9" style="56"/>
    <col min="2560" max="2560" width="3.109375" style="56" customWidth="1"/>
    <col min="2561" max="2561" width="18.88671875" style="56" customWidth="1"/>
    <col min="2562" max="2573" width="8.44140625" style="56" customWidth="1"/>
    <col min="2574" max="2575" width="9.21875" style="56" customWidth="1"/>
    <col min="2576" max="2576" width="8.44140625" style="56" customWidth="1"/>
    <col min="2577" max="2815" width="9" style="56"/>
    <col min="2816" max="2816" width="3.109375" style="56" customWidth="1"/>
    <col min="2817" max="2817" width="18.88671875" style="56" customWidth="1"/>
    <col min="2818" max="2829" width="8.44140625" style="56" customWidth="1"/>
    <col min="2830" max="2831" width="9.21875" style="56" customWidth="1"/>
    <col min="2832" max="2832" width="8.44140625" style="56" customWidth="1"/>
    <col min="2833" max="3071" width="9" style="56"/>
    <col min="3072" max="3072" width="3.109375" style="56" customWidth="1"/>
    <col min="3073" max="3073" width="18.88671875" style="56" customWidth="1"/>
    <col min="3074" max="3085" width="8.44140625" style="56" customWidth="1"/>
    <col min="3086" max="3087" width="9.21875" style="56" customWidth="1"/>
    <col min="3088" max="3088" width="8.44140625" style="56" customWidth="1"/>
    <col min="3089" max="3327" width="9" style="56"/>
    <col min="3328" max="3328" width="3.109375" style="56" customWidth="1"/>
    <col min="3329" max="3329" width="18.88671875" style="56" customWidth="1"/>
    <col min="3330" max="3341" width="8.44140625" style="56" customWidth="1"/>
    <col min="3342" max="3343" width="9.21875" style="56" customWidth="1"/>
    <col min="3344" max="3344" width="8.44140625" style="56" customWidth="1"/>
    <col min="3345" max="3583" width="9" style="56"/>
    <col min="3584" max="3584" width="3.109375" style="56" customWidth="1"/>
    <col min="3585" max="3585" width="18.88671875" style="56" customWidth="1"/>
    <col min="3586" max="3597" width="8.44140625" style="56" customWidth="1"/>
    <col min="3598" max="3599" width="9.21875" style="56" customWidth="1"/>
    <col min="3600" max="3600" width="8.44140625" style="56" customWidth="1"/>
    <col min="3601" max="3839" width="9" style="56"/>
    <col min="3840" max="3840" width="3.109375" style="56" customWidth="1"/>
    <col min="3841" max="3841" width="18.88671875" style="56" customWidth="1"/>
    <col min="3842" max="3853" width="8.44140625" style="56" customWidth="1"/>
    <col min="3854" max="3855" width="9.21875" style="56" customWidth="1"/>
    <col min="3856" max="3856" width="8.44140625" style="56" customWidth="1"/>
    <col min="3857" max="4095" width="9" style="56"/>
    <col min="4096" max="4096" width="3.109375" style="56" customWidth="1"/>
    <col min="4097" max="4097" width="18.88671875" style="56" customWidth="1"/>
    <col min="4098" max="4109" width="8.44140625" style="56" customWidth="1"/>
    <col min="4110" max="4111" width="9.21875" style="56" customWidth="1"/>
    <col min="4112" max="4112" width="8.44140625" style="56" customWidth="1"/>
    <col min="4113" max="4351" width="9" style="56"/>
    <col min="4352" max="4352" width="3.109375" style="56" customWidth="1"/>
    <col min="4353" max="4353" width="18.88671875" style="56" customWidth="1"/>
    <col min="4354" max="4365" width="8.44140625" style="56" customWidth="1"/>
    <col min="4366" max="4367" width="9.21875" style="56" customWidth="1"/>
    <col min="4368" max="4368" width="8.44140625" style="56" customWidth="1"/>
    <col min="4369" max="4607" width="9" style="56"/>
    <col min="4608" max="4608" width="3.109375" style="56" customWidth="1"/>
    <col min="4609" max="4609" width="18.88671875" style="56" customWidth="1"/>
    <col min="4610" max="4621" width="8.44140625" style="56" customWidth="1"/>
    <col min="4622" max="4623" width="9.21875" style="56" customWidth="1"/>
    <col min="4624" max="4624" width="8.44140625" style="56" customWidth="1"/>
    <col min="4625" max="4863" width="9" style="56"/>
    <col min="4864" max="4864" width="3.109375" style="56" customWidth="1"/>
    <col min="4865" max="4865" width="18.88671875" style="56" customWidth="1"/>
    <col min="4866" max="4877" width="8.44140625" style="56" customWidth="1"/>
    <col min="4878" max="4879" width="9.21875" style="56" customWidth="1"/>
    <col min="4880" max="4880" width="8.44140625" style="56" customWidth="1"/>
    <col min="4881" max="5119" width="9" style="56"/>
    <col min="5120" max="5120" width="3.109375" style="56" customWidth="1"/>
    <col min="5121" max="5121" width="18.88671875" style="56" customWidth="1"/>
    <col min="5122" max="5133" width="8.44140625" style="56" customWidth="1"/>
    <col min="5134" max="5135" width="9.21875" style="56" customWidth="1"/>
    <col min="5136" max="5136" width="8.44140625" style="56" customWidth="1"/>
    <col min="5137" max="5375" width="9" style="56"/>
    <col min="5376" max="5376" width="3.109375" style="56" customWidth="1"/>
    <col min="5377" max="5377" width="18.88671875" style="56" customWidth="1"/>
    <col min="5378" max="5389" width="8.44140625" style="56" customWidth="1"/>
    <col min="5390" max="5391" width="9.21875" style="56" customWidth="1"/>
    <col min="5392" max="5392" width="8.44140625" style="56" customWidth="1"/>
    <col min="5393" max="5631" width="9" style="56"/>
    <col min="5632" max="5632" width="3.109375" style="56" customWidth="1"/>
    <col min="5633" max="5633" width="18.88671875" style="56" customWidth="1"/>
    <col min="5634" max="5645" width="8.44140625" style="56" customWidth="1"/>
    <col min="5646" max="5647" width="9.21875" style="56" customWidth="1"/>
    <col min="5648" max="5648" width="8.44140625" style="56" customWidth="1"/>
    <col min="5649" max="5887" width="9" style="56"/>
    <col min="5888" max="5888" width="3.109375" style="56" customWidth="1"/>
    <col min="5889" max="5889" width="18.88671875" style="56" customWidth="1"/>
    <col min="5890" max="5901" width="8.44140625" style="56" customWidth="1"/>
    <col min="5902" max="5903" width="9.21875" style="56" customWidth="1"/>
    <col min="5904" max="5904" width="8.44140625" style="56" customWidth="1"/>
    <col min="5905" max="6143" width="9" style="56"/>
    <col min="6144" max="6144" width="3.109375" style="56" customWidth="1"/>
    <col min="6145" max="6145" width="18.88671875" style="56" customWidth="1"/>
    <col min="6146" max="6157" width="8.44140625" style="56" customWidth="1"/>
    <col min="6158" max="6159" width="9.21875" style="56" customWidth="1"/>
    <col min="6160" max="6160" width="8.44140625" style="56" customWidth="1"/>
    <col min="6161" max="6399" width="9" style="56"/>
    <col min="6400" max="6400" width="3.109375" style="56" customWidth="1"/>
    <col min="6401" max="6401" width="18.88671875" style="56" customWidth="1"/>
    <col min="6402" max="6413" width="8.44140625" style="56" customWidth="1"/>
    <col min="6414" max="6415" width="9.21875" style="56" customWidth="1"/>
    <col min="6416" max="6416" width="8.44140625" style="56" customWidth="1"/>
    <col min="6417" max="6655" width="9" style="56"/>
    <col min="6656" max="6656" width="3.109375" style="56" customWidth="1"/>
    <col min="6657" max="6657" width="18.88671875" style="56" customWidth="1"/>
    <col min="6658" max="6669" width="8.44140625" style="56" customWidth="1"/>
    <col min="6670" max="6671" width="9.21875" style="56" customWidth="1"/>
    <col min="6672" max="6672" width="8.44140625" style="56" customWidth="1"/>
    <col min="6673" max="6911" width="9" style="56"/>
    <col min="6912" max="6912" width="3.109375" style="56" customWidth="1"/>
    <col min="6913" max="6913" width="18.88671875" style="56" customWidth="1"/>
    <col min="6914" max="6925" width="8.44140625" style="56" customWidth="1"/>
    <col min="6926" max="6927" width="9.21875" style="56" customWidth="1"/>
    <col min="6928" max="6928" width="8.44140625" style="56" customWidth="1"/>
    <col min="6929" max="7167" width="9" style="56"/>
    <col min="7168" max="7168" width="3.109375" style="56" customWidth="1"/>
    <col min="7169" max="7169" width="18.88671875" style="56" customWidth="1"/>
    <col min="7170" max="7181" width="8.44140625" style="56" customWidth="1"/>
    <col min="7182" max="7183" width="9.21875" style="56" customWidth="1"/>
    <col min="7184" max="7184" width="8.44140625" style="56" customWidth="1"/>
    <col min="7185" max="7423" width="9" style="56"/>
    <col min="7424" max="7424" width="3.109375" style="56" customWidth="1"/>
    <col min="7425" max="7425" width="18.88671875" style="56" customWidth="1"/>
    <col min="7426" max="7437" width="8.44140625" style="56" customWidth="1"/>
    <col min="7438" max="7439" width="9.21875" style="56" customWidth="1"/>
    <col min="7440" max="7440" width="8.44140625" style="56" customWidth="1"/>
    <col min="7441" max="7679" width="9" style="56"/>
    <col min="7680" max="7680" width="3.109375" style="56" customWidth="1"/>
    <col min="7681" max="7681" width="18.88671875" style="56" customWidth="1"/>
    <col min="7682" max="7693" width="8.44140625" style="56" customWidth="1"/>
    <col min="7694" max="7695" width="9.21875" style="56" customWidth="1"/>
    <col min="7696" max="7696" width="8.44140625" style="56" customWidth="1"/>
    <col min="7697" max="7935" width="9" style="56"/>
    <col min="7936" max="7936" width="3.109375" style="56" customWidth="1"/>
    <col min="7937" max="7937" width="18.88671875" style="56" customWidth="1"/>
    <col min="7938" max="7949" width="8.44140625" style="56" customWidth="1"/>
    <col min="7950" max="7951" width="9.21875" style="56" customWidth="1"/>
    <col min="7952" max="7952" width="8.44140625" style="56" customWidth="1"/>
    <col min="7953" max="8191" width="9" style="56"/>
    <col min="8192" max="8192" width="3.109375" style="56" customWidth="1"/>
    <col min="8193" max="8193" width="18.88671875" style="56" customWidth="1"/>
    <col min="8194" max="8205" width="8.44140625" style="56" customWidth="1"/>
    <col min="8206" max="8207" width="9.21875" style="56" customWidth="1"/>
    <col min="8208" max="8208" width="8.44140625" style="56" customWidth="1"/>
    <col min="8209" max="8447" width="9" style="56"/>
    <col min="8448" max="8448" width="3.109375" style="56" customWidth="1"/>
    <col min="8449" max="8449" width="18.88671875" style="56" customWidth="1"/>
    <col min="8450" max="8461" width="8.44140625" style="56" customWidth="1"/>
    <col min="8462" max="8463" width="9.21875" style="56" customWidth="1"/>
    <col min="8464" max="8464" width="8.44140625" style="56" customWidth="1"/>
    <col min="8465" max="8703" width="9" style="56"/>
    <col min="8704" max="8704" width="3.109375" style="56" customWidth="1"/>
    <col min="8705" max="8705" width="18.88671875" style="56" customWidth="1"/>
    <col min="8706" max="8717" width="8.44140625" style="56" customWidth="1"/>
    <col min="8718" max="8719" width="9.21875" style="56" customWidth="1"/>
    <col min="8720" max="8720" width="8.44140625" style="56" customWidth="1"/>
    <col min="8721" max="8959" width="9" style="56"/>
    <col min="8960" max="8960" width="3.109375" style="56" customWidth="1"/>
    <col min="8961" max="8961" width="18.88671875" style="56" customWidth="1"/>
    <col min="8962" max="8973" width="8.44140625" style="56" customWidth="1"/>
    <col min="8974" max="8975" width="9.21875" style="56" customWidth="1"/>
    <col min="8976" max="8976" width="8.44140625" style="56" customWidth="1"/>
    <col min="8977" max="9215" width="9" style="56"/>
    <col min="9216" max="9216" width="3.109375" style="56" customWidth="1"/>
    <col min="9217" max="9217" width="18.88671875" style="56" customWidth="1"/>
    <col min="9218" max="9229" width="8.44140625" style="56" customWidth="1"/>
    <col min="9230" max="9231" width="9.21875" style="56" customWidth="1"/>
    <col min="9232" max="9232" width="8.44140625" style="56" customWidth="1"/>
    <col min="9233" max="9471" width="9" style="56"/>
    <col min="9472" max="9472" width="3.109375" style="56" customWidth="1"/>
    <col min="9473" max="9473" width="18.88671875" style="56" customWidth="1"/>
    <col min="9474" max="9485" width="8.44140625" style="56" customWidth="1"/>
    <col min="9486" max="9487" width="9.21875" style="56" customWidth="1"/>
    <col min="9488" max="9488" width="8.44140625" style="56" customWidth="1"/>
    <col min="9489" max="9727" width="9" style="56"/>
    <col min="9728" max="9728" width="3.109375" style="56" customWidth="1"/>
    <col min="9729" max="9729" width="18.88671875" style="56" customWidth="1"/>
    <col min="9730" max="9741" width="8.44140625" style="56" customWidth="1"/>
    <col min="9742" max="9743" width="9.21875" style="56" customWidth="1"/>
    <col min="9744" max="9744" width="8.44140625" style="56" customWidth="1"/>
    <col min="9745" max="9983" width="9" style="56"/>
    <col min="9984" max="9984" width="3.109375" style="56" customWidth="1"/>
    <col min="9985" max="9985" width="18.88671875" style="56" customWidth="1"/>
    <col min="9986" max="9997" width="8.44140625" style="56" customWidth="1"/>
    <col min="9998" max="9999" width="9.21875" style="56" customWidth="1"/>
    <col min="10000" max="10000" width="8.44140625" style="56" customWidth="1"/>
    <col min="10001" max="10239" width="9" style="56"/>
    <col min="10240" max="10240" width="3.109375" style="56" customWidth="1"/>
    <col min="10241" max="10241" width="18.88671875" style="56" customWidth="1"/>
    <col min="10242" max="10253" width="8.44140625" style="56" customWidth="1"/>
    <col min="10254" max="10255" width="9.21875" style="56" customWidth="1"/>
    <col min="10256" max="10256" width="8.44140625" style="56" customWidth="1"/>
    <col min="10257" max="10495" width="9" style="56"/>
    <col min="10496" max="10496" width="3.109375" style="56" customWidth="1"/>
    <col min="10497" max="10497" width="18.88671875" style="56" customWidth="1"/>
    <col min="10498" max="10509" width="8.44140625" style="56" customWidth="1"/>
    <col min="10510" max="10511" width="9.21875" style="56" customWidth="1"/>
    <col min="10512" max="10512" width="8.44140625" style="56" customWidth="1"/>
    <col min="10513" max="10751" width="9" style="56"/>
    <col min="10752" max="10752" width="3.109375" style="56" customWidth="1"/>
    <col min="10753" max="10753" width="18.88671875" style="56" customWidth="1"/>
    <col min="10754" max="10765" width="8.44140625" style="56" customWidth="1"/>
    <col min="10766" max="10767" width="9.21875" style="56" customWidth="1"/>
    <col min="10768" max="10768" width="8.44140625" style="56" customWidth="1"/>
    <col min="10769" max="11007" width="9" style="56"/>
    <col min="11008" max="11008" width="3.109375" style="56" customWidth="1"/>
    <col min="11009" max="11009" width="18.88671875" style="56" customWidth="1"/>
    <col min="11010" max="11021" width="8.44140625" style="56" customWidth="1"/>
    <col min="11022" max="11023" width="9.21875" style="56" customWidth="1"/>
    <col min="11024" max="11024" width="8.44140625" style="56" customWidth="1"/>
    <col min="11025" max="11263" width="9" style="56"/>
    <col min="11264" max="11264" width="3.109375" style="56" customWidth="1"/>
    <col min="11265" max="11265" width="18.88671875" style="56" customWidth="1"/>
    <col min="11266" max="11277" width="8.44140625" style="56" customWidth="1"/>
    <col min="11278" max="11279" width="9.21875" style="56" customWidth="1"/>
    <col min="11280" max="11280" width="8.44140625" style="56" customWidth="1"/>
    <col min="11281" max="11519" width="9" style="56"/>
    <col min="11520" max="11520" width="3.109375" style="56" customWidth="1"/>
    <col min="11521" max="11521" width="18.88671875" style="56" customWidth="1"/>
    <col min="11522" max="11533" width="8.44140625" style="56" customWidth="1"/>
    <col min="11534" max="11535" width="9.21875" style="56" customWidth="1"/>
    <col min="11536" max="11536" width="8.44140625" style="56" customWidth="1"/>
    <col min="11537" max="11775" width="9" style="56"/>
    <col min="11776" max="11776" width="3.109375" style="56" customWidth="1"/>
    <col min="11777" max="11777" width="18.88671875" style="56" customWidth="1"/>
    <col min="11778" max="11789" width="8.44140625" style="56" customWidth="1"/>
    <col min="11790" max="11791" width="9.21875" style="56" customWidth="1"/>
    <col min="11792" max="11792" width="8.44140625" style="56" customWidth="1"/>
    <col min="11793" max="12031" width="9" style="56"/>
    <col min="12032" max="12032" width="3.109375" style="56" customWidth="1"/>
    <col min="12033" max="12033" width="18.88671875" style="56" customWidth="1"/>
    <col min="12034" max="12045" width="8.44140625" style="56" customWidth="1"/>
    <col min="12046" max="12047" width="9.21875" style="56" customWidth="1"/>
    <col min="12048" max="12048" width="8.44140625" style="56" customWidth="1"/>
    <col min="12049" max="12287" width="9" style="56"/>
    <col min="12288" max="12288" width="3.109375" style="56" customWidth="1"/>
    <col min="12289" max="12289" width="18.88671875" style="56" customWidth="1"/>
    <col min="12290" max="12301" width="8.44140625" style="56" customWidth="1"/>
    <col min="12302" max="12303" width="9.21875" style="56" customWidth="1"/>
    <col min="12304" max="12304" width="8.44140625" style="56" customWidth="1"/>
    <col min="12305" max="12543" width="9" style="56"/>
    <col min="12544" max="12544" width="3.109375" style="56" customWidth="1"/>
    <col min="12545" max="12545" width="18.88671875" style="56" customWidth="1"/>
    <col min="12546" max="12557" width="8.44140625" style="56" customWidth="1"/>
    <col min="12558" max="12559" width="9.21875" style="56" customWidth="1"/>
    <col min="12560" max="12560" width="8.44140625" style="56" customWidth="1"/>
    <col min="12561" max="12799" width="9" style="56"/>
    <col min="12800" max="12800" width="3.109375" style="56" customWidth="1"/>
    <col min="12801" max="12801" width="18.88671875" style="56" customWidth="1"/>
    <col min="12802" max="12813" width="8.44140625" style="56" customWidth="1"/>
    <col min="12814" max="12815" width="9.21875" style="56" customWidth="1"/>
    <col min="12816" max="12816" width="8.44140625" style="56" customWidth="1"/>
    <col min="12817" max="13055" width="9" style="56"/>
    <col min="13056" max="13056" width="3.109375" style="56" customWidth="1"/>
    <col min="13057" max="13057" width="18.88671875" style="56" customWidth="1"/>
    <col min="13058" max="13069" width="8.44140625" style="56" customWidth="1"/>
    <col min="13070" max="13071" width="9.21875" style="56" customWidth="1"/>
    <col min="13072" max="13072" width="8.44140625" style="56" customWidth="1"/>
    <col min="13073" max="13311" width="9" style="56"/>
    <col min="13312" max="13312" width="3.109375" style="56" customWidth="1"/>
    <col min="13313" max="13313" width="18.88671875" style="56" customWidth="1"/>
    <col min="13314" max="13325" width="8.44140625" style="56" customWidth="1"/>
    <col min="13326" max="13327" width="9.21875" style="56" customWidth="1"/>
    <col min="13328" max="13328" width="8.44140625" style="56" customWidth="1"/>
    <col min="13329" max="13567" width="9" style="56"/>
    <col min="13568" max="13568" width="3.109375" style="56" customWidth="1"/>
    <col min="13569" max="13569" width="18.88671875" style="56" customWidth="1"/>
    <col min="13570" max="13581" width="8.44140625" style="56" customWidth="1"/>
    <col min="13582" max="13583" width="9.21875" style="56" customWidth="1"/>
    <col min="13584" max="13584" width="8.44140625" style="56" customWidth="1"/>
    <col min="13585" max="13823" width="9" style="56"/>
    <col min="13824" max="13824" width="3.109375" style="56" customWidth="1"/>
    <col min="13825" max="13825" width="18.88671875" style="56" customWidth="1"/>
    <col min="13826" max="13837" width="8.44140625" style="56" customWidth="1"/>
    <col min="13838" max="13839" width="9.21875" style="56" customWidth="1"/>
    <col min="13840" max="13840" width="8.44140625" style="56" customWidth="1"/>
    <col min="13841" max="14079" width="9" style="56"/>
    <col min="14080" max="14080" width="3.109375" style="56" customWidth="1"/>
    <col min="14081" max="14081" width="18.88671875" style="56" customWidth="1"/>
    <col min="14082" max="14093" width="8.44140625" style="56" customWidth="1"/>
    <col min="14094" max="14095" width="9.21875" style="56" customWidth="1"/>
    <col min="14096" max="14096" width="8.44140625" style="56" customWidth="1"/>
    <col min="14097" max="14335" width="9" style="56"/>
    <col min="14336" max="14336" width="3.109375" style="56" customWidth="1"/>
    <col min="14337" max="14337" width="18.88671875" style="56" customWidth="1"/>
    <col min="14338" max="14349" width="8.44140625" style="56" customWidth="1"/>
    <col min="14350" max="14351" width="9.21875" style="56" customWidth="1"/>
    <col min="14352" max="14352" width="8.44140625" style="56" customWidth="1"/>
    <col min="14353" max="14591" width="9" style="56"/>
    <col min="14592" max="14592" width="3.109375" style="56" customWidth="1"/>
    <col min="14593" max="14593" width="18.88671875" style="56" customWidth="1"/>
    <col min="14594" max="14605" width="8.44140625" style="56" customWidth="1"/>
    <col min="14606" max="14607" width="9.21875" style="56" customWidth="1"/>
    <col min="14608" max="14608" width="8.44140625" style="56" customWidth="1"/>
    <col min="14609" max="14847" width="9" style="56"/>
    <col min="14848" max="14848" width="3.109375" style="56" customWidth="1"/>
    <col min="14849" max="14849" width="18.88671875" style="56" customWidth="1"/>
    <col min="14850" max="14861" width="8.44140625" style="56" customWidth="1"/>
    <col min="14862" max="14863" width="9.21875" style="56" customWidth="1"/>
    <col min="14864" max="14864" width="8.44140625" style="56" customWidth="1"/>
    <col min="14865" max="15103" width="9" style="56"/>
    <col min="15104" max="15104" width="3.109375" style="56" customWidth="1"/>
    <col min="15105" max="15105" width="18.88671875" style="56" customWidth="1"/>
    <col min="15106" max="15117" width="8.44140625" style="56" customWidth="1"/>
    <col min="15118" max="15119" width="9.21875" style="56" customWidth="1"/>
    <col min="15120" max="15120" width="8.44140625" style="56" customWidth="1"/>
    <col min="15121" max="15359" width="9" style="56"/>
    <col min="15360" max="15360" width="3.109375" style="56" customWidth="1"/>
    <col min="15361" max="15361" width="18.88671875" style="56" customWidth="1"/>
    <col min="15362" max="15373" width="8.44140625" style="56" customWidth="1"/>
    <col min="15374" max="15375" width="9.21875" style="56" customWidth="1"/>
    <col min="15376" max="15376" width="8.44140625" style="56" customWidth="1"/>
    <col min="15377" max="15615" width="9" style="56"/>
    <col min="15616" max="15616" width="3.109375" style="56" customWidth="1"/>
    <col min="15617" max="15617" width="18.88671875" style="56" customWidth="1"/>
    <col min="15618" max="15629" width="8.44140625" style="56" customWidth="1"/>
    <col min="15630" max="15631" width="9.21875" style="56" customWidth="1"/>
    <col min="15632" max="15632" width="8.44140625" style="56" customWidth="1"/>
    <col min="15633" max="15871" width="9" style="56"/>
    <col min="15872" max="15872" width="3.109375" style="56" customWidth="1"/>
    <col min="15873" max="15873" width="18.88671875" style="56" customWidth="1"/>
    <col min="15874" max="15885" width="8.44140625" style="56" customWidth="1"/>
    <col min="15886" max="15887" width="9.21875" style="56" customWidth="1"/>
    <col min="15888" max="15888" width="8.44140625" style="56" customWidth="1"/>
    <col min="15889" max="16127" width="9" style="56"/>
    <col min="16128" max="16128" width="3.109375" style="56" customWidth="1"/>
    <col min="16129" max="16129" width="18.88671875" style="56" customWidth="1"/>
    <col min="16130" max="16141" width="8.44140625" style="56" customWidth="1"/>
    <col min="16142" max="16143" width="9.21875" style="56" customWidth="1"/>
    <col min="16144" max="16144" width="8.44140625" style="56" customWidth="1"/>
    <col min="16145" max="16384" width="9" style="56"/>
  </cols>
  <sheetData>
    <row r="1" spans="1:17" s="52" customFormat="1" ht="20.95" customHeight="1">
      <c r="A1" s="52" t="s">
        <v>456</v>
      </c>
    </row>
    <row r="2" spans="1:17" ht="17.2" customHeight="1">
      <c r="A2" s="52" t="s">
        <v>457</v>
      </c>
      <c r="B2" s="52"/>
      <c r="C2" s="52"/>
      <c r="D2" s="52"/>
      <c r="E2" s="52"/>
      <c r="F2" s="52"/>
      <c r="G2" s="52"/>
      <c r="H2" s="52"/>
      <c r="I2" s="52"/>
      <c r="J2" s="52"/>
      <c r="K2" s="52"/>
      <c r="L2" s="52"/>
      <c r="M2" s="52"/>
      <c r="N2" s="52"/>
      <c r="O2" s="52"/>
      <c r="P2" s="52"/>
      <c r="Q2" s="52"/>
    </row>
    <row r="3" spans="1:17" s="52" customFormat="1" ht="20.3" customHeight="1">
      <c r="A3" s="52" t="s">
        <v>458</v>
      </c>
    </row>
    <row r="4" spans="1:17" ht="20.3" customHeight="1">
      <c r="A4" s="52"/>
      <c r="B4" s="52" t="s">
        <v>459</v>
      </c>
      <c r="C4" s="52"/>
      <c r="D4" s="52"/>
      <c r="E4" s="52"/>
      <c r="F4" s="52"/>
      <c r="G4" s="52"/>
      <c r="H4" s="52"/>
      <c r="I4" s="52"/>
      <c r="J4" s="52"/>
      <c r="K4" s="52"/>
      <c r="L4" s="52"/>
      <c r="M4" s="52"/>
      <c r="N4" s="52"/>
      <c r="O4" s="52"/>
      <c r="P4" s="52"/>
      <c r="Q4" s="52"/>
    </row>
    <row r="5" spans="1:17" ht="20.3" customHeight="1">
      <c r="A5" s="52"/>
      <c r="B5" s="52" t="s">
        <v>460</v>
      </c>
      <c r="C5" s="52"/>
      <c r="D5" s="52"/>
      <c r="E5" s="52"/>
      <c r="F5" s="52"/>
      <c r="G5" s="52"/>
      <c r="H5" s="52"/>
      <c r="I5" s="52"/>
      <c r="J5" s="52"/>
      <c r="K5" s="52"/>
      <c r="L5" s="52"/>
      <c r="M5" s="52"/>
      <c r="N5" s="52"/>
      <c r="O5" s="52"/>
      <c r="P5" s="52"/>
      <c r="Q5" s="52"/>
    </row>
    <row r="6" spans="1:17" ht="20.3" customHeight="1">
      <c r="A6" s="52"/>
      <c r="B6" s="52" t="s">
        <v>461</v>
      </c>
      <c r="J6" s="52"/>
      <c r="K6" s="52"/>
      <c r="L6" s="52"/>
      <c r="M6" s="52"/>
      <c r="N6" s="52"/>
      <c r="O6" s="52"/>
      <c r="P6" s="52"/>
      <c r="Q6" s="52"/>
    </row>
    <row r="7" spans="1:17" ht="26.85" customHeight="1">
      <c r="P7" s="462" t="s">
        <v>462</v>
      </c>
      <c r="Q7" s="463"/>
    </row>
    <row r="8" spans="1:17" s="60" customFormat="1" ht="29.95" customHeight="1">
      <c r="A8" s="464" t="s">
        <v>463</v>
      </c>
      <c r="B8" s="465"/>
      <c r="C8" s="55" t="s">
        <v>464</v>
      </c>
      <c r="D8" s="55" t="s">
        <v>465</v>
      </c>
      <c r="E8" s="55" t="s">
        <v>466</v>
      </c>
      <c r="F8" s="55" t="s">
        <v>467</v>
      </c>
      <c r="G8" s="55" t="s">
        <v>468</v>
      </c>
      <c r="H8" s="55" t="s">
        <v>469</v>
      </c>
      <c r="I8" s="55" t="s">
        <v>470</v>
      </c>
      <c r="J8" s="55" t="s">
        <v>471</v>
      </c>
      <c r="K8" s="55" t="s">
        <v>472</v>
      </c>
      <c r="L8" s="55" t="s">
        <v>473</v>
      </c>
      <c r="M8" s="55" t="s">
        <v>474</v>
      </c>
      <c r="N8" s="55" t="s">
        <v>475</v>
      </c>
      <c r="O8" s="55" t="s">
        <v>476</v>
      </c>
      <c r="P8" s="55" t="s">
        <v>477</v>
      </c>
      <c r="Q8" s="55" t="s">
        <v>478</v>
      </c>
    </row>
    <row r="9" spans="1:17" ht="26.2" customHeight="1">
      <c r="A9" s="70" t="s">
        <v>479</v>
      </c>
      <c r="B9" s="57" t="s">
        <v>296</v>
      </c>
      <c r="C9" s="71">
        <v>0</v>
      </c>
      <c r="D9" s="71">
        <v>0</v>
      </c>
      <c r="E9" s="71">
        <v>0</v>
      </c>
      <c r="F9" s="71">
        <v>0</v>
      </c>
      <c r="G9" s="71">
        <v>0</v>
      </c>
      <c r="H9" s="71">
        <v>0</v>
      </c>
      <c r="I9" s="71">
        <v>0</v>
      </c>
      <c r="J9" s="71">
        <v>0</v>
      </c>
      <c r="K9" s="71">
        <v>4</v>
      </c>
      <c r="L9" s="71">
        <v>3881</v>
      </c>
      <c r="M9" s="71">
        <v>29199</v>
      </c>
      <c r="N9" s="71">
        <v>5852</v>
      </c>
      <c r="O9" s="71">
        <f t="shared" ref="O9:O25" si="0">SUM(C9:N9)</f>
        <v>38936</v>
      </c>
      <c r="P9" s="71">
        <v>42399</v>
      </c>
      <c r="Q9" s="72">
        <f t="shared" ref="Q9:Q25" si="1">IF(O9*P9&lt;&gt;0,O9/P9,"0%")</f>
        <v>0.91832354536663596</v>
      </c>
    </row>
    <row r="10" spans="1:17" ht="26.2" customHeight="1">
      <c r="A10" s="70" t="s">
        <v>480</v>
      </c>
      <c r="B10" s="57" t="s">
        <v>301</v>
      </c>
      <c r="C10" s="71">
        <v>0</v>
      </c>
      <c r="D10" s="71">
        <v>15</v>
      </c>
      <c r="E10" s="71">
        <v>450</v>
      </c>
      <c r="F10" s="71">
        <v>2890</v>
      </c>
      <c r="G10" s="71">
        <v>1472</v>
      </c>
      <c r="H10" s="71">
        <v>60</v>
      </c>
      <c r="I10" s="71">
        <v>0</v>
      </c>
      <c r="J10" s="71">
        <v>0</v>
      </c>
      <c r="K10" s="71">
        <v>0</v>
      </c>
      <c r="L10" s="71">
        <v>0</v>
      </c>
      <c r="M10" s="71">
        <v>0</v>
      </c>
      <c r="N10" s="71">
        <v>0</v>
      </c>
      <c r="O10" s="71">
        <f t="shared" si="0"/>
        <v>4887</v>
      </c>
      <c r="P10" s="71">
        <v>3619</v>
      </c>
      <c r="Q10" s="72">
        <f t="shared" si="1"/>
        <v>1.3503730312240951</v>
      </c>
    </row>
    <row r="11" spans="1:17" ht="26.2" customHeight="1">
      <c r="A11" s="70" t="s">
        <v>481</v>
      </c>
      <c r="B11" s="57" t="s">
        <v>482</v>
      </c>
      <c r="C11" s="71">
        <v>13639</v>
      </c>
      <c r="D11" s="71">
        <v>23411</v>
      </c>
      <c r="E11" s="71">
        <v>21220</v>
      </c>
      <c r="F11" s="71">
        <v>42224</v>
      </c>
      <c r="G11" s="71">
        <v>26135</v>
      </c>
      <c r="H11" s="71">
        <v>14792</v>
      </c>
      <c r="I11" s="71">
        <v>12457</v>
      </c>
      <c r="J11" s="71">
        <v>24341</v>
      </c>
      <c r="K11" s="71">
        <v>29600</v>
      </c>
      <c r="L11" s="71">
        <v>21140</v>
      </c>
      <c r="M11" s="71">
        <v>19566</v>
      </c>
      <c r="N11" s="71">
        <v>11016</v>
      </c>
      <c r="O11" s="71">
        <f t="shared" si="0"/>
        <v>259541</v>
      </c>
      <c r="P11" s="71">
        <v>290330</v>
      </c>
      <c r="Q11" s="72">
        <f t="shared" si="1"/>
        <v>0.89395171012296348</v>
      </c>
    </row>
    <row r="12" spans="1:17" ht="26.2" customHeight="1">
      <c r="A12" s="70" t="s">
        <v>483</v>
      </c>
      <c r="B12" s="57" t="s">
        <v>484</v>
      </c>
      <c r="C12" s="71">
        <v>108</v>
      </c>
      <c r="D12" s="71">
        <v>796</v>
      </c>
      <c r="E12" s="71">
        <v>1228</v>
      </c>
      <c r="F12" s="71">
        <v>609</v>
      </c>
      <c r="G12" s="71">
        <v>156</v>
      </c>
      <c r="H12" s="71">
        <v>786</v>
      </c>
      <c r="I12" s="71">
        <v>20</v>
      </c>
      <c r="J12" s="71">
        <v>0</v>
      </c>
      <c r="K12" s="71">
        <v>770</v>
      </c>
      <c r="L12" s="71">
        <v>226</v>
      </c>
      <c r="M12" s="71">
        <v>233</v>
      </c>
      <c r="N12" s="71">
        <v>42</v>
      </c>
      <c r="O12" s="71">
        <f t="shared" si="0"/>
        <v>4974</v>
      </c>
      <c r="P12" s="71">
        <v>10153</v>
      </c>
      <c r="Q12" s="72">
        <f t="shared" si="1"/>
        <v>0.48990446173544766</v>
      </c>
    </row>
    <row r="13" spans="1:17" ht="26.2" customHeight="1">
      <c r="A13" s="70" t="s">
        <v>485</v>
      </c>
      <c r="B13" s="57" t="s">
        <v>486</v>
      </c>
      <c r="C13" s="71">
        <v>5853</v>
      </c>
      <c r="D13" s="71">
        <v>6023</v>
      </c>
      <c r="E13" s="71">
        <v>6831</v>
      </c>
      <c r="F13" s="71">
        <v>19652</v>
      </c>
      <c r="G13" s="71">
        <v>9829</v>
      </c>
      <c r="H13" s="71">
        <v>5997</v>
      </c>
      <c r="I13" s="71">
        <v>99</v>
      </c>
      <c r="J13" s="71">
        <v>376</v>
      </c>
      <c r="K13" s="71">
        <v>5407</v>
      </c>
      <c r="L13" s="71">
        <v>5458</v>
      </c>
      <c r="M13" s="71">
        <v>3886</v>
      </c>
      <c r="N13" s="71">
        <v>1683</v>
      </c>
      <c r="O13" s="71">
        <f t="shared" si="0"/>
        <v>71094</v>
      </c>
      <c r="P13" s="71">
        <v>67725</v>
      </c>
      <c r="Q13" s="72">
        <f t="shared" si="1"/>
        <v>1.0497452934662237</v>
      </c>
    </row>
    <row r="14" spans="1:17" ht="26.2" customHeight="1">
      <c r="A14" s="70" t="s">
        <v>487</v>
      </c>
      <c r="B14" s="57" t="s">
        <v>488</v>
      </c>
      <c r="C14" s="71">
        <v>506</v>
      </c>
      <c r="D14" s="71">
        <v>1500</v>
      </c>
      <c r="E14" s="71">
        <v>2465</v>
      </c>
      <c r="F14" s="71">
        <v>14115</v>
      </c>
      <c r="G14" s="71">
        <v>12394</v>
      </c>
      <c r="H14" s="71">
        <v>4031</v>
      </c>
      <c r="I14" s="71">
        <v>91</v>
      </c>
      <c r="J14" s="71">
        <v>114</v>
      </c>
      <c r="K14" s="71">
        <v>419</v>
      </c>
      <c r="L14" s="71">
        <v>426</v>
      </c>
      <c r="M14" s="71">
        <v>543</v>
      </c>
      <c r="N14" s="71">
        <v>617</v>
      </c>
      <c r="O14" s="71">
        <f t="shared" si="0"/>
        <v>37221</v>
      </c>
      <c r="P14" s="71">
        <v>30588</v>
      </c>
      <c r="Q14" s="72">
        <f t="shared" si="1"/>
        <v>1.2168497449980384</v>
      </c>
    </row>
    <row r="15" spans="1:17" ht="26.2" customHeight="1">
      <c r="A15" s="70" t="s">
        <v>489</v>
      </c>
      <c r="B15" s="57" t="s">
        <v>490</v>
      </c>
      <c r="C15" s="71">
        <v>4578</v>
      </c>
      <c r="D15" s="71">
        <v>2929</v>
      </c>
      <c r="E15" s="71">
        <v>1058</v>
      </c>
      <c r="F15" s="71">
        <v>395</v>
      </c>
      <c r="G15" s="71">
        <v>11993</v>
      </c>
      <c r="H15" s="71">
        <v>12025</v>
      </c>
      <c r="I15" s="71">
        <v>0</v>
      </c>
      <c r="J15" s="71">
        <v>0</v>
      </c>
      <c r="K15" s="71">
        <v>25004</v>
      </c>
      <c r="L15" s="71">
        <v>12870</v>
      </c>
      <c r="M15" s="71">
        <v>11068</v>
      </c>
      <c r="N15" s="71">
        <v>423</v>
      </c>
      <c r="O15" s="71">
        <f t="shared" si="0"/>
        <v>82343</v>
      </c>
      <c r="P15" s="71">
        <v>38407</v>
      </c>
      <c r="Q15" s="72">
        <f t="shared" si="1"/>
        <v>2.1439581326320725</v>
      </c>
    </row>
    <row r="16" spans="1:17" ht="26.2" customHeight="1">
      <c r="A16" s="70" t="s">
        <v>491</v>
      </c>
      <c r="B16" s="57" t="s">
        <v>492</v>
      </c>
      <c r="C16" s="71">
        <v>60148</v>
      </c>
      <c r="D16" s="71">
        <v>141652</v>
      </c>
      <c r="E16" s="71">
        <v>26211</v>
      </c>
      <c r="F16" s="71">
        <v>11526</v>
      </c>
      <c r="G16" s="71">
        <v>9585</v>
      </c>
      <c r="H16" s="71">
        <v>4194</v>
      </c>
      <c r="I16" s="71">
        <v>0</v>
      </c>
      <c r="J16" s="71">
        <v>43</v>
      </c>
      <c r="K16" s="71">
        <v>1461</v>
      </c>
      <c r="L16" s="71">
        <v>2326</v>
      </c>
      <c r="M16" s="71">
        <v>2869</v>
      </c>
      <c r="N16" s="71">
        <v>1608</v>
      </c>
      <c r="O16" s="71">
        <f t="shared" si="0"/>
        <v>261623</v>
      </c>
      <c r="P16" s="71">
        <v>391034</v>
      </c>
      <c r="Q16" s="72">
        <f t="shared" si="1"/>
        <v>0.6690543533298895</v>
      </c>
    </row>
    <row r="17" spans="1:17" ht="26.2" customHeight="1">
      <c r="A17" s="70" t="s">
        <v>493</v>
      </c>
      <c r="B17" s="57" t="s">
        <v>269</v>
      </c>
      <c r="C17" s="71">
        <v>29</v>
      </c>
      <c r="D17" s="71">
        <v>63</v>
      </c>
      <c r="E17" s="71">
        <v>121</v>
      </c>
      <c r="F17" s="71">
        <v>417</v>
      </c>
      <c r="G17" s="71">
        <v>475</v>
      </c>
      <c r="H17" s="71">
        <v>55</v>
      </c>
      <c r="I17" s="71">
        <v>0</v>
      </c>
      <c r="J17" s="71">
        <v>15</v>
      </c>
      <c r="K17" s="71">
        <v>459</v>
      </c>
      <c r="L17" s="71">
        <v>1239</v>
      </c>
      <c r="M17" s="71">
        <v>1721</v>
      </c>
      <c r="N17" s="71">
        <v>162</v>
      </c>
      <c r="O17" s="71">
        <f t="shared" si="0"/>
        <v>4756</v>
      </c>
      <c r="P17" s="71">
        <v>3078</v>
      </c>
      <c r="Q17" s="72">
        <f t="shared" si="1"/>
        <v>1.5451591942820013</v>
      </c>
    </row>
    <row r="18" spans="1:17" ht="26.2" customHeight="1">
      <c r="A18" s="70" t="s">
        <v>494</v>
      </c>
      <c r="B18" s="57" t="s">
        <v>370</v>
      </c>
      <c r="C18" s="71">
        <v>232</v>
      </c>
      <c r="D18" s="71">
        <v>328</v>
      </c>
      <c r="E18" s="71">
        <v>63</v>
      </c>
      <c r="F18" s="71">
        <v>255</v>
      </c>
      <c r="G18" s="71">
        <v>2041</v>
      </c>
      <c r="H18" s="71">
        <v>3548</v>
      </c>
      <c r="I18" s="71">
        <v>4</v>
      </c>
      <c r="J18" s="71">
        <v>1</v>
      </c>
      <c r="K18" s="71">
        <v>2079</v>
      </c>
      <c r="L18" s="71">
        <v>608</v>
      </c>
      <c r="M18" s="71">
        <v>1361</v>
      </c>
      <c r="N18" s="71">
        <v>395</v>
      </c>
      <c r="O18" s="71">
        <f t="shared" si="0"/>
        <v>10915</v>
      </c>
      <c r="P18" s="71">
        <v>101508</v>
      </c>
      <c r="Q18" s="72">
        <f t="shared" si="1"/>
        <v>0.10752847066241085</v>
      </c>
    </row>
    <row r="19" spans="1:17" ht="26.2" customHeight="1">
      <c r="A19" s="70" t="s">
        <v>495</v>
      </c>
      <c r="B19" s="57" t="s">
        <v>496</v>
      </c>
      <c r="C19" s="71">
        <v>758</v>
      </c>
      <c r="D19" s="71">
        <v>6426</v>
      </c>
      <c r="E19" s="71">
        <v>1587</v>
      </c>
      <c r="F19" s="71">
        <v>99</v>
      </c>
      <c r="G19" s="71">
        <v>193</v>
      </c>
      <c r="H19" s="71">
        <v>33</v>
      </c>
      <c r="I19" s="71">
        <v>0</v>
      </c>
      <c r="J19" s="71">
        <v>0</v>
      </c>
      <c r="K19" s="71">
        <v>22</v>
      </c>
      <c r="L19" s="71">
        <v>0</v>
      </c>
      <c r="M19" s="71">
        <v>11</v>
      </c>
      <c r="N19" s="71">
        <v>42</v>
      </c>
      <c r="O19" s="71">
        <f t="shared" si="0"/>
        <v>9171</v>
      </c>
      <c r="P19" s="71">
        <v>10642</v>
      </c>
      <c r="Q19" s="72">
        <f t="shared" si="1"/>
        <v>0.86177410261229093</v>
      </c>
    </row>
    <row r="20" spans="1:17" ht="26.2" customHeight="1">
      <c r="A20" s="70" t="s">
        <v>497</v>
      </c>
      <c r="B20" s="57" t="s">
        <v>276</v>
      </c>
      <c r="C20" s="71">
        <v>400</v>
      </c>
      <c r="D20" s="71">
        <v>191</v>
      </c>
      <c r="E20" s="71">
        <v>138</v>
      </c>
      <c r="F20" s="71">
        <v>78</v>
      </c>
      <c r="G20" s="71">
        <v>84</v>
      </c>
      <c r="H20" s="71">
        <v>120</v>
      </c>
      <c r="I20" s="71">
        <v>0</v>
      </c>
      <c r="J20" s="71">
        <v>0</v>
      </c>
      <c r="K20" s="71">
        <v>155</v>
      </c>
      <c r="L20" s="71">
        <v>534</v>
      </c>
      <c r="M20" s="71">
        <v>1796</v>
      </c>
      <c r="N20" s="71">
        <v>171</v>
      </c>
      <c r="O20" s="71">
        <f t="shared" si="0"/>
        <v>3667</v>
      </c>
      <c r="P20" s="71">
        <v>3749</v>
      </c>
      <c r="Q20" s="72">
        <f t="shared" si="1"/>
        <v>0.97812750066684451</v>
      </c>
    </row>
    <row r="21" spans="1:17" ht="26.2" customHeight="1">
      <c r="A21" s="70" t="s">
        <v>498</v>
      </c>
      <c r="B21" s="57" t="s">
        <v>282</v>
      </c>
      <c r="C21" s="71">
        <v>2034</v>
      </c>
      <c r="D21" s="71">
        <v>4441</v>
      </c>
      <c r="E21" s="71">
        <v>3025</v>
      </c>
      <c r="F21" s="71">
        <v>3522</v>
      </c>
      <c r="G21" s="71">
        <v>2129</v>
      </c>
      <c r="H21" s="71">
        <v>4197</v>
      </c>
      <c r="I21" s="71">
        <v>0</v>
      </c>
      <c r="J21" s="71">
        <v>0</v>
      </c>
      <c r="K21" s="71">
        <v>2839</v>
      </c>
      <c r="L21" s="71">
        <v>545</v>
      </c>
      <c r="M21" s="71">
        <v>957</v>
      </c>
      <c r="N21" s="71">
        <v>408</v>
      </c>
      <c r="O21" s="71">
        <f t="shared" si="0"/>
        <v>24097</v>
      </c>
      <c r="P21" s="71">
        <v>26653</v>
      </c>
      <c r="Q21" s="72">
        <f t="shared" si="1"/>
        <v>0.90410085168648935</v>
      </c>
    </row>
    <row r="22" spans="1:17" ht="26.2" customHeight="1">
      <c r="A22" s="70" t="s">
        <v>499</v>
      </c>
      <c r="B22" s="57" t="s">
        <v>500</v>
      </c>
      <c r="C22" s="71">
        <v>1</v>
      </c>
      <c r="D22" s="71">
        <v>189</v>
      </c>
      <c r="E22" s="71">
        <v>223</v>
      </c>
      <c r="F22" s="71">
        <v>148</v>
      </c>
      <c r="G22" s="71">
        <v>103</v>
      </c>
      <c r="H22" s="71">
        <v>23</v>
      </c>
      <c r="I22" s="71">
        <v>0</v>
      </c>
      <c r="J22" s="71">
        <v>0</v>
      </c>
      <c r="K22" s="71">
        <v>0</v>
      </c>
      <c r="L22" s="71">
        <v>0</v>
      </c>
      <c r="M22" s="71">
        <v>0</v>
      </c>
      <c r="N22" s="71">
        <v>0</v>
      </c>
      <c r="O22" s="71">
        <f t="shared" si="0"/>
        <v>687</v>
      </c>
      <c r="P22" s="71">
        <v>1838</v>
      </c>
      <c r="Q22" s="72">
        <f t="shared" si="1"/>
        <v>0.37377584330794339</v>
      </c>
    </row>
    <row r="23" spans="1:17" ht="26.2" customHeight="1">
      <c r="A23" s="70" t="s">
        <v>501</v>
      </c>
      <c r="B23" s="57" t="s">
        <v>502</v>
      </c>
      <c r="C23" s="71">
        <v>73</v>
      </c>
      <c r="D23" s="71">
        <v>415</v>
      </c>
      <c r="E23" s="71">
        <v>298</v>
      </c>
      <c r="F23" s="71">
        <v>2349</v>
      </c>
      <c r="G23" s="71">
        <v>71889</v>
      </c>
      <c r="H23" s="71">
        <v>29360</v>
      </c>
      <c r="I23" s="71">
        <v>2162</v>
      </c>
      <c r="J23" s="71">
        <v>1204</v>
      </c>
      <c r="K23" s="71">
        <v>5326</v>
      </c>
      <c r="L23" s="71">
        <v>8097</v>
      </c>
      <c r="M23" s="71">
        <v>8636</v>
      </c>
      <c r="N23" s="71">
        <v>2715</v>
      </c>
      <c r="O23" s="71">
        <f t="shared" si="0"/>
        <v>132524</v>
      </c>
      <c r="P23" s="71">
        <v>181514</v>
      </c>
      <c r="Q23" s="72">
        <f t="shared" si="1"/>
        <v>0.73010346309375584</v>
      </c>
    </row>
    <row r="24" spans="1:17" ht="26.2" customHeight="1">
      <c r="A24" s="70" t="s">
        <v>503</v>
      </c>
      <c r="B24" s="57" t="s">
        <v>504</v>
      </c>
      <c r="C24" s="71">
        <v>486</v>
      </c>
      <c r="D24" s="71">
        <v>1726</v>
      </c>
      <c r="E24" s="71">
        <v>2535</v>
      </c>
      <c r="F24" s="71">
        <v>5699</v>
      </c>
      <c r="G24" s="71">
        <v>4654</v>
      </c>
      <c r="H24" s="71">
        <v>3062</v>
      </c>
      <c r="I24" s="71">
        <v>213</v>
      </c>
      <c r="J24" s="71">
        <v>1347</v>
      </c>
      <c r="K24" s="71">
        <v>8877</v>
      </c>
      <c r="L24" s="71">
        <v>6742</v>
      </c>
      <c r="M24" s="71">
        <v>6650</v>
      </c>
      <c r="N24" s="71">
        <v>1747</v>
      </c>
      <c r="O24" s="71">
        <f t="shared" si="0"/>
        <v>43738</v>
      </c>
      <c r="P24" s="71">
        <v>32403</v>
      </c>
      <c r="Q24" s="72">
        <f t="shared" si="1"/>
        <v>1.3498132888930037</v>
      </c>
    </row>
    <row r="25" spans="1:17" ht="26.2" customHeight="1">
      <c r="A25" s="70" t="s">
        <v>505</v>
      </c>
      <c r="B25" s="57" t="s">
        <v>331</v>
      </c>
      <c r="C25" s="71">
        <v>0</v>
      </c>
      <c r="D25" s="71">
        <v>0</v>
      </c>
      <c r="E25" s="71">
        <v>0</v>
      </c>
      <c r="F25" s="71">
        <v>0</v>
      </c>
      <c r="G25" s="71">
        <v>51</v>
      </c>
      <c r="H25" s="71">
        <v>735</v>
      </c>
      <c r="I25" s="71">
        <v>17</v>
      </c>
      <c r="J25" s="71">
        <v>203</v>
      </c>
      <c r="K25" s="71">
        <v>87</v>
      </c>
      <c r="L25" s="71">
        <v>0</v>
      </c>
      <c r="M25" s="71">
        <v>0</v>
      </c>
      <c r="N25" s="71">
        <v>0</v>
      </c>
      <c r="O25" s="71">
        <f t="shared" si="0"/>
        <v>1093</v>
      </c>
      <c r="P25" s="71">
        <v>656</v>
      </c>
      <c r="Q25" s="72">
        <f t="shared" si="1"/>
        <v>1.6661585365853659</v>
      </c>
    </row>
  </sheetData>
  <mergeCells count="2">
    <mergeCell ref="P7:Q7"/>
    <mergeCell ref="A8:B8"/>
  </mergeCells>
  <phoneticPr fontId="3"/>
  <pageMargins left="0.78740157480314965" right="0.39370078740157483" top="0.39370078740157483" bottom="0.39370078740157483" header="0" footer="0"/>
  <pageSetup paperSize="9" scale="82" orientation="landscape" r:id="rId1"/>
  <headerFooter>
    <oddFooter>&amp;C&amp;"ＭＳ 明朝,標準"&amp;10－７－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42</vt:i4>
      </vt:variant>
    </vt:vector>
  </HeadingPairs>
  <TitlesOfParts>
    <vt:vector size="42" baseType="lpstr">
      <vt:lpstr>表紙</vt:lpstr>
      <vt:lpstr>本文目次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lpstr>P40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水産振興課 庄内</cp:lastModifiedBy>
  <cp:lastPrinted>2025-09-11T00:19:52Z</cp:lastPrinted>
  <dcterms:created xsi:type="dcterms:W3CDTF">2015-06-05T18:19:34Z</dcterms:created>
  <dcterms:modified xsi:type="dcterms:W3CDTF">2025-09-11T01:08:24Z</dcterms:modified>
</cp:coreProperties>
</file>