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２３時２０分確定" sheetId="1" r:id="rId1"/>
  </sheets>
  <definedNames>
    <definedName name="_xlnm.Print_Area" localSheetId="0">'２３時２０分確定'!$A$1:$O$63</definedName>
  </definedNames>
  <calcPr fullCalcOnLoad="1"/>
</workbook>
</file>

<file path=xl/sharedStrings.xml><?xml version="1.0" encoding="utf-8"?>
<sst xmlns="http://schemas.openxmlformats.org/spreadsheetml/2006/main" count="91" uniqueCount="91">
  <si>
    <t>得票総数</t>
  </si>
  <si>
    <t>有　　効</t>
  </si>
  <si>
    <t>投票総数</t>
  </si>
  <si>
    <t>投 票 者</t>
  </si>
  <si>
    <t>確定時刻</t>
  </si>
  <si>
    <t>市町村名</t>
  </si>
  <si>
    <t>投 票 数</t>
  </si>
  <si>
    <t>不受理</t>
  </si>
  <si>
    <t>持帰り等</t>
  </si>
  <si>
    <t>計</t>
  </si>
  <si>
    <t>総　　数</t>
  </si>
  <si>
    <t>山 形 市</t>
  </si>
  <si>
    <t>米 沢 市</t>
  </si>
  <si>
    <t>鶴 岡 市</t>
  </si>
  <si>
    <t>酒 田 市</t>
  </si>
  <si>
    <t>新 庄 市</t>
  </si>
  <si>
    <t>寒河江市</t>
  </si>
  <si>
    <t>上 山 市</t>
  </si>
  <si>
    <t>村 山 市</t>
  </si>
  <si>
    <t>長 井 市</t>
  </si>
  <si>
    <t>天 童 市</t>
  </si>
  <si>
    <t>東 根 市</t>
  </si>
  <si>
    <t>尾花沢市</t>
  </si>
  <si>
    <t>南 陽 市</t>
  </si>
  <si>
    <t>市    計</t>
  </si>
  <si>
    <t>山 辺 町</t>
  </si>
  <si>
    <t>中 山 町</t>
  </si>
  <si>
    <t>東村山郡計</t>
  </si>
  <si>
    <t>河 北 町</t>
  </si>
  <si>
    <t>西 川 町</t>
  </si>
  <si>
    <t>朝 日 町</t>
  </si>
  <si>
    <t>大 江 町</t>
  </si>
  <si>
    <t>西村山郡計</t>
  </si>
  <si>
    <t>大石田町</t>
  </si>
  <si>
    <t>北村山郡計</t>
  </si>
  <si>
    <t>金 山 町</t>
  </si>
  <si>
    <t>最 上 町</t>
  </si>
  <si>
    <t>舟 形 町</t>
  </si>
  <si>
    <t>真室川町</t>
  </si>
  <si>
    <t>大 蔵 村</t>
  </si>
  <si>
    <t>鮭 川 村</t>
  </si>
  <si>
    <t>戸 沢 村</t>
  </si>
  <si>
    <t>最上郡計</t>
  </si>
  <si>
    <t>高 畠 町</t>
  </si>
  <si>
    <t>川 西 町</t>
  </si>
  <si>
    <t>東置賜郡計</t>
  </si>
  <si>
    <t>小 国 町</t>
  </si>
  <si>
    <t>白 鷹 町</t>
  </si>
  <si>
    <t>飯 豊 町</t>
  </si>
  <si>
    <t>西置賜郡計</t>
  </si>
  <si>
    <t>立 川 町</t>
  </si>
  <si>
    <t>余 目 町</t>
  </si>
  <si>
    <t>藤 島 町</t>
  </si>
  <si>
    <t>羽 黒 町</t>
  </si>
  <si>
    <t>櫛 引 町</t>
  </si>
  <si>
    <t>三 川 町</t>
  </si>
  <si>
    <t>朝 日 村</t>
  </si>
  <si>
    <t>東田川郡計</t>
  </si>
  <si>
    <t>温 海 町</t>
  </si>
  <si>
    <t>西田川郡計</t>
  </si>
  <si>
    <t>遊 佐 町</t>
  </si>
  <si>
    <t>八 幡 町</t>
  </si>
  <si>
    <t>松 山 町</t>
  </si>
  <si>
    <t>平 田 町</t>
  </si>
  <si>
    <t>飽海郡計</t>
  </si>
  <si>
    <t>郡    計</t>
  </si>
  <si>
    <t>県    計</t>
  </si>
  <si>
    <t>山形県選挙管理委員会</t>
  </si>
  <si>
    <t>弘</t>
  </si>
  <si>
    <t>さいとう</t>
  </si>
  <si>
    <t>按分の際切り</t>
  </si>
  <si>
    <t>何れの候補者に</t>
  </si>
  <si>
    <t>本  間</t>
  </si>
  <si>
    <t>髙  橋</t>
  </si>
  <si>
    <t>捨てた票数</t>
  </si>
  <si>
    <t>和  也</t>
  </si>
  <si>
    <t>和  雄</t>
  </si>
  <si>
    <t>候補者別得票数</t>
  </si>
  <si>
    <t>A</t>
  </si>
  <si>
    <t>B</t>
  </si>
  <si>
    <t>C</t>
  </si>
  <si>
    <t>D(A+B+C)</t>
  </si>
  <si>
    <t>E</t>
  </si>
  <si>
    <t>F(D+E)</t>
  </si>
  <si>
    <t>G</t>
  </si>
  <si>
    <t>H(F+G)</t>
  </si>
  <si>
    <t>無効</t>
  </si>
  <si>
    <t>そ　の　他</t>
  </si>
  <si>
    <t>も属さない票数</t>
  </si>
  <si>
    <t>投票数</t>
  </si>
  <si>
    <t>平成１７年１月２３日執行　山形県知事選挙開票結果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</si>
</sst>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###"/>
    <numFmt numFmtId="177" formatCode="0.000_);[Red]\(0.0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7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 vertical="center"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>
      <alignment vertical="center"/>
    </xf>
    <xf numFmtId="0" fontId="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20" fontId="5" fillId="0" borderId="1" xfId="0" applyNumberFormat="1" applyFont="1" applyBorder="1" applyAlignment="1" applyProtection="1">
      <alignment vertical="center"/>
      <protection locked="0"/>
    </xf>
    <xf numFmtId="20" fontId="5" fillId="0" borderId="1" xfId="0" applyNumberFormat="1" applyFont="1" applyBorder="1" applyAlignment="1" applyProtection="1">
      <alignment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4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 shrinkToFit="1"/>
      <protection/>
    </xf>
    <xf numFmtId="0" fontId="5" fillId="0" borderId="5" xfId="0" applyFont="1" applyBorder="1" applyAlignment="1" applyProtection="1">
      <alignment horizontal="center" vertical="center"/>
      <protection/>
    </xf>
    <xf numFmtId="20" fontId="5" fillId="0" borderId="5" xfId="0" applyNumberFormat="1" applyFont="1" applyBorder="1" applyAlignment="1" applyProtection="1">
      <alignment vertical="center"/>
      <protection locked="0"/>
    </xf>
    <xf numFmtId="0" fontId="5" fillId="0" borderId="6" xfId="0" applyFont="1" applyBorder="1" applyAlignment="1" applyProtection="1">
      <alignment horizontal="center" vertical="center"/>
      <protection/>
    </xf>
    <xf numFmtId="20" fontId="5" fillId="0" borderId="6" xfId="0" applyNumberFormat="1" applyFont="1" applyBorder="1" applyAlignment="1" applyProtection="1">
      <alignment vertical="center"/>
      <protection locked="0"/>
    </xf>
    <xf numFmtId="0" fontId="5" fillId="0" borderId="7" xfId="0" applyFont="1" applyBorder="1" applyAlignment="1" applyProtection="1">
      <alignment horizontal="center" vertical="center"/>
      <protection/>
    </xf>
    <xf numFmtId="20" fontId="5" fillId="0" borderId="7" xfId="0" applyNumberFormat="1" applyFont="1" applyBorder="1" applyAlignment="1" applyProtection="1">
      <alignment vertical="center"/>
      <protection locked="0"/>
    </xf>
    <xf numFmtId="3" fontId="5" fillId="0" borderId="5" xfId="0" applyNumberFormat="1" applyFont="1" applyBorder="1" applyAlignment="1" applyProtection="1">
      <alignment vertical="center"/>
      <protection locked="0"/>
    </xf>
    <xf numFmtId="3" fontId="5" fillId="0" borderId="5" xfId="0" applyNumberFormat="1" applyFont="1" applyBorder="1" applyAlignment="1" applyProtection="1">
      <alignment vertical="center"/>
      <protection/>
    </xf>
    <xf numFmtId="3" fontId="5" fillId="0" borderId="6" xfId="0" applyNumberFormat="1" applyFont="1" applyBorder="1" applyAlignment="1" applyProtection="1">
      <alignment vertical="center"/>
      <protection locked="0"/>
    </xf>
    <xf numFmtId="3" fontId="5" fillId="0" borderId="6" xfId="0" applyNumberFormat="1" applyFont="1" applyBorder="1" applyAlignment="1" applyProtection="1">
      <alignment vertical="center"/>
      <protection/>
    </xf>
    <xf numFmtId="3" fontId="5" fillId="0" borderId="7" xfId="0" applyNumberFormat="1" applyFont="1" applyBorder="1" applyAlignment="1" applyProtection="1">
      <alignment vertical="center"/>
      <protection locked="0"/>
    </xf>
    <xf numFmtId="3" fontId="5" fillId="0" borderId="7" xfId="0" applyNumberFormat="1" applyFont="1" applyBorder="1" applyAlignment="1" applyProtection="1">
      <alignment vertical="center"/>
      <protection/>
    </xf>
    <xf numFmtId="3" fontId="5" fillId="0" borderId="1" xfId="0" applyNumberFormat="1" applyFont="1" applyBorder="1" applyAlignment="1" applyProtection="1">
      <alignment vertical="center"/>
      <protection/>
    </xf>
    <xf numFmtId="3" fontId="5" fillId="0" borderId="1" xfId="0" applyNumberFormat="1" applyFont="1" applyBorder="1" applyAlignment="1" applyProtection="1">
      <alignment vertical="center"/>
      <protection locked="0"/>
    </xf>
    <xf numFmtId="3" fontId="5" fillId="0" borderId="8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tabSelected="1" zoomScaleSheetLayoutView="85" workbookViewId="0" topLeftCell="A1">
      <pane xSplit="1" ySplit="6" topLeftCell="F31" activePane="bottomRight" state="frozen"/>
      <selection pane="topLeft" activeCell="B16" sqref="B16"/>
      <selection pane="topRight" activeCell="B16" sqref="B16"/>
      <selection pane="bottomLeft" activeCell="B16" sqref="B16"/>
      <selection pane="bottomRight" activeCell="G3" sqref="G3"/>
    </sheetView>
  </sheetViews>
  <sheetFormatPr defaultColWidth="9.00390625" defaultRowHeight="13.5"/>
  <cols>
    <col min="1" max="1" width="11.50390625" style="2" customWidth="1"/>
    <col min="2" max="6" width="12.50390625" style="2" customWidth="1"/>
    <col min="7" max="7" width="13.125" style="2" customWidth="1"/>
    <col min="8" max="8" width="12.50390625" style="2" customWidth="1"/>
    <col min="9" max="9" width="6.50390625" style="2" customWidth="1"/>
    <col min="10" max="10" width="12.50390625" style="2" customWidth="1"/>
    <col min="11" max="13" width="7.50390625" style="2" customWidth="1"/>
    <col min="14" max="14" width="12.50390625" style="2" customWidth="1"/>
    <col min="15" max="15" width="8.125" style="2" customWidth="1"/>
    <col min="16" max="16384" width="9.00390625" style="2" customWidth="1"/>
  </cols>
  <sheetData>
    <row r="1" spans="1:15" ht="12">
      <c r="A1" s="31" t="s">
        <v>90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7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2">
      <c r="A3" s="3"/>
      <c r="B3" s="1"/>
      <c r="C3" s="1"/>
      <c r="D3" s="3"/>
      <c r="E3" s="3"/>
      <c r="F3" s="3"/>
      <c r="G3" s="30"/>
      <c r="H3" s="1"/>
      <c r="I3" s="4"/>
      <c r="J3" s="1"/>
      <c r="K3" s="1"/>
      <c r="L3" s="1"/>
      <c r="M3" s="1" t="s">
        <v>67</v>
      </c>
      <c r="N3" s="3"/>
      <c r="O3" s="1"/>
    </row>
    <row r="4" spans="1:15" ht="12">
      <c r="A4" s="33" t="s">
        <v>5</v>
      </c>
      <c r="B4" s="32" t="s">
        <v>77</v>
      </c>
      <c r="C4" s="32"/>
      <c r="D4" s="32"/>
      <c r="E4" s="9" t="s">
        <v>0</v>
      </c>
      <c r="F4" s="9" t="s">
        <v>70</v>
      </c>
      <c r="G4" s="9" t="s">
        <v>71</v>
      </c>
      <c r="H4" s="9" t="s">
        <v>1</v>
      </c>
      <c r="I4" s="9" t="s">
        <v>86</v>
      </c>
      <c r="J4" s="9" t="s">
        <v>2</v>
      </c>
      <c r="K4" s="32" t="s">
        <v>87</v>
      </c>
      <c r="L4" s="32"/>
      <c r="M4" s="32"/>
      <c r="N4" s="9" t="s">
        <v>3</v>
      </c>
      <c r="O4" s="9" t="s">
        <v>4</v>
      </c>
    </row>
    <row r="5" spans="1:15" ht="12">
      <c r="A5" s="34"/>
      <c r="B5" s="9" t="s">
        <v>72</v>
      </c>
      <c r="C5" s="9" t="s">
        <v>69</v>
      </c>
      <c r="D5" s="9" t="s">
        <v>73</v>
      </c>
      <c r="E5" s="11"/>
      <c r="F5" s="13" t="s">
        <v>74</v>
      </c>
      <c r="G5" s="13" t="s">
        <v>88</v>
      </c>
      <c r="H5" s="13" t="s">
        <v>6</v>
      </c>
      <c r="I5" s="13" t="s">
        <v>89</v>
      </c>
      <c r="J5" s="11"/>
      <c r="K5" s="14" t="s">
        <v>7</v>
      </c>
      <c r="L5" s="14" t="s">
        <v>8</v>
      </c>
      <c r="M5" s="9" t="s">
        <v>9</v>
      </c>
      <c r="N5" s="13" t="s">
        <v>10</v>
      </c>
      <c r="O5" s="11"/>
    </row>
    <row r="6" spans="1:15" ht="12" customHeight="1">
      <c r="A6" s="35"/>
      <c r="B6" s="10" t="s">
        <v>75</v>
      </c>
      <c r="C6" s="10" t="s">
        <v>68</v>
      </c>
      <c r="D6" s="10" t="s">
        <v>76</v>
      </c>
      <c r="E6" s="10" t="s">
        <v>78</v>
      </c>
      <c r="F6" s="10" t="s">
        <v>79</v>
      </c>
      <c r="G6" s="10" t="s">
        <v>80</v>
      </c>
      <c r="H6" s="10" t="s">
        <v>81</v>
      </c>
      <c r="I6" s="10" t="s">
        <v>82</v>
      </c>
      <c r="J6" s="10" t="s">
        <v>83</v>
      </c>
      <c r="K6" s="10"/>
      <c r="L6" s="10"/>
      <c r="M6" s="10" t="s">
        <v>84</v>
      </c>
      <c r="N6" s="10" t="s">
        <v>85</v>
      </c>
      <c r="O6" s="12"/>
    </row>
    <row r="7" spans="1:15" ht="12" customHeight="1">
      <c r="A7" s="15" t="s">
        <v>11</v>
      </c>
      <c r="B7" s="21">
        <v>6752</v>
      </c>
      <c r="C7" s="21">
        <v>60343</v>
      </c>
      <c r="D7" s="21">
        <v>44868</v>
      </c>
      <c r="E7" s="22">
        <f aca="true" t="shared" si="0" ref="E7:E38">SUM(B7:D7)</f>
        <v>111963</v>
      </c>
      <c r="F7" s="21">
        <v>0</v>
      </c>
      <c r="G7" s="21">
        <v>0</v>
      </c>
      <c r="H7" s="22">
        <f aca="true" t="shared" si="1" ref="H7:H38">E7+F7+G7</f>
        <v>111963</v>
      </c>
      <c r="I7" s="21">
        <v>915</v>
      </c>
      <c r="J7" s="22">
        <f aca="true" t="shared" si="2" ref="J7:J38">H7+I7</f>
        <v>112878</v>
      </c>
      <c r="K7" s="21">
        <v>0</v>
      </c>
      <c r="L7" s="21">
        <v>0</v>
      </c>
      <c r="M7" s="22">
        <f aca="true" t="shared" si="3" ref="M7:M38">SUM(K7:L7)</f>
        <v>0</v>
      </c>
      <c r="N7" s="22">
        <f aca="true" t="shared" si="4" ref="N7:N38">J7+M7</f>
        <v>112878</v>
      </c>
      <c r="O7" s="16">
        <v>0.9611111111111111</v>
      </c>
    </row>
    <row r="8" spans="1:15" ht="12" customHeight="1">
      <c r="A8" s="17" t="s">
        <v>12</v>
      </c>
      <c r="B8" s="23">
        <v>2176</v>
      </c>
      <c r="C8" s="23">
        <v>16377</v>
      </c>
      <c r="D8" s="23">
        <v>16242</v>
      </c>
      <c r="E8" s="24">
        <f t="shared" si="0"/>
        <v>34795</v>
      </c>
      <c r="F8" s="23">
        <v>0</v>
      </c>
      <c r="G8" s="23">
        <v>0</v>
      </c>
      <c r="H8" s="24">
        <f t="shared" si="1"/>
        <v>34795</v>
      </c>
      <c r="I8" s="23">
        <v>302</v>
      </c>
      <c r="J8" s="24">
        <f t="shared" si="2"/>
        <v>35097</v>
      </c>
      <c r="K8" s="23">
        <v>0</v>
      </c>
      <c r="L8" s="23">
        <v>0</v>
      </c>
      <c r="M8" s="24">
        <f t="shared" si="3"/>
        <v>0</v>
      </c>
      <c r="N8" s="24">
        <f t="shared" si="4"/>
        <v>35097</v>
      </c>
      <c r="O8" s="18">
        <v>0.94375</v>
      </c>
    </row>
    <row r="9" spans="1:15" ht="12" customHeight="1">
      <c r="A9" s="17" t="s">
        <v>13</v>
      </c>
      <c r="B9" s="23">
        <v>3740</v>
      </c>
      <c r="C9" s="23">
        <v>23944</v>
      </c>
      <c r="D9" s="23">
        <v>15931</v>
      </c>
      <c r="E9" s="24">
        <f t="shared" si="0"/>
        <v>43615</v>
      </c>
      <c r="F9" s="23">
        <v>0</v>
      </c>
      <c r="G9" s="23">
        <v>0</v>
      </c>
      <c r="H9" s="24">
        <f t="shared" si="1"/>
        <v>43615</v>
      </c>
      <c r="I9" s="23">
        <v>402</v>
      </c>
      <c r="J9" s="24">
        <f t="shared" si="2"/>
        <v>44017</v>
      </c>
      <c r="K9" s="23">
        <v>0</v>
      </c>
      <c r="L9" s="23">
        <v>0</v>
      </c>
      <c r="M9" s="24">
        <f t="shared" si="3"/>
        <v>0</v>
      </c>
      <c r="N9" s="24">
        <f t="shared" si="4"/>
        <v>44017</v>
      </c>
      <c r="O9" s="18">
        <v>0.9527777777777778</v>
      </c>
    </row>
    <row r="10" spans="1:15" ht="12" customHeight="1">
      <c r="A10" s="17" t="s">
        <v>14</v>
      </c>
      <c r="B10" s="23">
        <v>2892</v>
      </c>
      <c r="C10" s="23">
        <v>17185</v>
      </c>
      <c r="D10" s="23">
        <v>22429</v>
      </c>
      <c r="E10" s="24">
        <f t="shared" si="0"/>
        <v>42506</v>
      </c>
      <c r="F10" s="23">
        <v>0</v>
      </c>
      <c r="G10" s="23">
        <v>0</v>
      </c>
      <c r="H10" s="24">
        <f t="shared" si="1"/>
        <v>42506</v>
      </c>
      <c r="I10" s="23">
        <v>375</v>
      </c>
      <c r="J10" s="24">
        <f t="shared" si="2"/>
        <v>42881</v>
      </c>
      <c r="K10" s="23">
        <v>0</v>
      </c>
      <c r="L10" s="23">
        <v>0</v>
      </c>
      <c r="M10" s="24">
        <f t="shared" si="3"/>
        <v>0</v>
      </c>
      <c r="N10" s="24">
        <f t="shared" si="4"/>
        <v>42881</v>
      </c>
      <c r="O10" s="18">
        <v>0.9305555555555555</v>
      </c>
    </row>
    <row r="11" spans="1:15" ht="12" customHeight="1">
      <c r="A11" s="17" t="s">
        <v>15</v>
      </c>
      <c r="B11" s="23">
        <v>775</v>
      </c>
      <c r="C11" s="23">
        <v>6069</v>
      </c>
      <c r="D11" s="23">
        <v>12155</v>
      </c>
      <c r="E11" s="24">
        <f t="shared" si="0"/>
        <v>18999</v>
      </c>
      <c r="F11" s="23">
        <v>0</v>
      </c>
      <c r="G11" s="23">
        <v>0</v>
      </c>
      <c r="H11" s="24">
        <f t="shared" si="1"/>
        <v>18999</v>
      </c>
      <c r="I11" s="23">
        <v>188</v>
      </c>
      <c r="J11" s="24">
        <f t="shared" si="2"/>
        <v>19187</v>
      </c>
      <c r="K11" s="23">
        <v>0</v>
      </c>
      <c r="L11" s="23">
        <v>0</v>
      </c>
      <c r="M11" s="24">
        <f t="shared" si="3"/>
        <v>0</v>
      </c>
      <c r="N11" s="24">
        <f t="shared" si="4"/>
        <v>19187</v>
      </c>
      <c r="O11" s="18">
        <v>0.9541666666666666</v>
      </c>
    </row>
    <row r="12" spans="1:15" ht="12" customHeight="1">
      <c r="A12" s="17" t="s">
        <v>16</v>
      </c>
      <c r="B12" s="23">
        <v>997</v>
      </c>
      <c r="C12" s="23">
        <v>8640</v>
      </c>
      <c r="D12" s="23">
        <v>10016</v>
      </c>
      <c r="E12" s="24">
        <f t="shared" si="0"/>
        <v>19653</v>
      </c>
      <c r="F12" s="23">
        <v>0</v>
      </c>
      <c r="G12" s="23">
        <v>0</v>
      </c>
      <c r="H12" s="24">
        <f t="shared" si="1"/>
        <v>19653</v>
      </c>
      <c r="I12" s="23">
        <v>130</v>
      </c>
      <c r="J12" s="24">
        <f t="shared" si="2"/>
        <v>19783</v>
      </c>
      <c r="K12" s="23">
        <v>0</v>
      </c>
      <c r="L12" s="23">
        <v>0</v>
      </c>
      <c r="M12" s="24">
        <f t="shared" si="3"/>
        <v>0</v>
      </c>
      <c r="N12" s="24">
        <f t="shared" si="4"/>
        <v>19783</v>
      </c>
      <c r="O12" s="18">
        <v>0.9298611111111111</v>
      </c>
    </row>
    <row r="13" spans="1:15" ht="12" customHeight="1">
      <c r="A13" s="17" t="s">
        <v>17</v>
      </c>
      <c r="B13" s="23">
        <v>922</v>
      </c>
      <c r="C13" s="23">
        <v>10503</v>
      </c>
      <c r="D13" s="23">
        <v>7234</v>
      </c>
      <c r="E13" s="24">
        <f t="shared" si="0"/>
        <v>18659</v>
      </c>
      <c r="F13" s="23">
        <v>0</v>
      </c>
      <c r="G13" s="23">
        <v>0</v>
      </c>
      <c r="H13" s="24">
        <f t="shared" si="1"/>
        <v>18659</v>
      </c>
      <c r="I13" s="23">
        <v>148</v>
      </c>
      <c r="J13" s="24">
        <f t="shared" si="2"/>
        <v>18807</v>
      </c>
      <c r="K13" s="23">
        <v>0</v>
      </c>
      <c r="L13" s="23">
        <v>0</v>
      </c>
      <c r="M13" s="24">
        <f t="shared" si="3"/>
        <v>0</v>
      </c>
      <c r="N13" s="24">
        <f t="shared" si="4"/>
        <v>18807</v>
      </c>
      <c r="O13" s="18">
        <v>0.9402777777777778</v>
      </c>
    </row>
    <row r="14" spans="1:15" ht="12" customHeight="1">
      <c r="A14" s="17" t="s">
        <v>18</v>
      </c>
      <c r="B14" s="23">
        <v>636</v>
      </c>
      <c r="C14" s="23">
        <v>6653</v>
      </c>
      <c r="D14" s="23">
        <v>6861</v>
      </c>
      <c r="E14" s="24">
        <f t="shared" si="0"/>
        <v>14150</v>
      </c>
      <c r="F14" s="23">
        <v>0</v>
      </c>
      <c r="G14" s="23">
        <v>0</v>
      </c>
      <c r="H14" s="24">
        <f t="shared" si="1"/>
        <v>14150</v>
      </c>
      <c r="I14" s="23">
        <v>61</v>
      </c>
      <c r="J14" s="24">
        <f t="shared" si="2"/>
        <v>14211</v>
      </c>
      <c r="K14" s="23">
        <v>0</v>
      </c>
      <c r="L14" s="23">
        <v>0</v>
      </c>
      <c r="M14" s="24">
        <f t="shared" si="3"/>
        <v>0</v>
      </c>
      <c r="N14" s="24">
        <f t="shared" si="4"/>
        <v>14211</v>
      </c>
      <c r="O14" s="18">
        <v>0.9020833333333332</v>
      </c>
    </row>
    <row r="15" spans="1:15" ht="12" customHeight="1">
      <c r="A15" s="17" t="s">
        <v>19</v>
      </c>
      <c r="B15" s="23">
        <v>526</v>
      </c>
      <c r="C15" s="23">
        <v>5945</v>
      </c>
      <c r="D15" s="23">
        <v>8922</v>
      </c>
      <c r="E15" s="24">
        <f t="shared" si="0"/>
        <v>15393</v>
      </c>
      <c r="F15" s="23">
        <v>0</v>
      </c>
      <c r="G15" s="23">
        <v>0</v>
      </c>
      <c r="H15" s="24">
        <f t="shared" si="1"/>
        <v>15393</v>
      </c>
      <c r="I15" s="23">
        <v>111</v>
      </c>
      <c r="J15" s="24">
        <f t="shared" si="2"/>
        <v>15504</v>
      </c>
      <c r="K15" s="23">
        <v>0</v>
      </c>
      <c r="L15" s="23">
        <v>0</v>
      </c>
      <c r="M15" s="24">
        <f t="shared" si="3"/>
        <v>0</v>
      </c>
      <c r="N15" s="24">
        <f t="shared" si="4"/>
        <v>15504</v>
      </c>
      <c r="O15" s="18">
        <v>0.9416666666666668</v>
      </c>
    </row>
    <row r="16" spans="1:15" ht="12" customHeight="1">
      <c r="A16" s="17" t="s">
        <v>20</v>
      </c>
      <c r="B16" s="23">
        <v>1249</v>
      </c>
      <c r="C16" s="23">
        <v>14507</v>
      </c>
      <c r="D16" s="23">
        <v>13351</v>
      </c>
      <c r="E16" s="24">
        <f t="shared" si="0"/>
        <v>29107</v>
      </c>
      <c r="F16" s="23">
        <v>0</v>
      </c>
      <c r="G16" s="23">
        <v>0</v>
      </c>
      <c r="H16" s="24">
        <f t="shared" si="1"/>
        <v>29107</v>
      </c>
      <c r="I16" s="23">
        <v>143</v>
      </c>
      <c r="J16" s="24">
        <f t="shared" si="2"/>
        <v>29250</v>
      </c>
      <c r="K16" s="23">
        <v>1</v>
      </c>
      <c r="L16" s="23">
        <v>0</v>
      </c>
      <c r="M16" s="24">
        <f t="shared" si="3"/>
        <v>1</v>
      </c>
      <c r="N16" s="24">
        <f t="shared" si="4"/>
        <v>29251</v>
      </c>
      <c r="O16" s="18">
        <v>0.9652777777777778</v>
      </c>
    </row>
    <row r="17" spans="1:15" ht="12" customHeight="1">
      <c r="A17" s="17" t="s">
        <v>21</v>
      </c>
      <c r="B17" s="23">
        <v>1071</v>
      </c>
      <c r="C17" s="23">
        <v>13089</v>
      </c>
      <c r="D17" s="23">
        <v>6661</v>
      </c>
      <c r="E17" s="24">
        <f t="shared" si="0"/>
        <v>20821</v>
      </c>
      <c r="F17" s="23">
        <v>0</v>
      </c>
      <c r="G17" s="23">
        <v>0</v>
      </c>
      <c r="H17" s="24">
        <f t="shared" si="1"/>
        <v>20821</v>
      </c>
      <c r="I17" s="23">
        <v>138</v>
      </c>
      <c r="J17" s="24">
        <f t="shared" si="2"/>
        <v>20959</v>
      </c>
      <c r="K17" s="23">
        <v>0</v>
      </c>
      <c r="L17" s="23">
        <v>0</v>
      </c>
      <c r="M17" s="24">
        <f t="shared" si="3"/>
        <v>0</v>
      </c>
      <c r="N17" s="24">
        <f t="shared" si="4"/>
        <v>20959</v>
      </c>
      <c r="O17" s="18">
        <v>0.9513888888888888</v>
      </c>
    </row>
    <row r="18" spans="1:15" ht="12" customHeight="1">
      <c r="A18" s="17" t="s">
        <v>22</v>
      </c>
      <c r="B18" s="23">
        <v>451</v>
      </c>
      <c r="C18" s="23">
        <v>5143</v>
      </c>
      <c r="D18" s="23">
        <v>5057</v>
      </c>
      <c r="E18" s="24">
        <f t="shared" si="0"/>
        <v>10651</v>
      </c>
      <c r="F18" s="23">
        <v>0</v>
      </c>
      <c r="G18" s="23">
        <v>0</v>
      </c>
      <c r="H18" s="24">
        <f t="shared" si="1"/>
        <v>10651</v>
      </c>
      <c r="I18" s="23">
        <v>90</v>
      </c>
      <c r="J18" s="24">
        <f t="shared" si="2"/>
        <v>10741</v>
      </c>
      <c r="K18" s="23">
        <v>0</v>
      </c>
      <c r="L18" s="23">
        <v>0</v>
      </c>
      <c r="M18" s="24">
        <f t="shared" si="3"/>
        <v>0</v>
      </c>
      <c r="N18" s="24">
        <f t="shared" si="4"/>
        <v>10741</v>
      </c>
      <c r="O18" s="18">
        <v>0.936111111111111</v>
      </c>
    </row>
    <row r="19" spans="1:15" ht="12" customHeight="1">
      <c r="A19" s="19" t="s">
        <v>23</v>
      </c>
      <c r="B19" s="25">
        <v>874</v>
      </c>
      <c r="C19" s="25">
        <v>7648</v>
      </c>
      <c r="D19" s="25">
        <v>6970</v>
      </c>
      <c r="E19" s="26">
        <f t="shared" si="0"/>
        <v>15492</v>
      </c>
      <c r="F19" s="25">
        <v>0</v>
      </c>
      <c r="G19" s="25">
        <v>0</v>
      </c>
      <c r="H19" s="26">
        <f t="shared" si="1"/>
        <v>15492</v>
      </c>
      <c r="I19" s="25">
        <v>92</v>
      </c>
      <c r="J19" s="26">
        <f t="shared" si="2"/>
        <v>15584</v>
      </c>
      <c r="K19" s="23">
        <v>0</v>
      </c>
      <c r="L19" s="23">
        <v>0</v>
      </c>
      <c r="M19" s="26">
        <f t="shared" si="3"/>
        <v>0</v>
      </c>
      <c r="N19" s="26">
        <f t="shared" si="4"/>
        <v>15584</v>
      </c>
      <c r="O19" s="20">
        <v>0.925</v>
      </c>
    </row>
    <row r="20" spans="1:15" ht="12" customHeight="1">
      <c r="A20" s="6" t="s">
        <v>24</v>
      </c>
      <c r="B20" s="27">
        <f>SUM(B7:B19)</f>
        <v>23061</v>
      </c>
      <c r="C20" s="27">
        <f>SUM(C7:C19)</f>
        <v>196046</v>
      </c>
      <c r="D20" s="27">
        <f>SUM(D7:D19)</f>
        <v>176697</v>
      </c>
      <c r="E20" s="27">
        <f t="shared" si="0"/>
        <v>395804</v>
      </c>
      <c r="F20" s="27">
        <f>SUM(F7:F19)</f>
        <v>0</v>
      </c>
      <c r="G20" s="27">
        <f>SUM(G7:G19)</f>
        <v>0</v>
      </c>
      <c r="H20" s="22">
        <f t="shared" si="1"/>
        <v>395804</v>
      </c>
      <c r="I20" s="27">
        <f>SUM(I7:I19)</f>
        <v>3095</v>
      </c>
      <c r="J20" s="27">
        <f t="shared" si="2"/>
        <v>398899</v>
      </c>
      <c r="K20" s="27">
        <f>SUM(K7:K19)</f>
        <v>1</v>
      </c>
      <c r="L20" s="27">
        <f>SUM(L7:L19)</f>
        <v>0</v>
      </c>
      <c r="M20" s="27">
        <f t="shared" si="3"/>
        <v>1</v>
      </c>
      <c r="N20" s="27">
        <f t="shared" si="4"/>
        <v>398900</v>
      </c>
      <c r="O20" s="8"/>
    </row>
    <row r="21" spans="1:15" ht="12" customHeight="1">
      <c r="A21" s="15" t="s">
        <v>25</v>
      </c>
      <c r="B21" s="21">
        <v>440</v>
      </c>
      <c r="C21" s="21">
        <v>4860</v>
      </c>
      <c r="D21" s="21">
        <v>2745</v>
      </c>
      <c r="E21" s="22">
        <f t="shared" si="0"/>
        <v>8045</v>
      </c>
      <c r="F21" s="21">
        <v>0</v>
      </c>
      <c r="G21" s="21">
        <v>0</v>
      </c>
      <c r="H21" s="22">
        <f t="shared" si="1"/>
        <v>8045</v>
      </c>
      <c r="I21" s="21">
        <v>55</v>
      </c>
      <c r="J21" s="22">
        <f t="shared" si="2"/>
        <v>8100</v>
      </c>
      <c r="K21" s="21">
        <v>0</v>
      </c>
      <c r="L21" s="21">
        <v>0</v>
      </c>
      <c r="M21" s="22">
        <f t="shared" si="3"/>
        <v>0</v>
      </c>
      <c r="N21" s="22">
        <f t="shared" si="4"/>
        <v>8100</v>
      </c>
      <c r="O21" s="16">
        <v>0.9305555555555555</v>
      </c>
    </row>
    <row r="22" spans="1:15" ht="12" customHeight="1">
      <c r="A22" s="19" t="s">
        <v>26</v>
      </c>
      <c r="B22" s="25">
        <v>267</v>
      </c>
      <c r="C22" s="25">
        <v>3701</v>
      </c>
      <c r="D22" s="25">
        <v>2800</v>
      </c>
      <c r="E22" s="26">
        <f t="shared" si="0"/>
        <v>6768</v>
      </c>
      <c r="F22" s="25">
        <v>0</v>
      </c>
      <c r="G22" s="25">
        <v>0</v>
      </c>
      <c r="H22" s="26">
        <f t="shared" si="1"/>
        <v>6768</v>
      </c>
      <c r="I22" s="25">
        <v>38</v>
      </c>
      <c r="J22" s="26">
        <f t="shared" si="2"/>
        <v>6806</v>
      </c>
      <c r="K22" s="25">
        <v>0</v>
      </c>
      <c r="L22" s="25">
        <v>0</v>
      </c>
      <c r="M22" s="26">
        <f t="shared" si="3"/>
        <v>0</v>
      </c>
      <c r="N22" s="26">
        <f t="shared" si="4"/>
        <v>6806</v>
      </c>
      <c r="O22" s="20">
        <v>0.9298611111111111</v>
      </c>
    </row>
    <row r="23" spans="1:15" ht="12" customHeight="1">
      <c r="A23" s="6" t="s">
        <v>27</v>
      </c>
      <c r="B23" s="27">
        <f>SUM(B21:B22)</f>
        <v>707</v>
      </c>
      <c r="C23" s="27">
        <f>SUM(C21:C22)</f>
        <v>8561</v>
      </c>
      <c r="D23" s="27">
        <f>SUM(D21:D22)</f>
        <v>5545</v>
      </c>
      <c r="E23" s="27">
        <f t="shared" si="0"/>
        <v>14813</v>
      </c>
      <c r="F23" s="27">
        <f>SUM(F21:F22)</f>
        <v>0</v>
      </c>
      <c r="G23" s="27">
        <f>SUM(G21:G22)</f>
        <v>0</v>
      </c>
      <c r="H23" s="22">
        <f t="shared" si="1"/>
        <v>14813</v>
      </c>
      <c r="I23" s="27">
        <f>SUM(I21:I22)</f>
        <v>93</v>
      </c>
      <c r="J23" s="27">
        <f t="shared" si="2"/>
        <v>14906</v>
      </c>
      <c r="K23" s="27">
        <f>SUM(K21:K22)</f>
        <v>0</v>
      </c>
      <c r="L23" s="27">
        <f>SUM(L21:L22)</f>
        <v>0</v>
      </c>
      <c r="M23" s="27">
        <f t="shared" si="3"/>
        <v>0</v>
      </c>
      <c r="N23" s="27">
        <f t="shared" si="4"/>
        <v>14906</v>
      </c>
      <c r="O23" s="8"/>
    </row>
    <row r="24" spans="1:15" ht="12" customHeight="1">
      <c r="A24" s="15" t="s">
        <v>28</v>
      </c>
      <c r="B24" s="21">
        <v>431</v>
      </c>
      <c r="C24" s="21">
        <v>4506</v>
      </c>
      <c r="D24" s="21">
        <v>6320</v>
      </c>
      <c r="E24" s="22">
        <f t="shared" si="0"/>
        <v>11257</v>
      </c>
      <c r="F24" s="21">
        <v>0</v>
      </c>
      <c r="G24" s="21">
        <v>0</v>
      </c>
      <c r="H24" s="22">
        <f t="shared" si="1"/>
        <v>11257</v>
      </c>
      <c r="I24" s="21">
        <v>82</v>
      </c>
      <c r="J24" s="22">
        <f t="shared" si="2"/>
        <v>11339</v>
      </c>
      <c r="K24" s="21">
        <v>0</v>
      </c>
      <c r="L24" s="21">
        <v>0</v>
      </c>
      <c r="M24" s="22">
        <f t="shared" si="3"/>
        <v>0</v>
      </c>
      <c r="N24" s="22">
        <f t="shared" si="4"/>
        <v>11339</v>
      </c>
      <c r="O24" s="16">
        <v>0.9152777777777777</v>
      </c>
    </row>
    <row r="25" spans="1:15" ht="12" customHeight="1">
      <c r="A25" s="17" t="s">
        <v>29</v>
      </c>
      <c r="B25" s="23">
        <v>169</v>
      </c>
      <c r="C25" s="23">
        <v>1721</v>
      </c>
      <c r="D25" s="23">
        <v>2530</v>
      </c>
      <c r="E25" s="24">
        <f t="shared" si="0"/>
        <v>4420</v>
      </c>
      <c r="F25" s="23">
        <v>0</v>
      </c>
      <c r="G25" s="23">
        <v>0</v>
      </c>
      <c r="H25" s="24">
        <f t="shared" si="1"/>
        <v>4420</v>
      </c>
      <c r="I25" s="23">
        <v>19</v>
      </c>
      <c r="J25" s="24">
        <f t="shared" si="2"/>
        <v>4439</v>
      </c>
      <c r="K25" s="23">
        <v>0</v>
      </c>
      <c r="L25" s="23">
        <v>0</v>
      </c>
      <c r="M25" s="24">
        <f t="shared" si="3"/>
        <v>0</v>
      </c>
      <c r="N25" s="24">
        <f t="shared" si="4"/>
        <v>4439</v>
      </c>
      <c r="O25" s="18">
        <v>0.904861111111111</v>
      </c>
    </row>
    <row r="26" spans="1:15" ht="12" customHeight="1">
      <c r="A26" s="17" t="s">
        <v>30</v>
      </c>
      <c r="B26" s="23">
        <v>210</v>
      </c>
      <c r="C26" s="23">
        <v>2647</v>
      </c>
      <c r="D26" s="23">
        <v>2594</v>
      </c>
      <c r="E26" s="24">
        <f t="shared" si="0"/>
        <v>5451</v>
      </c>
      <c r="F26" s="23">
        <v>0</v>
      </c>
      <c r="G26" s="23">
        <v>0</v>
      </c>
      <c r="H26" s="24">
        <f t="shared" si="1"/>
        <v>5451</v>
      </c>
      <c r="I26" s="23">
        <v>40</v>
      </c>
      <c r="J26" s="24">
        <f t="shared" si="2"/>
        <v>5491</v>
      </c>
      <c r="K26" s="23">
        <v>0</v>
      </c>
      <c r="L26" s="23">
        <v>0</v>
      </c>
      <c r="M26" s="24">
        <f t="shared" si="3"/>
        <v>0</v>
      </c>
      <c r="N26" s="24">
        <f t="shared" si="4"/>
        <v>5491</v>
      </c>
      <c r="O26" s="18">
        <v>0.9201388888888888</v>
      </c>
    </row>
    <row r="27" spans="1:15" ht="12" customHeight="1">
      <c r="A27" s="19" t="s">
        <v>31</v>
      </c>
      <c r="B27" s="25">
        <v>266</v>
      </c>
      <c r="C27" s="25">
        <v>2384</v>
      </c>
      <c r="D27" s="25">
        <v>3145</v>
      </c>
      <c r="E27" s="26">
        <f t="shared" si="0"/>
        <v>5795</v>
      </c>
      <c r="F27" s="25">
        <v>0</v>
      </c>
      <c r="G27" s="25">
        <v>0</v>
      </c>
      <c r="H27" s="26">
        <f t="shared" si="1"/>
        <v>5795</v>
      </c>
      <c r="I27" s="25">
        <v>57</v>
      </c>
      <c r="J27" s="26">
        <f t="shared" si="2"/>
        <v>5852</v>
      </c>
      <c r="K27" s="23">
        <v>0</v>
      </c>
      <c r="L27" s="23">
        <v>0</v>
      </c>
      <c r="M27" s="26">
        <f t="shared" si="3"/>
        <v>0</v>
      </c>
      <c r="N27" s="26">
        <f t="shared" si="4"/>
        <v>5852</v>
      </c>
      <c r="O27" s="18">
        <v>0.9097222222222222</v>
      </c>
    </row>
    <row r="28" spans="1:15" ht="12" customHeight="1">
      <c r="A28" s="6" t="s">
        <v>32</v>
      </c>
      <c r="B28" s="27">
        <f>SUM(B24:B27)</f>
        <v>1076</v>
      </c>
      <c r="C28" s="27">
        <f>SUM(C24:C27)</f>
        <v>11258</v>
      </c>
      <c r="D28" s="27">
        <f>SUM(D24:D27)</f>
        <v>14589</v>
      </c>
      <c r="E28" s="27">
        <f t="shared" si="0"/>
        <v>26923</v>
      </c>
      <c r="F28" s="27">
        <f>SUM(F24:F27)</f>
        <v>0</v>
      </c>
      <c r="G28" s="27">
        <f>SUM(G24:G27)</f>
        <v>0</v>
      </c>
      <c r="H28" s="22">
        <f t="shared" si="1"/>
        <v>26923</v>
      </c>
      <c r="I28" s="27">
        <f>SUM(I24:I27)</f>
        <v>198</v>
      </c>
      <c r="J28" s="27">
        <f t="shared" si="2"/>
        <v>27121</v>
      </c>
      <c r="K28" s="27">
        <f>SUM(K24:K27)</f>
        <v>0</v>
      </c>
      <c r="L28" s="27">
        <f>SUM(L24:L27)</f>
        <v>0</v>
      </c>
      <c r="M28" s="27">
        <f t="shared" si="3"/>
        <v>0</v>
      </c>
      <c r="N28" s="27">
        <f t="shared" si="4"/>
        <v>27121</v>
      </c>
      <c r="O28" s="8"/>
    </row>
    <row r="29" spans="1:15" ht="12" customHeight="1">
      <c r="A29" s="6" t="s">
        <v>33</v>
      </c>
      <c r="B29" s="28">
        <v>256</v>
      </c>
      <c r="C29" s="28">
        <v>2683</v>
      </c>
      <c r="D29" s="28">
        <v>2250</v>
      </c>
      <c r="E29" s="27">
        <f t="shared" si="0"/>
        <v>5189</v>
      </c>
      <c r="F29" s="28">
        <v>0</v>
      </c>
      <c r="G29" s="28">
        <v>0</v>
      </c>
      <c r="H29" s="22">
        <f t="shared" si="1"/>
        <v>5189</v>
      </c>
      <c r="I29" s="28">
        <v>54</v>
      </c>
      <c r="J29" s="27">
        <f t="shared" si="2"/>
        <v>5243</v>
      </c>
      <c r="K29" s="28">
        <v>0</v>
      </c>
      <c r="L29" s="28">
        <v>0</v>
      </c>
      <c r="M29" s="27">
        <f t="shared" si="3"/>
        <v>0</v>
      </c>
      <c r="N29" s="27">
        <f t="shared" si="4"/>
        <v>5243</v>
      </c>
      <c r="O29" s="7">
        <v>0.91875</v>
      </c>
    </row>
    <row r="30" spans="1:15" ht="12" customHeight="1">
      <c r="A30" s="6" t="s">
        <v>34</v>
      </c>
      <c r="B30" s="27">
        <f>SUM(B29)</f>
        <v>256</v>
      </c>
      <c r="C30" s="27">
        <f>SUM(C29)</f>
        <v>2683</v>
      </c>
      <c r="D30" s="27">
        <f>SUM(D29)</f>
        <v>2250</v>
      </c>
      <c r="E30" s="27">
        <f t="shared" si="0"/>
        <v>5189</v>
      </c>
      <c r="F30" s="27">
        <f>SUM(F29)</f>
        <v>0</v>
      </c>
      <c r="G30" s="27">
        <f>SUM(G29)</f>
        <v>0</v>
      </c>
      <c r="H30" s="22">
        <f t="shared" si="1"/>
        <v>5189</v>
      </c>
      <c r="I30" s="27">
        <f>SUM(I29)</f>
        <v>54</v>
      </c>
      <c r="J30" s="27">
        <f t="shared" si="2"/>
        <v>5243</v>
      </c>
      <c r="K30" s="27">
        <f>SUM(K29)</f>
        <v>0</v>
      </c>
      <c r="L30" s="27">
        <f>SUM(L29)</f>
        <v>0</v>
      </c>
      <c r="M30" s="27">
        <f t="shared" si="3"/>
        <v>0</v>
      </c>
      <c r="N30" s="27">
        <f t="shared" si="4"/>
        <v>5243</v>
      </c>
      <c r="O30" s="8"/>
    </row>
    <row r="31" spans="1:15" ht="12" customHeight="1">
      <c r="A31" s="15" t="s">
        <v>35</v>
      </c>
      <c r="B31" s="21">
        <v>96</v>
      </c>
      <c r="C31" s="21">
        <v>665</v>
      </c>
      <c r="D31" s="21">
        <v>3653</v>
      </c>
      <c r="E31" s="22">
        <f t="shared" si="0"/>
        <v>4414</v>
      </c>
      <c r="F31" s="21">
        <v>0</v>
      </c>
      <c r="G31" s="21">
        <v>0</v>
      </c>
      <c r="H31" s="22">
        <f t="shared" si="1"/>
        <v>4414</v>
      </c>
      <c r="I31" s="21">
        <v>36</v>
      </c>
      <c r="J31" s="22">
        <f t="shared" si="2"/>
        <v>4450</v>
      </c>
      <c r="K31" s="21">
        <v>0</v>
      </c>
      <c r="L31" s="21">
        <v>0</v>
      </c>
      <c r="M31" s="22">
        <f t="shared" si="3"/>
        <v>0</v>
      </c>
      <c r="N31" s="22">
        <f t="shared" si="4"/>
        <v>4450</v>
      </c>
      <c r="O31" s="16">
        <v>0.90625</v>
      </c>
    </row>
    <row r="32" spans="1:15" ht="12" customHeight="1">
      <c r="A32" s="17" t="s">
        <v>36</v>
      </c>
      <c r="B32" s="23">
        <v>300</v>
      </c>
      <c r="C32" s="23">
        <v>1747</v>
      </c>
      <c r="D32" s="23">
        <v>4335</v>
      </c>
      <c r="E32" s="24">
        <f t="shared" si="0"/>
        <v>6382</v>
      </c>
      <c r="F32" s="23">
        <v>0</v>
      </c>
      <c r="G32" s="23">
        <v>0</v>
      </c>
      <c r="H32" s="24">
        <f t="shared" si="1"/>
        <v>6382</v>
      </c>
      <c r="I32" s="23">
        <v>62</v>
      </c>
      <c r="J32" s="24">
        <f t="shared" si="2"/>
        <v>6444</v>
      </c>
      <c r="K32" s="23">
        <v>0</v>
      </c>
      <c r="L32" s="23">
        <v>0</v>
      </c>
      <c r="M32" s="24">
        <f t="shared" si="3"/>
        <v>0</v>
      </c>
      <c r="N32" s="24">
        <f t="shared" si="4"/>
        <v>6444</v>
      </c>
      <c r="O32" s="18">
        <v>0.9041666666666667</v>
      </c>
    </row>
    <row r="33" spans="1:15" ht="12" customHeight="1">
      <c r="A33" s="17" t="s">
        <v>37</v>
      </c>
      <c r="B33" s="23">
        <v>112</v>
      </c>
      <c r="C33" s="23">
        <v>1416</v>
      </c>
      <c r="D33" s="23">
        <v>2616</v>
      </c>
      <c r="E33" s="24">
        <f t="shared" si="0"/>
        <v>4144</v>
      </c>
      <c r="F33" s="23">
        <v>0</v>
      </c>
      <c r="G33" s="23">
        <v>0</v>
      </c>
      <c r="H33" s="24">
        <f t="shared" si="1"/>
        <v>4144</v>
      </c>
      <c r="I33" s="23">
        <v>41</v>
      </c>
      <c r="J33" s="24">
        <f t="shared" si="2"/>
        <v>4185</v>
      </c>
      <c r="K33" s="23">
        <v>0</v>
      </c>
      <c r="L33" s="23">
        <v>0</v>
      </c>
      <c r="M33" s="24">
        <f t="shared" si="3"/>
        <v>0</v>
      </c>
      <c r="N33" s="24">
        <f t="shared" si="4"/>
        <v>4185</v>
      </c>
      <c r="O33" s="18">
        <v>0.8993055555555555</v>
      </c>
    </row>
    <row r="34" spans="1:15" ht="12" customHeight="1">
      <c r="A34" s="17" t="s">
        <v>38</v>
      </c>
      <c r="B34" s="23">
        <v>152</v>
      </c>
      <c r="C34" s="23">
        <v>1624</v>
      </c>
      <c r="D34" s="23">
        <v>4086</v>
      </c>
      <c r="E34" s="24">
        <f t="shared" si="0"/>
        <v>5862</v>
      </c>
      <c r="F34" s="23">
        <v>0</v>
      </c>
      <c r="G34" s="23">
        <v>0</v>
      </c>
      <c r="H34" s="24">
        <f t="shared" si="1"/>
        <v>5862</v>
      </c>
      <c r="I34" s="23">
        <v>65</v>
      </c>
      <c r="J34" s="24">
        <f t="shared" si="2"/>
        <v>5927</v>
      </c>
      <c r="K34" s="23">
        <v>0</v>
      </c>
      <c r="L34" s="23">
        <v>0</v>
      </c>
      <c r="M34" s="24">
        <f t="shared" si="3"/>
        <v>0</v>
      </c>
      <c r="N34" s="24">
        <f t="shared" si="4"/>
        <v>5927</v>
      </c>
      <c r="O34" s="18">
        <v>0.91875</v>
      </c>
    </row>
    <row r="35" spans="1:15" ht="12" customHeight="1">
      <c r="A35" s="17" t="s">
        <v>39</v>
      </c>
      <c r="B35" s="23">
        <v>85</v>
      </c>
      <c r="C35" s="23">
        <v>1037</v>
      </c>
      <c r="D35" s="23">
        <v>1569</v>
      </c>
      <c r="E35" s="24">
        <f t="shared" si="0"/>
        <v>2691</v>
      </c>
      <c r="F35" s="23">
        <v>0</v>
      </c>
      <c r="G35" s="23">
        <v>0</v>
      </c>
      <c r="H35" s="24">
        <f t="shared" si="1"/>
        <v>2691</v>
      </c>
      <c r="I35" s="23">
        <v>15</v>
      </c>
      <c r="J35" s="24">
        <f t="shared" si="2"/>
        <v>2706</v>
      </c>
      <c r="K35" s="23">
        <v>0</v>
      </c>
      <c r="L35" s="23">
        <v>0</v>
      </c>
      <c r="M35" s="24">
        <f t="shared" si="3"/>
        <v>0</v>
      </c>
      <c r="N35" s="24">
        <f t="shared" si="4"/>
        <v>2706</v>
      </c>
      <c r="O35" s="18">
        <v>0.9</v>
      </c>
    </row>
    <row r="36" spans="1:15" ht="12" customHeight="1">
      <c r="A36" s="17" t="s">
        <v>40</v>
      </c>
      <c r="B36" s="23">
        <v>59</v>
      </c>
      <c r="C36" s="23">
        <v>1216</v>
      </c>
      <c r="D36" s="23">
        <v>2087</v>
      </c>
      <c r="E36" s="24">
        <f t="shared" si="0"/>
        <v>3362</v>
      </c>
      <c r="F36" s="23">
        <v>0</v>
      </c>
      <c r="G36" s="23">
        <v>0</v>
      </c>
      <c r="H36" s="24">
        <f t="shared" si="1"/>
        <v>3362</v>
      </c>
      <c r="I36" s="23">
        <v>14</v>
      </c>
      <c r="J36" s="24">
        <f t="shared" si="2"/>
        <v>3376</v>
      </c>
      <c r="K36" s="23">
        <v>0</v>
      </c>
      <c r="L36" s="23">
        <v>0</v>
      </c>
      <c r="M36" s="24">
        <f t="shared" si="3"/>
        <v>0</v>
      </c>
      <c r="N36" s="24">
        <f t="shared" si="4"/>
        <v>3376</v>
      </c>
      <c r="O36" s="18">
        <v>0.9041666666666667</v>
      </c>
    </row>
    <row r="37" spans="1:15" ht="12" customHeight="1">
      <c r="A37" s="19" t="s">
        <v>41</v>
      </c>
      <c r="B37" s="25">
        <v>75</v>
      </c>
      <c r="C37" s="25">
        <v>1427</v>
      </c>
      <c r="D37" s="25">
        <v>2253</v>
      </c>
      <c r="E37" s="26">
        <f t="shared" si="0"/>
        <v>3755</v>
      </c>
      <c r="F37" s="25">
        <v>0</v>
      </c>
      <c r="G37" s="25">
        <v>0</v>
      </c>
      <c r="H37" s="26">
        <f t="shared" si="1"/>
        <v>3755</v>
      </c>
      <c r="I37" s="25">
        <v>19</v>
      </c>
      <c r="J37" s="26">
        <f t="shared" si="2"/>
        <v>3774</v>
      </c>
      <c r="K37" s="23">
        <v>0</v>
      </c>
      <c r="L37" s="23">
        <v>0</v>
      </c>
      <c r="M37" s="26">
        <f t="shared" si="3"/>
        <v>0</v>
      </c>
      <c r="N37" s="26">
        <f t="shared" si="4"/>
        <v>3774</v>
      </c>
      <c r="O37" s="18">
        <v>0.9006944444444445</v>
      </c>
    </row>
    <row r="38" spans="1:15" ht="12" customHeight="1">
      <c r="A38" s="6" t="s">
        <v>42</v>
      </c>
      <c r="B38" s="27">
        <f>SUM(B31:B37)</f>
        <v>879</v>
      </c>
      <c r="C38" s="27">
        <f>SUM(C31:C37)</f>
        <v>9132</v>
      </c>
      <c r="D38" s="27">
        <f>SUM(D31:D37)</f>
        <v>20599</v>
      </c>
      <c r="E38" s="27">
        <f t="shared" si="0"/>
        <v>30610</v>
      </c>
      <c r="F38" s="27">
        <f>SUM(F31:F37)</f>
        <v>0</v>
      </c>
      <c r="G38" s="27">
        <f>SUM(G31:G37)</f>
        <v>0</v>
      </c>
      <c r="H38" s="22">
        <f t="shared" si="1"/>
        <v>30610</v>
      </c>
      <c r="I38" s="27">
        <f>SUM(I31:I37)</f>
        <v>252</v>
      </c>
      <c r="J38" s="27">
        <f t="shared" si="2"/>
        <v>30862</v>
      </c>
      <c r="K38" s="27">
        <f>SUM(K31:K37)</f>
        <v>0</v>
      </c>
      <c r="L38" s="27">
        <f>SUM(L31:L37)</f>
        <v>0</v>
      </c>
      <c r="M38" s="27">
        <f t="shared" si="3"/>
        <v>0</v>
      </c>
      <c r="N38" s="27">
        <f t="shared" si="4"/>
        <v>30862</v>
      </c>
      <c r="O38" s="8"/>
    </row>
    <row r="39" spans="1:15" ht="12" customHeight="1">
      <c r="A39" s="15" t="s">
        <v>43</v>
      </c>
      <c r="B39" s="21">
        <v>525</v>
      </c>
      <c r="C39" s="21">
        <v>5436</v>
      </c>
      <c r="D39" s="21">
        <v>5886</v>
      </c>
      <c r="E39" s="22">
        <f aca="true" t="shared" si="5" ref="E39:E62">SUM(B39:D39)</f>
        <v>11847</v>
      </c>
      <c r="F39" s="21">
        <v>0</v>
      </c>
      <c r="G39" s="21">
        <v>0</v>
      </c>
      <c r="H39" s="22">
        <f aca="true" t="shared" si="6" ref="H39:H62">E39+F39+G39</f>
        <v>11847</v>
      </c>
      <c r="I39" s="21">
        <v>77</v>
      </c>
      <c r="J39" s="22">
        <f aca="true" t="shared" si="7" ref="J39:J61">H39+I39</f>
        <v>11924</v>
      </c>
      <c r="K39" s="21">
        <v>0</v>
      </c>
      <c r="L39" s="21">
        <v>0</v>
      </c>
      <c r="M39" s="22">
        <f aca="true" t="shared" si="8" ref="M39:M62">SUM(K39:L39)</f>
        <v>0</v>
      </c>
      <c r="N39" s="22">
        <f aca="true" t="shared" si="9" ref="N39:N62">J39+M39</f>
        <v>11924</v>
      </c>
      <c r="O39" s="16">
        <v>0.9152777777777777</v>
      </c>
    </row>
    <row r="40" spans="1:15" ht="12" customHeight="1">
      <c r="A40" s="19" t="s">
        <v>44</v>
      </c>
      <c r="B40" s="25">
        <v>334</v>
      </c>
      <c r="C40" s="25">
        <v>4642</v>
      </c>
      <c r="D40" s="25">
        <v>4400</v>
      </c>
      <c r="E40" s="26">
        <f t="shared" si="5"/>
        <v>9376</v>
      </c>
      <c r="F40" s="25">
        <v>0</v>
      </c>
      <c r="G40" s="25">
        <v>0</v>
      </c>
      <c r="H40" s="26">
        <f t="shared" si="6"/>
        <v>9376</v>
      </c>
      <c r="I40" s="25">
        <v>141</v>
      </c>
      <c r="J40" s="26">
        <f t="shared" si="7"/>
        <v>9517</v>
      </c>
      <c r="K40" s="25">
        <v>0</v>
      </c>
      <c r="L40" s="25">
        <v>0</v>
      </c>
      <c r="M40" s="26">
        <f t="shared" si="8"/>
        <v>0</v>
      </c>
      <c r="N40" s="26">
        <f t="shared" si="9"/>
        <v>9517</v>
      </c>
      <c r="O40" s="20">
        <v>0.9097222222222222</v>
      </c>
    </row>
    <row r="41" spans="1:15" ht="12" customHeight="1">
      <c r="A41" s="6" t="s">
        <v>45</v>
      </c>
      <c r="B41" s="27">
        <f>SUM(B39:B40)</f>
        <v>859</v>
      </c>
      <c r="C41" s="27">
        <f>SUM(C39:C40)</f>
        <v>10078</v>
      </c>
      <c r="D41" s="27">
        <f>SUM(D39:D40)</f>
        <v>10286</v>
      </c>
      <c r="E41" s="27">
        <f t="shared" si="5"/>
        <v>21223</v>
      </c>
      <c r="F41" s="27">
        <f>SUM(F39:F40)</f>
        <v>0</v>
      </c>
      <c r="G41" s="27">
        <f>SUM(G39:G40)</f>
        <v>0</v>
      </c>
      <c r="H41" s="22">
        <f t="shared" si="6"/>
        <v>21223</v>
      </c>
      <c r="I41" s="27">
        <f>SUM(I39:I40)</f>
        <v>218</v>
      </c>
      <c r="J41" s="27">
        <f t="shared" si="7"/>
        <v>21441</v>
      </c>
      <c r="K41" s="27">
        <f>SUM(K39:K40)</f>
        <v>0</v>
      </c>
      <c r="L41" s="27">
        <f>SUM(L39:L40)</f>
        <v>0</v>
      </c>
      <c r="M41" s="27">
        <f t="shared" si="8"/>
        <v>0</v>
      </c>
      <c r="N41" s="27">
        <f t="shared" si="9"/>
        <v>21441</v>
      </c>
      <c r="O41" s="8"/>
    </row>
    <row r="42" spans="1:15" ht="12" customHeight="1">
      <c r="A42" s="15" t="s">
        <v>46</v>
      </c>
      <c r="B42" s="21">
        <v>220</v>
      </c>
      <c r="C42" s="21">
        <v>2836</v>
      </c>
      <c r="D42" s="21">
        <v>2565</v>
      </c>
      <c r="E42" s="22">
        <f t="shared" si="5"/>
        <v>5621</v>
      </c>
      <c r="F42" s="21">
        <v>0</v>
      </c>
      <c r="G42" s="21">
        <v>0</v>
      </c>
      <c r="H42" s="22">
        <f t="shared" si="6"/>
        <v>5621</v>
      </c>
      <c r="I42" s="21">
        <v>40</v>
      </c>
      <c r="J42" s="22">
        <f t="shared" si="7"/>
        <v>5661</v>
      </c>
      <c r="K42" s="21">
        <v>0</v>
      </c>
      <c r="L42" s="21">
        <v>1</v>
      </c>
      <c r="M42" s="22">
        <f t="shared" si="8"/>
        <v>1</v>
      </c>
      <c r="N42" s="22">
        <f t="shared" si="9"/>
        <v>5662</v>
      </c>
      <c r="O42" s="16">
        <v>0.9270833333333334</v>
      </c>
    </row>
    <row r="43" spans="1:15" ht="12" customHeight="1">
      <c r="A43" s="17" t="s">
        <v>47</v>
      </c>
      <c r="B43" s="23">
        <v>402</v>
      </c>
      <c r="C43" s="23">
        <v>3917</v>
      </c>
      <c r="D43" s="23">
        <v>4652</v>
      </c>
      <c r="E43" s="24">
        <f t="shared" si="5"/>
        <v>8971</v>
      </c>
      <c r="F43" s="23">
        <v>0</v>
      </c>
      <c r="G43" s="23">
        <v>0</v>
      </c>
      <c r="H43" s="24">
        <f t="shared" si="6"/>
        <v>8971</v>
      </c>
      <c r="I43" s="23">
        <v>63</v>
      </c>
      <c r="J43" s="24">
        <f t="shared" si="7"/>
        <v>9034</v>
      </c>
      <c r="K43" s="23">
        <v>0</v>
      </c>
      <c r="L43" s="23">
        <v>0</v>
      </c>
      <c r="M43" s="24">
        <f t="shared" si="8"/>
        <v>0</v>
      </c>
      <c r="N43" s="24">
        <f t="shared" si="9"/>
        <v>9034</v>
      </c>
      <c r="O43" s="18">
        <v>0.9131944444444445</v>
      </c>
    </row>
    <row r="44" spans="1:15" ht="12" customHeight="1">
      <c r="A44" s="19" t="s">
        <v>48</v>
      </c>
      <c r="B44" s="25">
        <v>126</v>
      </c>
      <c r="C44" s="25">
        <v>1764</v>
      </c>
      <c r="D44" s="25">
        <v>2956</v>
      </c>
      <c r="E44" s="26">
        <f t="shared" si="5"/>
        <v>4846</v>
      </c>
      <c r="F44" s="25">
        <v>0</v>
      </c>
      <c r="G44" s="25">
        <v>0</v>
      </c>
      <c r="H44" s="26">
        <f t="shared" si="6"/>
        <v>4846</v>
      </c>
      <c r="I44" s="25">
        <v>39</v>
      </c>
      <c r="J44" s="26">
        <f t="shared" si="7"/>
        <v>4885</v>
      </c>
      <c r="K44" s="25">
        <v>0</v>
      </c>
      <c r="L44" s="25">
        <v>0</v>
      </c>
      <c r="M44" s="26">
        <f t="shared" si="8"/>
        <v>0</v>
      </c>
      <c r="N44" s="26">
        <f t="shared" si="9"/>
        <v>4885</v>
      </c>
      <c r="O44" s="20">
        <v>0.9041666666666667</v>
      </c>
    </row>
    <row r="45" spans="1:15" ht="12" customHeight="1">
      <c r="A45" s="6" t="s">
        <v>49</v>
      </c>
      <c r="B45" s="27">
        <f>SUM(B42:B44)</f>
        <v>748</v>
      </c>
      <c r="C45" s="27">
        <f>SUM(C42:C44)</f>
        <v>8517</v>
      </c>
      <c r="D45" s="27">
        <f>SUM(D42:D44)</f>
        <v>10173</v>
      </c>
      <c r="E45" s="27">
        <f t="shared" si="5"/>
        <v>19438</v>
      </c>
      <c r="F45" s="27">
        <f>SUM(F42:F44)</f>
        <v>0</v>
      </c>
      <c r="G45" s="27">
        <f>SUM(G42:G44)</f>
        <v>0</v>
      </c>
      <c r="H45" s="27">
        <f t="shared" si="6"/>
        <v>19438</v>
      </c>
      <c r="I45" s="27">
        <f>SUM(I42:I44)</f>
        <v>142</v>
      </c>
      <c r="J45" s="27">
        <f t="shared" si="7"/>
        <v>19580</v>
      </c>
      <c r="K45" s="27">
        <f>SUM(K42:K44)</f>
        <v>0</v>
      </c>
      <c r="L45" s="27">
        <f>SUM(L42:L44)</f>
        <v>1</v>
      </c>
      <c r="M45" s="27">
        <f t="shared" si="8"/>
        <v>1</v>
      </c>
      <c r="N45" s="27">
        <f t="shared" si="9"/>
        <v>19581</v>
      </c>
      <c r="O45" s="8"/>
    </row>
    <row r="46" spans="1:15" ht="12" customHeight="1">
      <c r="A46" s="15" t="s">
        <v>50</v>
      </c>
      <c r="B46" s="21">
        <v>183</v>
      </c>
      <c r="C46" s="21">
        <v>2068</v>
      </c>
      <c r="D46" s="21">
        <v>1618</v>
      </c>
      <c r="E46" s="22">
        <f t="shared" si="5"/>
        <v>3869</v>
      </c>
      <c r="F46" s="21">
        <v>0</v>
      </c>
      <c r="G46" s="21">
        <v>0</v>
      </c>
      <c r="H46" s="29">
        <f t="shared" si="6"/>
        <v>3869</v>
      </c>
      <c r="I46" s="21">
        <v>30</v>
      </c>
      <c r="J46" s="22">
        <f t="shared" si="7"/>
        <v>3899</v>
      </c>
      <c r="K46" s="21">
        <v>0</v>
      </c>
      <c r="L46" s="21">
        <v>0</v>
      </c>
      <c r="M46" s="22">
        <f t="shared" si="8"/>
        <v>0</v>
      </c>
      <c r="N46" s="22">
        <f t="shared" si="9"/>
        <v>3899</v>
      </c>
      <c r="O46" s="16">
        <v>0.9236111111111112</v>
      </c>
    </row>
    <row r="47" spans="1:15" ht="12" customHeight="1">
      <c r="A47" s="17" t="s">
        <v>51</v>
      </c>
      <c r="B47" s="23">
        <v>484</v>
      </c>
      <c r="C47" s="23">
        <v>3964</v>
      </c>
      <c r="D47" s="23">
        <v>4958</v>
      </c>
      <c r="E47" s="24">
        <f t="shared" si="5"/>
        <v>9406</v>
      </c>
      <c r="F47" s="23">
        <v>0</v>
      </c>
      <c r="G47" s="23">
        <v>0</v>
      </c>
      <c r="H47" s="24">
        <f t="shared" si="6"/>
        <v>9406</v>
      </c>
      <c r="I47" s="23">
        <v>72</v>
      </c>
      <c r="J47" s="24">
        <f t="shared" si="7"/>
        <v>9478</v>
      </c>
      <c r="K47" s="23">
        <v>0</v>
      </c>
      <c r="L47" s="23">
        <v>0</v>
      </c>
      <c r="M47" s="24">
        <f t="shared" si="8"/>
        <v>0</v>
      </c>
      <c r="N47" s="24">
        <f t="shared" si="9"/>
        <v>9478</v>
      </c>
      <c r="O47" s="18">
        <v>0.9326388888888889</v>
      </c>
    </row>
    <row r="48" spans="1:15" ht="12" customHeight="1">
      <c r="A48" s="17" t="s">
        <v>52</v>
      </c>
      <c r="B48" s="23">
        <v>417</v>
      </c>
      <c r="C48" s="23">
        <v>3116</v>
      </c>
      <c r="D48" s="23">
        <v>2560</v>
      </c>
      <c r="E48" s="24">
        <f t="shared" si="5"/>
        <v>6093</v>
      </c>
      <c r="F48" s="23">
        <v>0</v>
      </c>
      <c r="G48" s="23">
        <v>0</v>
      </c>
      <c r="H48" s="24">
        <f t="shared" si="6"/>
        <v>6093</v>
      </c>
      <c r="I48" s="23">
        <v>59</v>
      </c>
      <c r="J48" s="24">
        <f t="shared" si="7"/>
        <v>6152</v>
      </c>
      <c r="K48" s="23">
        <v>0</v>
      </c>
      <c r="L48" s="23">
        <v>0</v>
      </c>
      <c r="M48" s="24">
        <f t="shared" si="8"/>
        <v>0</v>
      </c>
      <c r="N48" s="24">
        <f t="shared" si="9"/>
        <v>6152</v>
      </c>
      <c r="O48" s="18">
        <v>0.9444444444444445</v>
      </c>
    </row>
    <row r="49" spans="1:15" ht="12" customHeight="1">
      <c r="A49" s="17" t="s">
        <v>53</v>
      </c>
      <c r="B49" s="23">
        <v>287</v>
      </c>
      <c r="C49" s="23">
        <v>2485</v>
      </c>
      <c r="D49" s="23">
        <v>2174</v>
      </c>
      <c r="E49" s="24">
        <f t="shared" si="5"/>
        <v>4946</v>
      </c>
      <c r="F49" s="23">
        <v>0</v>
      </c>
      <c r="G49" s="23">
        <v>0</v>
      </c>
      <c r="H49" s="24">
        <f t="shared" si="6"/>
        <v>4946</v>
      </c>
      <c r="I49" s="23">
        <v>45</v>
      </c>
      <c r="J49" s="24">
        <f t="shared" si="7"/>
        <v>4991</v>
      </c>
      <c r="K49" s="23">
        <v>0</v>
      </c>
      <c r="L49" s="23">
        <v>0</v>
      </c>
      <c r="M49" s="24">
        <f t="shared" si="8"/>
        <v>0</v>
      </c>
      <c r="N49" s="24">
        <f t="shared" si="9"/>
        <v>4991</v>
      </c>
      <c r="O49" s="18">
        <v>0.9215277777777778</v>
      </c>
    </row>
    <row r="50" spans="1:15" ht="12" customHeight="1">
      <c r="A50" s="17" t="s">
        <v>54</v>
      </c>
      <c r="B50" s="23">
        <v>251</v>
      </c>
      <c r="C50" s="23">
        <v>2264</v>
      </c>
      <c r="D50" s="23">
        <v>2153</v>
      </c>
      <c r="E50" s="24">
        <f t="shared" si="5"/>
        <v>4668</v>
      </c>
      <c r="F50" s="23">
        <v>0</v>
      </c>
      <c r="G50" s="23">
        <v>0</v>
      </c>
      <c r="H50" s="24">
        <f t="shared" si="6"/>
        <v>4668</v>
      </c>
      <c r="I50" s="23">
        <v>48</v>
      </c>
      <c r="J50" s="24">
        <f t="shared" si="7"/>
        <v>4716</v>
      </c>
      <c r="K50" s="23">
        <v>0</v>
      </c>
      <c r="L50" s="23">
        <v>0</v>
      </c>
      <c r="M50" s="24">
        <f t="shared" si="8"/>
        <v>0</v>
      </c>
      <c r="N50" s="24">
        <f t="shared" si="9"/>
        <v>4716</v>
      </c>
      <c r="O50" s="18">
        <v>0.9243055555555556</v>
      </c>
    </row>
    <row r="51" spans="1:15" ht="12" customHeight="1">
      <c r="A51" s="17" t="s">
        <v>55</v>
      </c>
      <c r="B51" s="23">
        <v>338</v>
      </c>
      <c r="C51" s="23">
        <v>2354</v>
      </c>
      <c r="D51" s="23">
        <v>2104</v>
      </c>
      <c r="E51" s="24">
        <f t="shared" si="5"/>
        <v>4796</v>
      </c>
      <c r="F51" s="23">
        <v>0</v>
      </c>
      <c r="G51" s="23">
        <v>0</v>
      </c>
      <c r="H51" s="24">
        <f t="shared" si="6"/>
        <v>4796</v>
      </c>
      <c r="I51" s="23">
        <v>65</v>
      </c>
      <c r="J51" s="24">
        <f t="shared" si="7"/>
        <v>4861</v>
      </c>
      <c r="K51" s="23">
        <v>0</v>
      </c>
      <c r="L51" s="23">
        <v>0</v>
      </c>
      <c r="M51" s="24">
        <f t="shared" si="8"/>
        <v>0</v>
      </c>
      <c r="N51" s="24">
        <f t="shared" si="9"/>
        <v>4861</v>
      </c>
      <c r="O51" s="18">
        <v>0.9111111111111111</v>
      </c>
    </row>
    <row r="52" spans="1:15" ht="12" customHeight="1">
      <c r="A52" s="19" t="s">
        <v>56</v>
      </c>
      <c r="B52" s="25">
        <v>163</v>
      </c>
      <c r="C52" s="25">
        <v>1502</v>
      </c>
      <c r="D52" s="25">
        <v>1648</v>
      </c>
      <c r="E52" s="26">
        <f t="shared" si="5"/>
        <v>3313</v>
      </c>
      <c r="F52" s="25">
        <v>0</v>
      </c>
      <c r="G52" s="25">
        <v>0</v>
      </c>
      <c r="H52" s="26">
        <f t="shared" si="6"/>
        <v>3313</v>
      </c>
      <c r="I52" s="25">
        <v>27</v>
      </c>
      <c r="J52" s="26">
        <f t="shared" si="7"/>
        <v>3340</v>
      </c>
      <c r="K52" s="25">
        <v>0</v>
      </c>
      <c r="L52" s="25">
        <v>0</v>
      </c>
      <c r="M52" s="26">
        <f t="shared" si="8"/>
        <v>0</v>
      </c>
      <c r="N52" s="26">
        <f t="shared" si="9"/>
        <v>3340</v>
      </c>
      <c r="O52" s="18">
        <v>0.9236111111111112</v>
      </c>
    </row>
    <row r="53" spans="1:15" ht="12" customHeight="1">
      <c r="A53" s="6" t="s">
        <v>57</v>
      </c>
      <c r="B53" s="27">
        <f>SUM(B46:B52)</f>
        <v>2123</v>
      </c>
      <c r="C53" s="27">
        <f>SUM(C46:C52)</f>
        <v>17753</v>
      </c>
      <c r="D53" s="27">
        <f>SUM(D46:D52)</f>
        <v>17215</v>
      </c>
      <c r="E53" s="27">
        <f t="shared" si="5"/>
        <v>37091</v>
      </c>
      <c r="F53" s="27">
        <f>SUM(F46:F52)</f>
        <v>0</v>
      </c>
      <c r="G53" s="27">
        <f>SUM(G46:G52)</f>
        <v>0</v>
      </c>
      <c r="H53" s="22">
        <f t="shared" si="6"/>
        <v>37091</v>
      </c>
      <c r="I53" s="27">
        <f>SUM(I46:I52)</f>
        <v>346</v>
      </c>
      <c r="J53" s="27">
        <f t="shared" si="7"/>
        <v>37437</v>
      </c>
      <c r="K53" s="27">
        <f>SUM(K46:K52)</f>
        <v>0</v>
      </c>
      <c r="L53" s="27">
        <f>SUM(L46:L52)</f>
        <v>0</v>
      </c>
      <c r="M53" s="27">
        <f t="shared" si="8"/>
        <v>0</v>
      </c>
      <c r="N53" s="27">
        <f t="shared" si="9"/>
        <v>37437</v>
      </c>
      <c r="O53" s="8"/>
    </row>
    <row r="54" spans="1:15" ht="12" customHeight="1">
      <c r="A54" s="6" t="s">
        <v>58</v>
      </c>
      <c r="B54" s="28">
        <v>310</v>
      </c>
      <c r="C54" s="28">
        <v>3238</v>
      </c>
      <c r="D54" s="28">
        <v>2294</v>
      </c>
      <c r="E54" s="27">
        <f t="shared" si="5"/>
        <v>5842</v>
      </c>
      <c r="F54" s="28">
        <v>0</v>
      </c>
      <c r="G54" s="28">
        <v>0</v>
      </c>
      <c r="H54" s="22">
        <f t="shared" si="6"/>
        <v>5842</v>
      </c>
      <c r="I54" s="28">
        <v>25</v>
      </c>
      <c r="J54" s="27">
        <f t="shared" si="7"/>
        <v>5867</v>
      </c>
      <c r="K54" s="28">
        <v>0</v>
      </c>
      <c r="L54" s="28">
        <v>0</v>
      </c>
      <c r="M54" s="27">
        <f t="shared" si="8"/>
        <v>0</v>
      </c>
      <c r="N54" s="27">
        <f t="shared" si="9"/>
        <v>5867</v>
      </c>
      <c r="O54" s="7">
        <v>0.9236111111111112</v>
      </c>
    </row>
    <row r="55" spans="1:15" ht="12" customHeight="1">
      <c r="A55" s="6" t="s">
        <v>59</v>
      </c>
      <c r="B55" s="27">
        <f>SUM(B54)</f>
        <v>310</v>
      </c>
      <c r="C55" s="27">
        <f>SUM(C54)</f>
        <v>3238</v>
      </c>
      <c r="D55" s="27">
        <f>SUM(D54)</f>
        <v>2294</v>
      </c>
      <c r="E55" s="27">
        <f t="shared" si="5"/>
        <v>5842</v>
      </c>
      <c r="F55" s="27">
        <f>SUM(F54)</f>
        <v>0</v>
      </c>
      <c r="G55" s="27">
        <f>SUM(G54)</f>
        <v>0</v>
      </c>
      <c r="H55" s="22">
        <f t="shared" si="6"/>
        <v>5842</v>
      </c>
      <c r="I55" s="27">
        <f>SUM(I54)</f>
        <v>25</v>
      </c>
      <c r="J55" s="27">
        <f t="shared" si="7"/>
        <v>5867</v>
      </c>
      <c r="K55" s="27">
        <f>SUM(K54)</f>
        <v>0</v>
      </c>
      <c r="L55" s="27">
        <f>SUM(L54)</f>
        <v>0</v>
      </c>
      <c r="M55" s="27">
        <f t="shared" si="8"/>
        <v>0</v>
      </c>
      <c r="N55" s="27">
        <f t="shared" si="9"/>
        <v>5867</v>
      </c>
      <c r="O55" s="8"/>
    </row>
    <row r="56" spans="1:15" ht="12" customHeight="1">
      <c r="A56" s="15" t="s">
        <v>60</v>
      </c>
      <c r="B56" s="21">
        <v>398</v>
      </c>
      <c r="C56" s="21">
        <v>3983</v>
      </c>
      <c r="D56" s="21">
        <v>4568</v>
      </c>
      <c r="E56" s="22">
        <f t="shared" si="5"/>
        <v>8949</v>
      </c>
      <c r="F56" s="21">
        <v>0</v>
      </c>
      <c r="G56" s="21">
        <v>0</v>
      </c>
      <c r="H56" s="22">
        <f t="shared" si="6"/>
        <v>8949</v>
      </c>
      <c r="I56" s="21">
        <v>123</v>
      </c>
      <c r="J56" s="22">
        <f t="shared" si="7"/>
        <v>9072</v>
      </c>
      <c r="K56" s="21">
        <v>0</v>
      </c>
      <c r="L56" s="21">
        <v>0</v>
      </c>
      <c r="M56" s="22">
        <f t="shared" si="8"/>
        <v>0</v>
      </c>
      <c r="N56" s="22">
        <f t="shared" si="9"/>
        <v>9072</v>
      </c>
      <c r="O56" s="16">
        <v>0.9180555555555556</v>
      </c>
    </row>
    <row r="57" spans="1:15" ht="12" customHeight="1">
      <c r="A57" s="17" t="s">
        <v>61</v>
      </c>
      <c r="B57" s="23">
        <v>189</v>
      </c>
      <c r="C57" s="23">
        <v>1690</v>
      </c>
      <c r="D57" s="23">
        <v>2481</v>
      </c>
      <c r="E57" s="24">
        <f t="shared" si="5"/>
        <v>4360</v>
      </c>
      <c r="F57" s="23">
        <v>0</v>
      </c>
      <c r="G57" s="23">
        <v>0</v>
      </c>
      <c r="H57" s="24">
        <f t="shared" si="6"/>
        <v>4360</v>
      </c>
      <c r="I57" s="23">
        <v>60</v>
      </c>
      <c r="J57" s="24">
        <f t="shared" si="7"/>
        <v>4420</v>
      </c>
      <c r="K57" s="23">
        <v>0</v>
      </c>
      <c r="L57" s="23">
        <v>0</v>
      </c>
      <c r="M57" s="24">
        <f t="shared" si="8"/>
        <v>0</v>
      </c>
      <c r="N57" s="24">
        <f t="shared" si="9"/>
        <v>4420</v>
      </c>
      <c r="O57" s="18">
        <v>0.9104166666666668</v>
      </c>
    </row>
    <row r="58" spans="1:15" ht="12" customHeight="1">
      <c r="A58" s="17" t="s">
        <v>62</v>
      </c>
      <c r="B58" s="23">
        <v>131</v>
      </c>
      <c r="C58" s="23">
        <v>1095</v>
      </c>
      <c r="D58" s="23">
        <v>2037</v>
      </c>
      <c r="E58" s="24">
        <f t="shared" si="5"/>
        <v>3263</v>
      </c>
      <c r="F58" s="23">
        <v>0</v>
      </c>
      <c r="G58" s="23">
        <v>0</v>
      </c>
      <c r="H58" s="24">
        <f t="shared" si="6"/>
        <v>3263</v>
      </c>
      <c r="I58" s="23">
        <v>34</v>
      </c>
      <c r="J58" s="24">
        <f t="shared" si="7"/>
        <v>3297</v>
      </c>
      <c r="K58" s="23">
        <v>0</v>
      </c>
      <c r="L58" s="23">
        <v>0</v>
      </c>
      <c r="M58" s="24">
        <f t="shared" si="8"/>
        <v>0</v>
      </c>
      <c r="N58" s="24">
        <f t="shared" si="9"/>
        <v>3297</v>
      </c>
      <c r="O58" s="18">
        <v>0.90625</v>
      </c>
    </row>
    <row r="59" spans="1:15" ht="12" customHeight="1">
      <c r="A59" s="19" t="s">
        <v>63</v>
      </c>
      <c r="B59" s="25">
        <v>140</v>
      </c>
      <c r="C59" s="25">
        <v>1421</v>
      </c>
      <c r="D59" s="25">
        <v>2244</v>
      </c>
      <c r="E59" s="26">
        <f t="shared" si="5"/>
        <v>3805</v>
      </c>
      <c r="F59" s="25">
        <v>0</v>
      </c>
      <c r="G59" s="25">
        <v>0</v>
      </c>
      <c r="H59" s="26">
        <f t="shared" si="6"/>
        <v>3805</v>
      </c>
      <c r="I59" s="25">
        <v>42</v>
      </c>
      <c r="J59" s="26">
        <f t="shared" si="7"/>
        <v>3847</v>
      </c>
      <c r="K59" s="25">
        <v>0</v>
      </c>
      <c r="L59" s="25">
        <v>0</v>
      </c>
      <c r="M59" s="26">
        <f t="shared" si="8"/>
        <v>0</v>
      </c>
      <c r="N59" s="26">
        <f t="shared" si="9"/>
        <v>3847</v>
      </c>
      <c r="O59" s="20">
        <v>0.90625</v>
      </c>
    </row>
    <row r="60" spans="1:15" ht="12" customHeight="1">
      <c r="A60" s="6" t="s">
        <v>64</v>
      </c>
      <c r="B60" s="27">
        <f>SUM(B56:B59)</f>
        <v>858</v>
      </c>
      <c r="C60" s="27">
        <f>SUM(C56:C59)</f>
        <v>8189</v>
      </c>
      <c r="D60" s="27">
        <f>SUM(D56:D59)</f>
        <v>11330</v>
      </c>
      <c r="E60" s="27">
        <f t="shared" si="5"/>
        <v>20377</v>
      </c>
      <c r="F60" s="27">
        <f>SUM(F56:F59)</f>
        <v>0</v>
      </c>
      <c r="G60" s="27">
        <f>SUM(G56:G59)</f>
        <v>0</v>
      </c>
      <c r="H60" s="22">
        <f t="shared" si="6"/>
        <v>20377</v>
      </c>
      <c r="I60" s="27">
        <f>SUM(I56:I59)</f>
        <v>259</v>
      </c>
      <c r="J60" s="27">
        <f t="shared" si="7"/>
        <v>20636</v>
      </c>
      <c r="K60" s="27">
        <f>SUM(K56:K59)</f>
        <v>0</v>
      </c>
      <c r="L60" s="27">
        <f>SUM(L56:L59)</f>
        <v>0</v>
      </c>
      <c r="M60" s="27">
        <f t="shared" si="8"/>
        <v>0</v>
      </c>
      <c r="N60" s="27">
        <f t="shared" si="9"/>
        <v>20636</v>
      </c>
      <c r="O60" s="8"/>
    </row>
    <row r="61" spans="1:15" ht="12" customHeight="1">
      <c r="A61" s="6" t="s">
        <v>65</v>
      </c>
      <c r="B61" s="27">
        <f>SUM(B60,B55,B53,B45,B41,B38,B30,B28,B23)</f>
        <v>7816</v>
      </c>
      <c r="C61" s="27">
        <f>SUM(C60,C55,C53,C45,C41,C38,C30,C28,C23)</f>
        <v>79409</v>
      </c>
      <c r="D61" s="27">
        <f>SUM(D60,D55,D53,D45,D41,D38,D30,D28,D23)</f>
        <v>94281</v>
      </c>
      <c r="E61" s="27">
        <f t="shared" si="5"/>
        <v>181506</v>
      </c>
      <c r="F61" s="27">
        <f>SUM(F60,F55,F53,F45,F41,F38,F30,F28,F23)</f>
        <v>0</v>
      </c>
      <c r="G61" s="27">
        <f>SUM(G60,G55,G53,G45,G41,G38,G30,G28,G23)</f>
        <v>0</v>
      </c>
      <c r="H61" s="22">
        <f t="shared" si="6"/>
        <v>181506</v>
      </c>
      <c r="I61" s="27">
        <f>SUM(I60,I55,I53,I45,I41,I38,I30,I28,I23)</f>
        <v>1587</v>
      </c>
      <c r="J61" s="27">
        <f t="shared" si="7"/>
        <v>183093</v>
      </c>
      <c r="K61" s="27">
        <f>SUM(K60,K55,K53,K45,K41,K38,K30,K28,K23)</f>
        <v>0</v>
      </c>
      <c r="L61" s="27">
        <f>SUM(L60,L55,L53,L45,L41,L38,L30,L28,L23)</f>
        <v>1</v>
      </c>
      <c r="M61" s="27">
        <f t="shared" si="8"/>
        <v>1</v>
      </c>
      <c r="N61" s="27">
        <f t="shared" si="9"/>
        <v>183094</v>
      </c>
      <c r="O61" s="8"/>
    </row>
    <row r="62" spans="1:15" ht="12" customHeight="1">
      <c r="A62" s="6" t="s">
        <v>66</v>
      </c>
      <c r="B62" s="27">
        <f>SUM(B20,B61)</f>
        <v>30877</v>
      </c>
      <c r="C62" s="27">
        <f>SUM(C20,C61)</f>
        <v>275455</v>
      </c>
      <c r="D62" s="27">
        <f>SUM(D20,D61)</f>
        <v>270978</v>
      </c>
      <c r="E62" s="27">
        <f t="shared" si="5"/>
        <v>577310</v>
      </c>
      <c r="F62" s="27">
        <f>SUM(F20,F61)</f>
        <v>0</v>
      </c>
      <c r="G62" s="27">
        <f>SUM(G20,G61)</f>
        <v>0</v>
      </c>
      <c r="H62" s="27">
        <f t="shared" si="6"/>
        <v>577310</v>
      </c>
      <c r="I62" s="27">
        <f>SUM(I20,I61)</f>
        <v>4682</v>
      </c>
      <c r="J62" s="27">
        <f>SUM(H62:I62)</f>
        <v>581992</v>
      </c>
      <c r="K62" s="27">
        <f>SUM(K20,K61)</f>
        <v>1</v>
      </c>
      <c r="L62" s="27">
        <f>SUM(L20,L61)</f>
        <v>1</v>
      </c>
      <c r="M62" s="27">
        <f t="shared" si="8"/>
        <v>2</v>
      </c>
      <c r="N62" s="27">
        <f t="shared" si="9"/>
        <v>581994</v>
      </c>
      <c r="O62" s="7">
        <v>0.9722222222222222</v>
      </c>
    </row>
    <row r="63" spans="1:15" ht="7.5" customHeight="1">
      <c r="A63" s="5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</sheetData>
  <sheetProtection/>
  <mergeCells count="4">
    <mergeCell ref="A1:O1"/>
    <mergeCell ref="B4:D4"/>
    <mergeCell ref="K4:M4"/>
    <mergeCell ref="A4:A6"/>
  </mergeCells>
  <printOptions/>
  <pageMargins left="0.7" right="0.27" top="0.3" bottom="0.24" header="0.27" footer="0.22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市町村課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2005-01-25T09:32:43Z</cp:lastPrinted>
  <dcterms:created xsi:type="dcterms:W3CDTF">2004-10-28T09:24:46Z</dcterms:created>
  <dcterms:modified xsi:type="dcterms:W3CDTF">2006-03-15T05:47:51Z</dcterms:modified>
  <cp:category/>
  <cp:version/>
  <cp:contentType/>
  <cp:contentStatus/>
</cp:coreProperties>
</file>