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senkani\01 選挙の管理執行書庫\第５１回総選挙\04_啓発担当\06_選挙人名簿登録者数\03_集計\"/>
    </mc:Choice>
  </mc:AlternateContent>
  <xr:revisionPtr revIDLastSave="0" documentId="13_ncr:1_{43AF5F4D-D2D5-4696-92CC-FFB7F99F6FA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国内＋在外" sheetId="8" r:id="rId1"/>
    <sheet name="国内" sheetId="2" r:id="rId2"/>
    <sheet name="在外" sheetId="7" r:id="rId3"/>
  </sheets>
  <definedNames>
    <definedName name="_xlnm._FilterDatabase" localSheetId="1" hidden="1">国内!$A$3:$J$49</definedName>
    <definedName name="_xlnm._FilterDatabase" localSheetId="0" hidden="1">'国内＋在外'!$A$3:$I$49</definedName>
    <definedName name="_xlnm._FilterDatabase" localSheetId="2" hidden="1">在外!$A$3:$J$49</definedName>
    <definedName name="_xlnm.Print_Area" localSheetId="1">国内!$A$1:$I$57</definedName>
    <definedName name="_xlnm.Print_Area" localSheetId="0">'国内＋在外'!$A$1:$I$57</definedName>
    <definedName name="_xlnm.Print_Area" localSheetId="2">在外!$A$1:$I$57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2" l="1"/>
  <c r="E60" i="2"/>
  <c r="B62" i="2"/>
  <c r="C62" i="2"/>
  <c r="D62" i="2"/>
  <c r="E62" i="2"/>
  <c r="F62" i="2"/>
  <c r="G62" i="2"/>
  <c r="B63" i="2"/>
  <c r="C63" i="2"/>
  <c r="D63" i="2"/>
  <c r="E63" i="2"/>
  <c r="F63" i="2"/>
  <c r="G63" i="2"/>
  <c r="B65" i="2"/>
  <c r="C65" i="2"/>
  <c r="D65" i="2"/>
  <c r="E65" i="2"/>
  <c r="F65" i="2"/>
  <c r="F67" i="2" s="1"/>
  <c r="G65" i="2"/>
  <c r="B66" i="2"/>
  <c r="B67" i="2" s="1"/>
  <c r="C66" i="2"/>
  <c r="D66" i="2"/>
  <c r="E66" i="2"/>
  <c r="F66" i="2"/>
  <c r="G66" i="2"/>
  <c r="B68" i="2"/>
  <c r="B71" i="2" s="1"/>
  <c r="C68" i="2"/>
  <c r="D68" i="2"/>
  <c r="E68" i="2"/>
  <c r="F68" i="2"/>
  <c r="G68" i="2"/>
  <c r="B69" i="2"/>
  <c r="C69" i="2"/>
  <c r="D69" i="2"/>
  <c r="E69" i="2"/>
  <c r="F69" i="2"/>
  <c r="G69" i="2"/>
  <c r="E71" i="2" l="1"/>
  <c r="C64" i="2"/>
  <c r="C71" i="2"/>
  <c r="B64" i="2"/>
  <c r="E70" i="2"/>
  <c r="G71" i="2"/>
  <c r="F70" i="2"/>
  <c r="C72" i="2"/>
  <c r="C73" i="2" s="1"/>
  <c r="G72" i="2"/>
  <c r="I65" i="2"/>
  <c r="E64" i="2"/>
  <c r="C70" i="2"/>
  <c r="E72" i="2"/>
  <c r="F72" i="2"/>
  <c r="I68" i="2"/>
  <c r="F71" i="2"/>
  <c r="I62" i="2"/>
  <c r="F64" i="2"/>
  <c r="F73" i="2" s="1"/>
  <c r="E67" i="2"/>
  <c r="H68" i="2"/>
  <c r="D67" i="2"/>
  <c r="H65" i="2"/>
  <c r="D64" i="2"/>
  <c r="C67" i="2"/>
  <c r="I69" i="2"/>
  <c r="I66" i="2"/>
  <c r="I63" i="2"/>
  <c r="D70" i="2"/>
  <c r="H69" i="2"/>
  <c r="H62" i="2"/>
  <c r="D72" i="2"/>
  <c r="B72" i="2"/>
  <c r="B73" i="2" s="1"/>
  <c r="H66" i="2"/>
  <c r="D71" i="2"/>
  <c r="H63" i="2"/>
  <c r="B70" i="2"/>
  <c r="G70" i="2"/>
  <c r="G67" i="2"/>
  <c r="G64" i="2"/>
  <c r="I72" i="2" l="1"/>
  <c r="H67" i="2"/>
  <c r="E73" i="2"/>
  <c r="H70" i="2"/>
  <c r="I70" i="2"/>
  <c r="I71" i="2"/>
  <c r="D73" i="2"/>
  <c r="H72" i="2"/>
  <c r="H71" i="2"/>
  <c r="H64" i="2"/>
  <c r="G73" i="2"/>
  <c r="I67" i="2"/>
  <c r="I64" i="2"/>
  <c r="H73" i="2" l="1"/>
  <c r="I73" i="2"/>
  <c r="B60" i="8" l="1"/>
  <c r="E60" i="8"/>
  <c r="B63" i="8" l="1"/>
  <c r="F63" i="8"/>
  <c r="C63" i="8"/>
  <c r="C68" i="8"/>
  <c r="B68" i="8"/>
  <c r="B69" i="8"/>
  <c r="C65" i="8"/>
  <c r="F68" i="8"/>
  <c r="F62" i="8"/>
  <c r="B66" i="8"/>
  <c r="F66" i="8"/>
  <c r="E63" i="8"/>
  <c r="E65" i="8"/>
  <c r="F65" i="8"/>
  <c r="E68" i="8"/>
  <c r="B65" i="8"/>
  <c r="C66" i="8"/>
  <c r="B62" i="8"/>
  <c r="E69" i="8"/>
  <c r="E62" i="8"/>
  <c r="E66" i="8"/>
  <c r="F69" i="8"/>
  <c r="C69" i="8"/>
  <c r="C62" i="8"/>
  <c r="B67" i="8" l="1"/>
  <c r="F67" i="8"/>
  <c r="C70" i="8"/>
  <c r="C64" i="8"/>
  <c r="E67" i="8"/>
  <c r="B70" i="8"/>
  <c r="E70" i="8"/>
  <c r="G63" i="8"/>
  <c r="E71" i="8"/>
  <c r="E64" i="8"/>
  <c r="F71" i="8"/>
  <c r="F64" i="8"/>
  <c r="F70" i="8"/>
  <c r="C67" i="8"/>
  <c r="F72" i="8"/>
  <c r="G62" i="8"/>
  <c r="C72" i="8"/>
  <c r="E72" i="8"/>
  <c r="G69" i="8"/>
  <c r="B71" i="8"/>
  <c r="C71" i="8"/>
  <c r="D62" i="8"/>
  <c r="G68" i="8"/>
  <c r="G65" i="8"/>
  <c r="D69" i="8"/>
  <c r="G66" i="8"/>
  <c r="D65" i="8"/>
  <c r="D68" i="8"/>
  <c r="D63" i="8"/>
  <c r="D66" i="8"/>
  <c r="I62" i="8" l="1"/>
  <c r="G67" i="8"/>
  <c r="D64" i="8"/>
  <c r="H66" i="8"/>
  <c r="I66" i="8"/>
  <c r="F73" i="8"/>
  <c r="I65" i="8"/>
  <c r="D67" i="8"/>
  <c r="H65" i="8"/>
  <c r="I69" i="8"/>
  <c r="H69" i="8"/>
  <c r="H68" i="8"/>
  <c r="I68" i="8"/>
  <c r="D70" i="8"/>
  <c r="G72" i="8"/>
  <c r="G70" i="8"/>
  <c r="G64" i="8"/>
  <c r="G71" i="8"/>
  <c r="E73" i="8"/>
  <c r="C73" i="8"/>
  <c r="D71" i="8"/>
  <c r="D72" i="8"/>
  <c r="H62" i="8"/>
  <c r="I63" i="8"/>
  <c r="H63" i="8"/>
  <c r="H64" i="8" l="1"/>
  <c r="I64" i="8"/>
  <c r="I72" i="8"/>
  <c r="I70" i="8"/>
  <c r="H70" i="8"/>
  <c r="I67" i="8"/>
  <c r="H67" i="8"/>
  <c r="H73" i="8" s="1"/>
  <c r="G73" i="8"/>
  <c r="I71" i="8"/>
  <c r="H71" i="8"/>
  <c r="H72" i="8"/>
  <c r="D73" i="8"/>
  <c r="I73" i="8" l="1"/>
  <c r="B64" i="8" l="1"/>
  <c r="B72" i="8"/>
  <c r="B73" i="8" s="1"/>
</calcChain>
</file>

<file path=xl/sharedStrings.xml><?xml version="1.0" encoding="utf-8"?>
<sst xmlns="http://schemas.openxmlformats.org/spreadsheetml/2006/main" count="396" uniqueCount="82">
  <si>
    <t>山形県選挙管理委員会</t>
  </si>
  <si>
    <t>市町村名</t>
  </si>
  <si>
    <t>男</t>
  </si>
  <si>
    <t>女</t>
  </si>
  <si>
    <t>計</t>
  </si>
  <si>
    <t>増減数</t>
  </si>
  <si>
    <t>増減率％</t>
  </si>
  <si>
    <t>山形市</t>
  </si>
  <si>
    <t>米沢市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</si>
  <si>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</si>
  <si>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</si>
  <si>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</si>
  <si>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</si>
  <si>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</si>
  <si>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</si>
  <si>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</si>
  <si>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</si>
  <si>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</si>
  <si>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市計</t>
  </si>
  <si>
    <t>山辺町</t>
  </si>
  <si>
    <t>中山町</t>
  </si>
  <si>
    <t>東村山計</t>
  </si>
  <si>
    <t>河北町</t>
  </si>
  <si>
    <t>西川町</t>
  </si>
  <si>
    <t>朝日町</t>
  </si>
  <si>
    <t>大江町</t>
  </si>
  <si>
    <t>西村山計</t>
  </si>
  <si>
    <t>大石田町</t>
  </si>
  <si>
    <t>北村山計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</si>
  <si>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</si>
  <si>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</si>
  <si>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</si>
  <si>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</si>
  <si>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</si>
  <si>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</si>
  <si>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</si>
  <si>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最上計</t>
  </si>
  <si>
    <t>高畠町</t>
  </si>
  <si>
    <t>川西町</t>
  </si>
  <si>
    <t>東置賜計</t>
  </si>
  <si>
    <t>小国町</t>
  </si>
  <si>
    <t>白鷹町</t>
  </si>
  <si>
    <t>飯豊町</t>
  </si>
  <si>
    <t>三川町</t>
  </si>
  <si>
    <t>東田川計</t>
  </si>
  <si>
    <t>遊佐町</t>
  </si>
  <si>
    <t>飽海計</t>
  </si>
  <si>
    <t>郡計</t>
  </si>
  <si>
    <t>県計</t>
  </si>
  <si>
    <t>衆議院議員選挙小選挙区別登録者数</t>
  </si>
  <si>
    <t>第１区</t>
  </si>
  <si>
    <t>第２区</t>
  </si>
  <si>
    <t>第３区</t>
  </si>
  <si>
    <t>対前回比</t>
    <phoneticPr fontId="2"/>
  </si>
  <si>
    <t>鶴岡市</t>
    <phoneticPr fontId="2"/>
  </si>
  <si>
    <t>酒田市</t>
    <phoneticPr fontId="2"/>
  </si>
  <si>
    <t>西置賜計</t>
    <rPh sb="1" eb="2">
      <t>オ</t>
    </rPh>
    <rPh sb="2" eb="3">
      <t>タマワ</t>
    </rPh>
    <rPh sb="3" eb="4">
      <t>ケイ</t>
    </rPh>
    <phoneticPr fontId="2"/>
  </si>
  <si>
    <t>庄内町</t>
    <rPh sb="0" eb="3">
      <t>ショウナイマチ</t>
    </rPh>
    <phoneticPr fontId="2"/>
  </si>
  <si>
    <t>対前回比</t>
    <phoneticPr fontId="2"/>
  </si>
  <si>
    <t>選挙区</t>
    <rPh sb="0" eb="3">
      <t>センキョク</t>
    </rPh>
    <phoneticPr fontId="2"/>
  </si>
  <si>
    <t>－</t>
  </si>
  <si>
    <t>－</t>
    <phoneticPr fontId="2"/>
  </si>
  <si>
    <t>－</t>
    <phoneticPr fontId="2"/>
  </si>
  <si>
    <t>第１区市部</t>
    <rPh sb="3" eb="5">
      <t>シブ</t>
    </rPh>
    <phoneticPr fontId="1"/>
  </si>
  <si>
    <t>第１区郡部</t>
    <rPh sb="3" eb="5">
      <t>グンブ</t>
    </rPh>
    <phoneticPr fontId="1"/>
  </si>
  <si>
    <t>第２区市部</t>
    <rPh sb="3" eb="5">
      <t>シブ</t>
    </rPh>
    <phoneticPr fontId="1"/>
  </si>
  <si>
    <t>第２区郡部</t>
    <rPh sb="3" eb="5">
      <t>グンブ</t>
    </rPh>
    <phoneticPr fontId="1"/>
  </si>
  <si>
    <t>第３区市部</t>
    <rPh sb="0" eb="1">
      <t>ダイ</t>
    </rPh>
    <rPh sb="2" eb="3">
      <t>ク</t>
    </rPh>
    <rPh sb="3" eb="5">
      <t>シブ</t>
    </rPh>
    <phoneticPr fontId="1"/>
  </si>
  <si>
    <t>第３区郡部</t>
    <rPh sb="3" eb="5">
      <t>グンブ</t>
    </rPh>
    <phoneticPr fontId="1"/>
  </si>
  <si>
    <t>計　市部</t>
    <rPh sb="2" eb="4">
      <t>シブ</t>
    </rPh>
    <phoneticPr fontId="1"/>
  </si>
  <si>
    <t>計　郡部</t>
    <rPh sb="0" eb="1">
      <t>ケイ</t>
    </rPh>
    <rPh sb="2" eb="4">
      <t>グンブ</t>
    </rPh>
    <phoneticPr fontId="1"/>
  </si>
  <si>
    <t>第１区　計</t>
    <rPh sb="0" eb="1">
      <t>ダイ</t>
    </rPh>
    <rPh sb="2" eb="3">
      <t>ク</t>
    </rPh>
    <rPh sb="4" eb="5">
      <t>ケイ</t>
    </rPh>
    <phoneticPr fontId="1"/>
  </si>
  <si>
    <t>第２区　計</t>
    <rPh sb="0" eb="1">
      <t>ダイ</t>
    </rPh>
    <rPh sb="2" eb="3">
      <t>ク</t>
    </rPh>
    <rPh sb="4" eb="5">
      <t>ケイ</t>
    </rPh>
    <phoneticPr fontId="1"/>
  </si>
  <si>
    <t>第３区　計</t>
    <rPh sb="0" eb="1">
      <t>ダイ</t>
    </rPh>
    <rPh sb="2" eb="3">
      <t>ク</t>
    </rPh>
    <rPh sb="4" eb="5">
      <t>ケイ</t>
    </rPh>
    <phoneticPr fontId="1"/>
  </si>
  <si>
    <t>オンラインシステム報告用</t>
    <rPh sb="9" eb="12">
      <t>ホウコクヨウ</t>
    </rPh>
    <phoneticPr fontId="1"/>
  </si>
  <si>
    <t>令和6.10.14</t>
    <rPh sb="0" eb="1">
      <t>レイ</t>
    </rPh>
    <rPh sb="1" eb="2">
      <t>ワ</t>
    </rPh>
    <phoneticPr fontId="2"/>
  </si>
  <si>
    <t>令和8.1.26</t>
    <rPh sb="0" eb="1">
      <t>レイ</t>
    </rPh>
    <rPh sb="1" eb="2">
      <t>ワ</t>
    </rPh>
    <phoneticPr fontId="2"/>
  </si>
  <si>
    <t>在外選挙人名簿登録者数（令和８年１月26日現在）</t>
    <rPh sb="0" eb="2">
      <t>ザイガイ</t>
    </rPh>
    <phoneticPr fontId="1"/>
  </si>
  <si>
    <t>選挙人名簿登録者数（令和８年１月26日現在）</t>
    <rPh sb="15" eb="16">
      <t>ガツ</t>
    </rPh>
    <phoneticPr fontId="2"/>
  </si>
  <si>
    <t>令和6.10.14</t>
  </si>
  <si>
    <t>選挙人名簿登録者数＋在外選挙人名簿登録者数（令和８年１月26日現在）</t>
    <rPh sb="10" eb="21">
      <t>ザイガイセンキョニンメイボトウロクシャスウ</t>
    </rPh>
    <rPh sb="27" eb="28">
      <t>ガツ</t>
    </rPh>
    <phoneticPr fontId="2"/>
  </si>
  <si>
    <t>令和8.1.26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</si>
</sst>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</fills>
  <borders count="56">
    <border>
      <left/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/>
      <bottom style="double">
        <color indexed="8"/>
      </bottom>
      <diagonal/>
    </border>
    <border>
      <left style="thin">
        <color indexed="8"/>
      </left>
      <right style="medium">
        <color theme="1"/>
      </right>
      <top/>
      <bottom style="double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medium">
        <color theme="1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 style="double">
        <color indexed="8"/>
      </bottom>
      <diagonal/>
    </border>
    <border>
      <left style="medium">
        <color theme="1"/>
      </left>
      <right/>
      <top/>
      <bottom style="medium">
        <color indexed="8"/>
      </bottom>
      <diagonal/>
    </border>
    <border>
      <left style="thin">
        <color indexed="8"/>
      </left>
      <right style="medium">
        <color theme="1"/>
      </right>
      <top/>
      <bottom style="medium">
        <color indexed="8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double">
        <color indexed="8"/>
      </left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thin">
        <color indexed="8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ouble">
        <color indexed="8"/>
      </right>
      <top style="medium">
        <color theme="1"/>
      </top>
      <bottom/>
      <diagonal/>
    </border>
    <border>
      <left style="medium">
        <color theme="1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double">
        <color indexed="8"/>
      </right>
      <top style="thin">
        <color theme="1"/>
      </top>
      <bottom style="medium">
        <color theme="1"/>
      </bottom>
      <diagonal/>
    </border>
    <border>
      <left style="double">
        <color indexed="8"/>
      </left>
      <right/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indexed="8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double">
        <color indexed="8"/>
      </top>
      <bottom style="thin">
        <color theme="1"/>
      </bottom>
      <diagonal/>
    </border>
    <border>
      <left style="double">
        <color indexed="8"/>
      </left>
      <right/>
      <top style="double">
        <color indexed="8"/>
      </top>
      <bottom style="thin">
        <color theme="1"/>
      </bottom>
      <diagonal/>
    </border>
    <border>
      <left style="thin">
        <color indexed="8"/>
      </left>
      <right/>
      <top style="double">
        <color indexed="8"/>
      </top>
      <bottom style="thin">
        <color theme="1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 style="thin">
        <color theme="1"/>
      </bottom>
      <diagonal/>
    </border>
    <border>
      <left style="medium">
        <color theme="1"/>
      </left>
      <right/>
      <top style="thin">
        <color indexed="8"/>
      </top>
      <bottom style="thin">
        <color theme="1"/>
      </bottom>
      <diagonal/>
    </border>
    <border>
      <left style="double">
        <color indexed="8"/>
      </left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 style="double">
        <color indexed="8"/>
      </left>
      <right/>
      <top style="thin">
        <color theme="1"/>
      </top>
      <bottom style="double">
        <color theme="1"/>
      </bottom>
      <diagonal/>
    </border>
    <border>
      <left style="thin">
        <color indexed="8"/>
      </left>
      <right/>
      <top style="thin">
        <color theme="1"/>
      </top>
      <bottom style="double">
        <color theme="1"/>
      </bottom>
      <diagonal/>
    </border>
    <border>
      <left style="thin">
        <color indexed="8"/>
      </left>
      <right style="medium">
        <color theme="1"/>
      </right>
      <top style="thin">
        <color theme="1"/>
      </top>
      <bottom style="double">
        <color theme="1"/>
      </bottom>
      <diagonal/>
    </border>
  </borders>
  <cellStyleXfs count="1">
    <xf numFmtId="37" fontId="0" fillId="0" borderId="0"/>
  </cellStyleXfs>
  <cellXfs count="121">
    <xf numFmtId="37" fontId="0" fillId="0" borderId="0" xfId="0"/>
    <xf numFmtId="38" fontId="3" fillId="0" borderId="1" xfId="0" applyNumberFormat="1" applyFont="1" applyBorder="1" applyAlignment="1">
      <alignment vertical="center"/>
    </xf>
    <xf numFmtId="38" fontId="3" fillId="0" borderId="3" xfId="0" applyNumberFormat="1" applyFont="1" applyBorder="1" applyAlignment="1">
      <alignment vertical="center"/>
    </xf>
    <xf numFmtId="38" fontId="3" fillId="3" borderId="3" xfId="0" applyNumberFormat="1" applyFont="1" applyFill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38" fontId="3" fillId="3" borderId="14" xfId="0" applyNumberFormat="1" applyFont="1" applyFill="1" applyBorder="1" applyAlignment="1">
      <alignment vertical="center"/>
    </xf>
    <xf numFmtId="38" fontId="3" fillId="3" borderId="17" xfId="0" applyNumberFormat="1" applyFont="1" applyFill="1" applyBorder="1" applyAlignment="1">
      <alignment vertical="center"/>
    </xf>
    <xf numFmtId="38" fontId="3" fillId="2" borderId="34" xfId="0" applyNumberFormat="1" applyFont="1" applyFill="1" applyBorder="1" applyAlignment="1">
      <alignment vertical="center"/>
    </xf>
    <xf numFmtId="40" fontId="3" fillId="0" borderId="26" xfId="0" applyNumberFormat="1" applyFont="1" applyBorder="1" applyAlignment="1">
      <alignment vertical="center"/>
    </xf>
    <xf numFmtId="40" fontId="3" fillId="0" borderId="24" xfId="0" applyNumberFormat="1" applyFont="1" applyBorder="1" applyAlignment="1">
      <alignment vertical="center"/>
    </xf>
    <xf numFmtId="40" fontId="3" fillId="2" borderId="36" xfId="0" applyNumberFormat="1" applyFont="1" applyFill="1" applyBorder="1" applyAlignment="1">
      <alignment vertical="center"/>
    </xf>
    <xf numFmtId="40" fontId="3" fillId="3" borderId="24" xfId="0" applyNumberFormat="1" applyFont="1" applyFill="1" applyBorder="1" applyAlignment="1">
      <alignment vertical="center"/>
    </xf>
    <xf numFmtId="40" fontId="3" fillId="0" borderId="28" xfId="0" applyNumberFormat="1" applyFont="1" applyBorder="1" applyAlignment="1">
      <alignment vertical="center"/>
    </xf>
    <xf numFmtId="40" fontId="3" fillId="3" borderId="30" xfId="0" applyNumberFormat="1" applyFont="1" applyFill="1" applyBorder="1" applyAlignment="1">
      <alignment vertical="center"/>
    </xf>
    <xf numFmtId="40" fontId="3" fillId="3" borderId="32" xfId="0" applyNumberFormat="1" applyFont="1" applyFill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3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3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38" fontId="3" fillId="0" borderId="25" xfId="0" applyNumberFormat="1" applyFont="1" applyBorder="1" applyAlignment="1">
      <alignment vertical="center"/>
    </xf>
    <xf numFmtId="38" fontId="5" fillId="0" borderId="5" xfId="0" applyNumberFormat="1" applyFont="1" applyBorder="1" applyAlignment="1" applyProtection="1">
      <alignment vertical="center"/>
      <protection locked="0"/>
    </xf>
    <xf numFmtId="38" fontId="5" fillId="0" borderId="2" xfId="0" applyNumberFormat="1" applyFont="1" applyBorder="1" applyAlignment="1" applyProtection="1">
      <alignment vertical="center"/>
      <protection locked="0"/>
    </xf>
    <xf numFmtId="38" fontId="3" fillId="0" borderId="6" xfId="0" applyNumberFormat="1" applyFont="1" applyBorder="1" applyAlignment="1">
      <alignment vertical="center"/>
    </xf>
    <xf numFmtId="38" fontId="5" fillId="0" borderId="1" xfId="0" applyNumberFormat="1" applyFont="1" applyBorder="1" applyAlignment="1" applyProtection="1">
      <alignment vertical="center"/>
      <protection locked="0"/>
    </xf>
    <xf numFmtId="38" fontId="5" fillId="0" borderId="6" xfId="0" applyNumberFormat="1" applyFont="1" applyBorder="1" applyAlignment="1" applyProtection="1">
      <alignment vertical="center"/>
      <protection locked="0"/>
    </xf>
    <xf numFmtId="38" fontId="3" fillId="0" borderId="23" xfId="0" applyNumberFormat="1" applyFont="1" applyBorder="1" applyAlignment="1">
      <alignment vertical="center"/>
    </xf>
    <xf numFmtId="38" fontId="5" fillId="0" borderId="3" xfId="0" applyNumberFormat="1" applyFont="1" applyBorder="1" applyAlignment="1" applyProtection="1">
      <alignment vertical="center"/>
      <protection locked="0"/>
    </xf>
    <xf numFmtId="38" fontId="5" fillId="0" borderId="4" xfId="0" applyNumberFormat="1" applyFont="1" applyBorder="1" applyAlignment="1" applyProtection="1">
      <alignment vertical="center"/>
      <protection locked="0"/>
    </xf>
    <xf numFmtId="38" fontId="3" fillId="0" borderId="4" xfId="0" applyNumberFormat="1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38" fontId="3" fillId="3" borderId="23" xfId="0" applyNumberFormat="1" applyFont="1" applyFill="1" applyBorder="1" applyAlignment="1">
      <alignment horizontal="right" vertical="center"/>
    </xf>
    <xf numFmtId="38" fontId="3" fillId="3" borderId="4" xfId="0" applyNumberFormat="1" applyFont="1" applyFill="1" applyBorder="1" applyAlignment="1">
      <alignment vertical="center"/>
    </xf>
    <xf numFmtId="38" fontId="3" fillId="3" borderId="7" xfId="0" applyNumberFormat="1" applyFont="1" applyFill="1" applyBorder="1" applyAlignment="1">
      <alignment vertical="center"/>
    </xf>
    <xf numFmtId="38" fontId="3" fillId="3" borderId="0" xfId="0" applyNumberFormat="1" applyFont="1" applyFill="1" applyAlignment="1">
      <alignment horizontal="center" vertical="center"/>
    </xf>
    <xf numFmtId="38" fontId="4" fillId="3" borderId="0" xfId="0" applyNumberFormat="1" applyFont="1" applyFill="1" applyAlignment="1">
      <alignment vertical="center"/>
    </xf>
    <xf numFmtId="38" fontId="3" fillId="0" borderId="8" xfId="0" applyNumberFormat="1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38" fontId="3" fillId="0" borderId="27" xfId="0" applyNumberFormat="1" applyFont="1" applyBorder="1" applyAlignment="1">
      <alignment vertical="center"/>
    </xf>
    <xf numFmtId="38" fontId="3" fillId="0" borderId="12" xfId="0" applyNumberFormat="1" applyFont="1" applyBorder="1" applyAlignment="1">
      <alignment vertical="center"/>
    </xf>
    <xf numFmtId="38" fontId="5" fillId="0" borderId="13" xfId="0" applyNumberFormat="1" applyFont="1" applyBorder="1" applyAlignment="1" applyProtection="1">
      <alignment vertical="center"/>
      <protection locked="0"/>
    </xf>
    <xf numFmtId="38" fontId="5" fillId="0" borderId="12" xfId="0" applyNumberFormat="1" applyFont="1" applyBorder="1" applyAlignment="1" applyProtection="1">
      <alignment vertical="center"/>
      <protection locked="0"/>
    </xf>
    <xf numFmtId="38" fontId="3" fillId="3" borderId="29" xfId="0" applyNumberFormat="1" applyFont="1" applyFill="1" applyBorder="1" applyAlignment="1">
      <alignment horizontal="right" vertical="center"/>
    </xf>
    <xf numFmtId="38" fontId="3" fillId="3" borderId="15" xfId="0" applyNumberFormat="1" applyFont="1" applyFill="1" applyBorder="1" applyAlignment="1">
      <alignment vertical="center"/>
    </xf>
    <xf numFmtId="38" fontId="3" fillId="3" borderId="16" xfId="0" applyNumberFormat="1" applyFont="1" applyFill="1" applyBorder="1" applyAlignment="1">
      <alignment vertical="center"/>
    </xf>
    <xf numFmtId="38" fontId="3" fillId="3" borderId="31" xfId="0" applyNumberFormat="1" applyFont="1" applyFill="1" applyBorder="1" applyAlignment="1">
      <alignment horizontal="right" vertical="center"/>
    </xf>
    <xf numFmtId="38" fontId="3" fillId="3" borderId="18" xfId="0" applyNumberFormat="1" applyFont="1" applyFill="1" applyBorder="1" applyAlignment="1">
      <alignment vertical="center"/>
    </xf>
    <xf numFmtId="38" fontId="3" fillId="3" borderId="19" xfId="0" applyNumberFormat="1" applyFont="1" applyFill="1" applyBorder="1" applyAlignment="1">
      <alignment vertical="center"/>
    </xf>
    <xf numFmtId="38" fontId="3" fillId="2" borderId="33" xfId="0" applyNumberFormat="1" applyFont="1" applyFill="1" applyBorder="1" applyAlignment="1">
      <alignment horizontal="right" vertical="center"/>
    </xf>
    <xf numFmtId="38" fontId="3" fillId="2" borderId="35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38" fontId="3" fillId="0" borderId="25" xfId="0" applyNumberFormat="1" applyFont="1" applyBorder="1" applyAlignment="1">
      <alignment horizontal="center" vertical="center"/>
    </xf>
    <xf numFmtId="38" fontId="3" fillId="0" borderId="23" xfId="0" applyNumberFormat="1" applyFont="1" applyBorder="1" applyAlignment="1">
      <alignment horizontal="center" vertical="center"/>
    </xf>
    <xf numFmtId="38" fontId="3" fillId="2" borderId="33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/>
    </xf>
    <xf numFmtId="40" fontId="3" fillId="0" borderId="0" xfId="0" applyNumberFormat="1" applyFont="1" applyAlignment="1">
      <alignment vertical="center"/>
    </xf>
    <xf numFmtId="40" fontId="3" fillId="2" borderId="24" xfId="0" applyNumberFormat="1" applyFont="1" applyFill="1" applyBorder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8" fontId="3" fillId="4" borderId="23" xfId="0" applyNumberFormat="1" applyFont="1" applyFill="1" applyBorder="1" applyAlignment="1">
      <alignment horizontal="right" vertical="center"/>
    </xf>
    <xf numFmtId="38" fontId="3" fillId="4" borderId="3" xfId="0" applyNumberFormat="1" applyFont="1" applyFill="1" applyBorder="1" applyAlignment="1">
      <alignment vertical="center"/>
    </xf>
    <xf numFmtId="38" fontId="3" fillId="4" borderId="4" xfId="0" applyNumberFormat="1" applyFont="1" applyFill="1" applyBorder="1" applyAlignment="1">
      <alignment vertical="center"/>
    </xf>
    <xf numFmtId="38" fontId="3" fillId="4" borderId="7" xfId="0" applyNumberFormat="1" applyFont="1" applyFill="1" applyBorder="1" applyAlignment="1">
      <alignment vertical="center"/>
    </xf>
    <xf numFmtId="40" fontId="3" fillId="4" borderId="24" xfId="0" applyNumberFormat="1" applyFont="1" applyFill="1" applyBorder="1" applyAlignment="1">
      <alignment vertical="center"/>
    </xf>
    <xf numFmtId="38" fontId="3" fillId="4" borderId="0" xfId="0" applyNumberFormat="1" applyFont="1" applyFill="1" applyAlignment="1">
      <alignment horizontal="center" vertical="center"/>
    </xf>
    <xf numFmtId="38" fontId="4" fillId="4" borderId="0" xfId="0" applyNumberFormat="1" applyFont="1" applyFill="1" applyAlignment="1">
      <alignment vertical="center"/>
    </xf>
    <xf numFmtId="38" fontId="3" fillId="4" borderId="29" xfId="0" applyNumberFormat="1" applyFont="1" applyFill="1" applyBorder="1" applyAlignment="1">
      <alignment horizontal="right" vertical="center"/>
    </xf>
    <xf numFmtId="38" fontId="3" fillId="4" borderId="14" xfId="0" applyNumberFormat="1" applyFont="1" applyFill="1" applyBorder="1" applyAlignment="1">
      <alignment vertical="center"/>
    </xf>
    <xf numFmtId="38" fontId="3" fillId="4" borderId="15" xfId="0" applyNumberFormat="1" applyFont="1" applyFill="1" applyBorder="1" applyAlignment="1">
      <alignment vertical="center"/>
    </xf>
    <xf numFmtId="38" fontId="3" fillId="4" borderId="16" xfId="0" applyNumberFormat="1" applyFont="1" applyFill="1" applyBorder="1" applyAlignment="1">
      <alignment vertical="center"/>
    </xf>
    <xf numFmtId="40" fontId="3" fillId="4" borderId="30" xfId="0" applyNumberFormat="1" applyFont="1" applyFill="1" applyBorder="1" applyAlignment="1">
      <alignment vertical="center"/>
    </xf>
    <xf numFmtId="38" fontId="3" fillId="4" borderId="31" xfId="0" applyNumberFormat="1" applyFont="1" applyFill="1" applyBorder="1" applyAlignment="1">
      <alignment horizontal="right" vertical="center"/>
    </xf>
    <xf numFmtId="38" fontId="3" fillId="4" borderId="17" xfId="0" applyNumberFormat="1" applyFont="1" applyFill="1" applyBorder="1" applyAlignment="1">
      <alignment vertical="center"/>
    </xf>
    <xf numFmtId="38" fontId="3" fillId="4" borderId="18" xfId="0" applyNumberFormat="1" applyFont="1" applyFill="1" applyBorder="1" applyAlignment="1">
      <alignment vertical="center"/>
    </xf>
    <xf numFmtId="38" fontId="3" fillId="4" borderId="19" xfId="0" applyNumberFormat="1" applyFont="1" applyFill="1" applyBorder="1" applyAlignment="1">
      <alignment vertical="center"/>
    </xf>
    <xf numFmtId="40" fontId="3" fillId="4" borderId="32" xfId="0" applyNumberFormat="1" applyFont="1" applyFill="1" applyBorder="1" applyAlignment="1">
      <alignment vertical="center"/>
    </xf>
    <xf numFmtId="38" fontId="3" fillId="5" borderId="23" xfId="0" applyNumberFormat="1" applyFont="1" applyFill="1" applyBorder="1" applyAlignment="1">
      <alignment horizontal="right" vertical="center"/>
    </xf>
    <xf numFmtId="38" fontId="3" fillId="5" borderId="3" xfId="0" applyNumberFormat="1" applyFont="1" applyFill="1" applyBorder="1" applyAlignment="1">
      <alignment vertical="center"/>
    </xf>
    <xf numFmtId="38" fontId="3" fillId="5" borderId="4" xfId="0" applyNumberFormat="1" applyFont="1" applyFill="1" applyBorder="1" applyAlignment="1">
      <alignment vertical="center"/>
    </xf>
    <xf numFmtId="38" fontId="3" fillId="5" borderId="7" xfId="0" applyNumberFormat="1" applyFont="1" applyFill="1" applyBorder="1" applyAlignment="1">
      <alignment vertical="center"/>
    </xf>
    <xf numFmtId="40" fontId="3" fillId="5" borderId="24" xfId="0" applyNumberFormat="1" applyFont="1" applyFill="1" applyBorder="1" applyAlignment="1">
      <alignment vertical="center"/>
    </xf>
    <xf numFmtId="38" fontId="4" fillId="5" borderId="0" xfId="0" applyNumberFormat="1" applyFont="1" applyFill="1" applyAlignment="1">
      <alignment vertical="center"/>
    </xf>
    <xf numFmtId="38" fontId="3" fillId="5" borderId="29" xfId="0" applyNumberFormat="1" applyFont="1" applyFill="1" applyBorder="1" applyAlignment="1">
      <alignment horizontal="right" vertical="center"/>
    </xf>
    <xf numFmtId="38" fontId="3" fillId="5" borderId="14" xfId="0" applyNumberFormat="1" applyFont="1" applyFill="1" applyBorder="1" applyAlignment="1">
      <alignment vertical="center"/>
    </xf>
    <xf numFmtId="38" fontId="3" fillId="5" borderId="15" xfId="0" applyNumberFormat="1" applyFont="1" applyFill="1" applyBorder="1" applyAlignment="1">
      <alignment vertical="center"/>
    </xf>
    <xf numFmtId="38" fontId="3" fillId="5" borderId="16" xfId="0" applyNumberFormat="1" applyFont="1" applyFill="1" applyBorder="1" applyAlignment="1">
      <alignment vertical="center"/>
    </xf>
    <xf numFmtId="40" fontId="3" fillId="5" borderId="30" xfId="0" applyNumberFormat="1" applyFont="1" applyFill="1" applyBorder="1" applyAlignment="1">
      <alignment vertical="center"/>
    </xf>
    <xf numFmtId="38" fontId="3" fillId="5" borderId="31" xfId="0" applyNumberFormat="1" applyFont="1" applyFill="1" applyBorder="1" applyAlignment="1">
      <alignment horizontal="right" vertical="center"/>
    </xf>
    <xf numFmtId="38" fontId="3" fillId="5" borderId="17" xfId="0" applyNumberFormat="1" applyFont="1" applyFill="1" applyBorder="1" applyAlignment="1">
      <alignment vertical="center"/>
    </xf>
    <xf numFmtId="38" fontId="3" fillId="5" borderId="18" xfId="0" applyNumberFormat="1" applyFont="1" applyFill="1" applyBorder="1" applyAlignment="1">
      <alignment vertical="center"/>
    </xf>
    <xf numFmtId="38" fontId="3" fillId="5" borderId="19" xfId="0" applyNumberFormat="1" applyFont="1" applyFill="1" applyBorder="1" applyAlignment="1">
      <alignment vertical="center"/>
    </xf>
    <xf numFmtId="40" fontId="3" fillId="5" borderId="32" xfId="0" applyNumberFormat="1" applyFont="1" applyFill="1" applyBorder="1" applyAlignment="1">
      <alignment vertical="center"/>
    </xf>
    <xf numFmtId="38" fontId="3" fillId="0" borderId="27" xfId="0" applyNumberFormat="1" applyFont="1" applyBorder="1" applyAlignment="1">
      <alignment horizontal="center" vertical="center"/>
    </xf>
    <xf numFmtId="38" fontId="3" fillId="2" borderId="40" xfId="0" applyNumberFormat="1" applyFont="1" applyFill="1" applyBorder="1" applyAlignment="1">
      <alignment horizontal="center" vertical="center"/>
    </xf>
    <xf numFmtId="38" fontId="3" fillId="0" borderId="41" xfId="0" applyNumberFormat="1" applyFont="1" applyBorder="1" applyAlignment="1">
      <alignment vertical="center"/>
    </xf>
    <xf numFmtId="38" fontId="3" fillId="0" borderId="42" xfId="0" applyNumberFormat="1" applyFont="1" applyBorder="1" applyAlignment="1">
      <alignment vertical="center"/>
    </xf>
    <xf numFmtId="40" fontId="3" fillId="0" borderId="43" xfId="0" applyNumberFormat="1" applyFont="1" applyBorder="1" applyAlignment="1">
      <alignment vertical="center"/>
    </xf>
    <xf numFmtId="38" fontId="3" fillId="0" borderId="44" xfId="0" applyNumberFormat="1" applyFont="1" applyBorder="1" applyAlignment="1">
      <alignment horizontal="center" vertical="center"/>
    </xf>
    <xf numFmtId="38" fontId="3" fillId="0" borderId="45" xfId="0" applyNumberFormat="1" applyFont="1" applyBorder="1" applyAlignment="1">
      <alignment vertical="center"/>
    </xf>
    <xf numFmtId="38" fontId="3" fillId="0" borderId="46" xfId="0" applyNumberFormat="1" applyFont="1" applyBorder="1" applyAlignment="1">
      <alignment vertical="center"/>
    </xf>
    <xf numFmtId="40" fontId="3" fillId="0" borderId="47" xfId="0" applyNumberFormat="1" applyFont="1" applyBorder="1" applyAlignment="1">
      <alignment vertical="center"/>
    </xf>
    <xf numFmtId="38" fontId="3" fillId="0" borderId="48" xfId="0" applyNumberFormat="1" applyFont="1" applyBorder="1" applyAlignment="1">
      <alignment horizontal="center" vertical="center"/>
    </xf>
    <xf numFmtId="38" fontId="3" fillId="0" borderId="49" xfId="0" applyNumberFormat="1" applyFont="1" applyBorder="1" applyAlignment="1">
      <alignment vertical="center"/>
    </xf>
    <xf numFmtId="38" fontId="3" fillId="0" borderId="50" xfId="0" applyNumberFormat="1" applyFont="1" applyBorder="1" applyAlignment="1">
      <alignment vertical="center"/>
    </xf>
    <xf numFmtId="40" fontId="3" fillId="0" borderId="51" xfId="0" applyNumberFormat="1" applyFont="1" applyBorder="1" applyAlignment="1">
      <alignment vertical="center"/>
    </xf>
    <xf numFmtId="38" fontId="3" fillId="0" borderId="52" xfId="0" applyNumberFormat="1" applyFont="1" applyBorder="1" applyAlignment="1">
      <alignment horizontal="center" vertical="center"/>
    </xf>
    <xf numFmtId="38" fontId="3" fillId="0" borderId="53" xfId="0" applyNumberFormat="1" applyFont="1" applyBorder="1" applyAlignment="1">
      <alignment vertical="center"/>
    </xf>
    <xf numFmtId="38" fontId="3" fillId="0" borderId="54" xfId="0" applyNumberFormat="1" applyFont="1" applyBorder="1" applyAlignment="1">
      <alignment vertical="center"/>
    </xf>
    <xf numFmtId="40" fontId="3" fillId="0" borderId="55" xfId="0" applyNumberFormat="1" applyFont="1" applyBorder="1" applyAlignment="1">
      <alignment vertical="center"/>
    </xf>
    <xf numFmtId="38" fontId="3" fillId="2" borderId="37" xfId="0" applyNumberFormat="1" applyFont="1" applyFill="1" applyBorder="1" applyAlignment="1">
      <alignment horizontal="center" vertical="center"/>
    </xf>
    <xf numFmtId="38" fontId="3" fillId="2" borderId="38" xfId="0" applyNumberFormat="1" applyFont="1" applyFill="1" applyBorder="1" applyAlignment="1">
      <alignment horizontal="center" vertical="center"/>
    </xf>
    <xf numFmtId="38" fontId="3" fillId="2" borderId="20" xfId="0" applyNumberFormat="1" applyFont="1" applyFill="1" applyBorder="1" applyAlignment="1">
      <alignment horizontal="center" vertical="center"/>
    </xf>
    <xf numFmtId="38" fontId="3" fillId="2" borderId="21" xfId="0" applyNumberFormat="1" applyFont="1" applyFill="1" applyBorder="1" applyAlignment="1">
      <alignment horizontal="center" vertical="center"/>
    </xf>
    <xf numFmtId="38" fontId="3" fillId="2" borderId="39" xfId="0" applyNumberFormat="1" applyFont="1" applyFill="1" applyBorder="1" applyAlignment="1">
      <alignment horizontal="center" vertical="center"/>
    </xf>
    <xf numFmtId="38" fontId="3" fillId="2" borderId="2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4">
    <pageSetUpPr fitToPage="1"/>
  </sheetPr>
  <dimension ref="A1:I73"/>
  <sheetViews>
    <sheetView defaultGridColor="0" view="pageBreakPreview" colorId="22" zoomScale="80" zoomScaleNormal="70" zoomScaleSheetLayoutView="80" workbookViewId="0">
      <pane xSplit="1" ySplit="3" topLeftCell="C46" activePane="bottomRight" state="frozen"/>
      <selection pane="topRight" activeCell="B1" sqref="B1"/>
      <selection pane="bottomLeft" activeCell="A4" sqref="A4"/>
      <selection pane="bottomRight" activeCell="K7" sqref="K7"/>
    </sheetView>
  </sheetViews>
  <sheetFormatPr defaultColWidth="10.69921875" defaultRowHeight="21" customHeight="1" x14ac:dyDescent="0.2"/>
  <cols>
    <col min="1" max="6" width="10.69921875" style="18" customWidth="1"/>
    <col min="7" max="7" width="10.69921875" style="15" customWidth="1"/>
    <col min="8" max="8" width="10.69921875" style="18" customWidth="1"/>
    <col min="9" max="9" width="10.69921875" style="64" customWidth="1"/>
    <col min="10" max="16384" width="10.69921875" style="18"/>
  </cols>
  <sheetData>
    <row r="1" spans="1:9" ht="21" customHeight="1" thickBot="1" x14ac:dyDescent="0.25">
      <c r="A1" s="15" t="s">
        <v>80</v>
      </c>
      <c r="B1" s="15"/>
      <c r="C1" s="15"/>
      <c r="D1" s="15"/>
      <c r="E1" s="15"/>
      <c r="F1" s="15"/>
      <c r="G1" s="16"/>
      <c r="H1" s="15" t="s">
        <v>0</v>
      </c>
      <c r="I1" s="62"/>
    </row>
    <row r="2" spans="1:9" s="20" customFormat="1" ht="21" customHeight="1" x14ac:dyDescent="0.2">
      <c r="A2" s="115" t="s">
        <v>1</v>
      </c>
      <c r="B2" s="117" t="s">
        <v>81</v>
      </c>
      <c r="C2" s="118"/>
      <c r="D2" s="119"/>
      <c r="E2" s="117" t="s">
        <v>79</v>
      </c>
      <c r="F2" s="118"/>
      <c r="G2" s="119"/>
      <c r="H2" s="117" t="s">
        <v>53</v>
      </c>
      <c r="I2" s="120"/>
    </row>
    <row r="3" spans="1:9" s="20" customFormat="1" ht="21" customHeight="1" thickBot="1" x14ac:dyDescent="0.25">
      <c r="A3" s="116"/>
      <c r="B3" s="21" t="s">
        <v>2</v>
      </c>
      <c r="C3" s="22" t="s">
        <v>3</v>
      </c>
      <c r="D3" s="22" t="s">
        <v>4</v>
      </c>
      <c r="E3" s="21" t="s">
        <v>2</v>
      </c>
      <c r="F3" s="22" t="s">
        <v>3</v>
      </c>
      <c r="G3" s="22" t="s">
        <v>4</v>
      </c>
      <c r="H3" s="21" t="s">
        <v>5</v>
      </c>
      <c r="I3" s="63" t="s">
        <v>6</v>
      </c>
    </row>
    <row r="4" spans="1:9" ht="21" customHeight="1" thickTop="1" x14ac:dyDescent="0.2">
      <c r="A4" s="23" t="s">
        <v>7</v>
      </c>
      <c r="B4" s="24">
        <v>94570</v>
      </c>
      <c r="C4" s="25">
        <v>105340</v>
      </c>
      <c r="D4" s="26">
        <v>199910</v>
      </c>
      <c r="E4" s="27">
        <v>95534</v>
      </c>
      <c r="F4" s="28">
        <v>106376</v>
      </c>
      <c r="G4" s="26">
        <v>201910</v>
      </c>
      <c r="H4" s="1">
        <v>-2000</v>
      </c>
      <c r="I4" s="8">
        <v>-0.99054033975534139</v>
      </c>
    </row>
    <row r="5" spans="1:9" ht="21" customHeight="1" x14ac:dyDescent="0.2">
      <c r="A5" s="23" t="s">
        <v>8</v>
      </c>
      <c r="B5" s="27">
        <v>30865</v>
      </c>
      <c r="C5" s="28">
        <v>32258</v>
      </c>
      <c r="D5" s="26">
        <v>63123</v>
      </c>
      <c r="E5" s="27">
        <v>31373</v>
      </c>
      <c r="F5" s="28">
        <v>32863</v>
      </c>
      <c r="G5" s="26">
        <v>64236</v>
      </c>
      <c r="H5" s="1">
        <v>-1113</v>
      </c>
      <c r="I5" s="8">
        <v>-1.7326732673267315</v>
      </c>
    </row>
    <row r="6" spans="1:9" ht="21" customHeight="1" x14ac:dyDescent="0.2">
      <c r="A6" s="23" t="s">
        <v>54</v>
      </c>
      <c r="B6" s="27">
        <v>47626</v>
      </c>
      <c r="C6" s="28">
        <v>51787</v>
      </c>
      <c r="D6" s="26">
        <v>99413</v>
      </c>
      <c r="E6" s="27">
        <v>48390</v>
      </c>
      <c r="F6" s="28">
        <v>52940</v>
      </c>
      <c r="G6" s="26">
        <v>101330</v>
      </c>
      <c r="H6" s="1">
        <v>-1917</v>
      </c>
      <c r="I6" s="8">
        <v>-1.8918385473206314</v>
      </c>
    </row>
    <row r="7" spans="1:9" ht="21" customHeight="1" x14ac:dyDescent="0.2">
      <c r="A7" s="23" t="s">
        <v>55</v>
      </c>
      <c r="B7" s="27">
        <v>38697</v>
      </c>
      <c r="C7" s="28">
        <v>42290</v>
      </c>
      <c r="D7" s="26">
        <v>80987</v>
      </c>
      <c r="E7" s="27">
        <v>39578</v>
      </c>
      <c r="F7" s="28">
        <v>43194</v>
      </c>
      <c r="G7" s="26">
        <v>82772</v>
      </c>
      <c r="H7" s="1">
        <v>-1785</v>
      </c>
      <c r="I7" s="8">
        <v>-2.1565263615715367</v>
      </c>
    </row>
    <row r="8" spans="1:9" ht="21" customHeight="1" x14ac:dyDescent="0.2">
      <c r="A8" s="23" t="s">
        <v>9</v>
      </c>
      <c r="B8" s="27">
        <v>13088</v>
      </c>
      <c r="C8" s="28">
        <v>14290</v>
      </c>
      <c r="D8" s="26">
        <v>27378</v>
      </c>
      <c r="E8" s="27">
        <v>13347</v>
      </c>
      <c r="F8" s="28">
        <v>14579</v>
      </c>
      <c r="G8" s="26">
        <v>27926</v>
      </c>
      <c r="H8" s="1">
        <v>-548</v>
      </c>
      <c r="I8" s="8">
        <v>-1.9623290123898869</v>
      </c>
    </row>
    <row r="9" spans="1:9" ht="21" customHeight="1" x14ac:dyDescent="0.2">
      <c r="A9" s="23" t="s">
        <v>10</v>
      </c>
      <c r="B9" s="27">
        <v>15971</v>
      </c>
      <c r="C9" s="28">
        <v>16763</v>
      </c>
      <c r="D9" s="26">
        <v>32734</v>
      </c>
      <c r="E9" s="27">
        <v>16199</v>
      </c>
      <c r="F9" s="28">
        <v>17062</v>
      </c>
      <c r="G9" s="26">
        <v>33261</v>
      </c>
      <c r="H9" s="1">
        <v>-527</v>
      </c>
      <c r="I9" s="8">
        <v>-1.5844382309611831</v>
      </c>
    </row>
    <row r="10" spans="1:9" ht="21" customHeight="1" x14ac:dyDescent="0.2">
      <c r="A10" s="23" t="s">
        <v>11</v>
      </c>
      <c r="B10" s="27">
        <v>11462</v>
      </c>
      <c r="C10" s="28">
        <v>12512</v>
      </c>
      <c r="D10" s="26">
        <v>23974</v>
      </c>
      <c r="E10" s="27">
        <v>11760</v>
      </c>
      <c r="F10" s="28">
        <v>12797</v>
      </c>
      <c r="G10" s="26">
        <v>24557</v>
      </c>
      <c r="H10" s="1">
        <v>-583</v>
      </c>
      <c r="I10" s="8">
        <v>-2.3740684937085206</v>
      </c>
    </row>
    <row r="11" spans="1:9" ht="21" customHeight="1" x14ac:dyDescent="0.2">
      <c r="A11" s="23" t="s">
        <v>12</v>
      </c>
      <c r="B11" s="27">
        <v>9075</v>
      </c>
      <c r="C11" s="28">
        <v>9343</v>
      </c>
      <c r="D11" s="26">
        <v>18418</v>
      </c>
      <c r="E11" s="27">
        <v>9232</v>
      </c>
      <c r="F11" s="28">
        <v>9612</v>
      </c>
      <c r="G11" s="26">
        <v>18844</v>
      </c>
      <c r="H11" s="1">
        <v>-426</v>
      </c>
      <c r="I11" s="8">
        <v>-2.2606665251538942</v>
      </c>
    </row>
    <row r="12" spans="1:9" ht="21" customHeight="1" x14ac:dyDescent="0.2">
      <c r="A12" s="23" t="s">
        <v>13</v>
      </c>
      <c r="B12" s="27">
        <v>9979</v>
      </c>
      <c r="C12" s="28">
        <v>10598</v>
      </c>
      <c r="D12" s="26">
        <v>20577</v>
      </c>
      <c r="E12" s="27">
        <v>10194</v>
      </c>
      <c r="F12" s="28">
        <v>10822</v>
      </c>
      <c r="G12" s="26">
        <v>21016</v>
      </c>
      <c r="H12" s="1">
        <v>-439</v>
      </c>
      <c r="I12" s="8">
        <v>-2.0888846593071975</v>
      </c>
    </row>
    <row r="13" spans="1:9" ht="21" customHeight="1" x14ac:dyDescent="0.2">
      <c r="A13" s="23" t="s">
        <v>14</v>
      </c>
      <c r="B13" s="27">
        <v>24228</v>
      </c>
      <c r="C13" s="28">
        <v>25873</v>
      </c>
      <c r="D13" s="26">
        <v>50101</v>
      </c>
      <c r="E13" s="27">
        <v>24488</v>
      </c>
      <c r="F13" s="28">
        <v>26116</v>
      </c>
      <c r="G13" s="26">
        <v>50604</v>
      </c>
      <c r="H13" s="1">
        <v>-503</v>
      </c>
      <c r="I13" s="8">
        <v>-0.99399256975732442</v>
      </c>
    </row>
    <row r="14" spans="1:9" ht="21" customHeight="1" x14ac:dyDescent="0.2">
      <c r="A14" s="23" t="s">
        <v>15</v>
      </c>
      <c r="B14" s="27">
        <v>19454</v>
      </c>
      <c r="C14" s="28">
        <v>20122</v>
      </c>
      <c r="D14" s="26">
        <v>39576</v>
      </c>
      <c r="E14" s="27">
        <v>19484</v>
      </c>
      <c r="F14" s="28">
        <v>20125</v>
      </c>
      <c r="G14" s="26">
        <v>39609</v>
      </c>
      <c r="H14" s="1">
        <v>-33</v>
      </c>
      <c r="I14" s="8">
        <v>-8.3314398242833931E-2</v>
      </c>
    </row>
    <row r="15" spans="1:9" ht="21" customHeight="1" x14ac:dyDescent="0.2">
      <c r="A15" s="23" t="s">
        <v>16</v>
      </c>
      <c r="B15" s="27">
        <v>5826</v>
      </c>
      <c r="C15" s="28">
        <v>5871</v>
      </c>
      <c r="D15" s="26">
        <v>11697</v>
      </c>
      <c r="E15" s="27">
        <v>5989</v>
      </c>
      <c r="F15" s="28">
        <v>6122</v>
      </c>
      <c r="G15" s="26">
        <v>12111</v>
      </c>
      <c r="H15" s="1">
        <v>-414</v>
      </c>
      <c r="I15" s="8">
        <v>-3.4183799851374772</v>
      </c>
    </row>
    <row r="16" spans="1:9" ht="21" customHeight="1" thickBot="1" x14ac:dyDescent="0.25">
      <c r="A16" s="29" t="s">
        <v>17</v>
      </c>
      <c r="B16" s="30">
        <v>11859</v>
      </c>
      <c r="C16" s="31">
        <v>12733</v>
      </c>
      <c r="D16" s="32">
        <v>24592</v>
      </c>
      <c r="E16" s="30">
        <v>12086</v>
      </c>
      <c r="F16" s="31">
        <v>12978</v>
      </c>
      <c r="G16" s="33">
        <v>25064</v>
      </c>
      <c r="H16" s="2">
        <v>-472</v>
      </c>
      <c r="I16" s="9">
        <v>-1.8831790616023056</v>
      </c>
    </row>
    <row r="17" spans="1:9" s="87" customFormat="1" ht="21" customHeight="1" thickTop="1" thickBot="1" x14ac:dyDescent="0.25">
      <c r="A17" s="82" t="s">
        <v>18</v>
      </c>
      <c r="B17" s="83">
        <v>332700</v>
      </c>
      <c r="C17" s="84">
        <v>359780</v>
      </c>
      <c r="D17" s="84">
        <v>692480</v>
      </c>
      <c r="E17" s="83">
        <v>337654</v>
      </c>
      <c r="F17" s="84">
        <v>365586</v>
      </c>
      <c r="G17" s="85">
        <v>703240</v>
      </c>
      <c r="H17" s="83">
        <v>-10760</v>
      </c>
      <c r="I17" s="86">
        <v>-1.5300608611569402</v>
      </c>
    </row>
    <row r="18" spans="1:9" ht="21" customHeight="1" thickTop="1" x14ac:dyDescent="0.2">
      <c r="A18" s="23" t="s">
        <v>19</v>
      </c>
      <c r="B18" s="27">
        <v>5519</v>
      </c>
      <c r="C18" s="28">
        <v>5809</v>
      </c>
      <c r="D18" s="26">
        <v>11328</v>
      </c>
      <c r="E18" s="27">
        <v>5591</v>
      </c>
      <c r="F18" s="28">
        <v>5884</v>
      </c>
      <c r="G18" s="39">
        <v>11475</v>
      </c>
      <c r="H18" s="1">
        <v>-147</v>
      </c>
      <c r="I18" s="8">
        <v>-1.2810457516339966</v>
      </c>
    </row>
    <row r="19" spans="1:9" ht="21" customHeight="1" thickBot="1" x14ac:dyDescent="0.25">
      <c r="A19" s="29" t="s">
        <v>20</v>
      </c>
      <c r="B19" s="30">
        <v>4379</v>
      </c>
      <c r="C19" s="31">
        <v>4601</v>
      </c>
      <c r="D19" s="32">
        <v>8980</v>
      </c>
      <c r="E19" s="30">
        <v>4439</v>
      </c>
      <c r="F19" s="31">
        <v>4689</v>
      </c>
      <c r="G19" s="33">
        <v>9128</v>
      </c>
      <c r="H19" s="2">
        <v>-148</v>
      </c>
      <c r="I19" s="9">
        <v>-1.6213847502191072</v>
      </c>
    </row>
    <row r="20" spans="1:9" s="87" customFormat="1" ht="21" customHeight="1" thickTop="1" thickBot="1" x14ac:dyDescent="0.25">
      <c r="A20" s="82" t="s">
        <v>21</v>
      </c>
      <c r="B20" s="83">
        <v>9898</v>
      </c>
      <c r="C20" s="84">
        <v>10410</v>
      </c>
      <c r="D20" s="84">
        <v>20308</v>
      </c>
      <c r="E20" s="83">
        <v>10030</v>
      </c>
      <c r="F20" s="84">
        <v>10573</v>
      </c>
      <c r="G20" s="85">
        <v>20603</v>
      </c>
      <c r="H20" s="83">
        <v>-295</v>
      </c>
      <c r="I20" s="86">
        <v>-1.4318303159734</v>
      </c>
    </row>
    <row r="21" spans="1:9" ht="21" customHeight="1" thickTop="1" x14ac:dyDescent="0.2">
      <c r="A21" s="23" t="s">
        <v>22</v>
      </c>
      <c r="B21" s="27">
        <v>6991</v>
      </c>
      <c r="C21" s="28">
        <v>7326</v>
      </c>
      <c r="D21" s="26">
        <v>14317</v>
      </c>
      <c r="E21" s="27">
        <v>7111</v>
      </c>
      <c r="F21" s="28">
        <v>7430</v>
      </c>
      <c r="G21" s="39">
        <v>14541</v>
      </c>
      <c r="H21" s="1">
        <v>-224</v>
      </c>
      <c r="I21" s="8">
        <v>-1.5404717694793959</v>
      </c>
    </row>
    <row r="22" spans="1:9" ht="21" customHeight="1" x14ac:dyDescent="0.2">
      <c r="A22" s="23" t="s">
        <v>23</v>
      </c>
      <c r="B22" s="27">
        <v>1937</v>
      </c>
      <c r="C22" s="28">
        <v>2006</v>
      </c>
      <c r="D22" s="26">
        <v>3943</v>
      </c>
      <c r="E22" s="27">
        <v>2009</v>
      </c>
      <c r="F22" s="28">
        <v>2088</v>
      </c>
      <c r="G22" s="39">
        <v>4097</v>
      </c>
      <c r="H22" s="1">
        <v>-154</v>
      </c>
      <c r="I22" s="8">
        <v>-3.7588479375152559</v>
      </c>
    </row>
    <row r="23" spans="1:9" ht="21" customHeight="1" x14ac:dyDescent="0.2">
      <c r="A23" s="23" t="s">
        <v>24</v>
      </c>
      <c r="B23" s="27">
        <v>2537</v>
      </c>
      <c r="C23" s="28">
        <v>2516</v>
      </c>
      <c r="D23" s="26">
        <v>5053</v>
      </c>
      <c r="E23" s="27">
        <v>2597</v>
      </c>
      <c r="F23" s="28">
        <v>2615</v>
      </c>
      <c r="G23" s="39">
        <v>5212</v>
      </c>
      <c r="H23" s="1">
        <v>-159</v>
      </c>
      <c r="I23" s="8">
        <v>-3.0506523407521087</v>
      </c>
    </row>
    <row r="24" spans="1:9" ht="21" customHeight="1" thickBot="1" x14ac:dyDescent="0.25">
      <c r="A24" s="29" t="s">
        <v>25</v>
      </c>
      <c r="B24" s="30">
        <v>2991</v>
      </c>
      <c r="C24" s="31">
        <v>3045</v>
      </c>
      <c r="D24" s="32">
        <v>6036</v>
      </c>
      <c r="E24" s="30">
        <v>3086</v>
      </c>
      <c r="F24" s="31">
        <v>3145</v>
      </c>
      <c r="G24" s="33">
        <v>6231</v>
      </c>
      <c r="H24" s="2">
        <v>-195</v>
      </c>
      <c r="I24" s="9">
        <v>-3.1295137217140052</v>
      </c>
    </row>
    <row r="25" spans="1:9" s="87" customFormat="1" ht="21" customHeight="1" thickTop="1" thickBot="1" x14ac:dyDescent="0.25">
      <c r="A25" s="82" t="s">
        <v>26</v>
      </c>
      <c r="B25" s="83">
        <v>14456</v>
      </c>
      <c r="C25" s="84">
        <v>14893</v>
      </c>
      <c r="D25" s="84">
        <v>29349</v>
      </c>
      <c r="E25" s="83">
        <v>14803</v>
      </c>
      <c r="F25" s="84">
        <v>15278</v>
      </c>
      <c r="G25" s="85">
        <v>30081</v>
      </c>
      <c r="H25" s="83">
        <v>-732</v>
      </c>
      <c r="I25" s="86">
        <v>-2.4334297397028024</v>
      </c>
    </row>
    <row r="26" spans="1:9" ht="21" customHeight="1" thickTop="1" thickBot="1" x14ac:dyDescent="0.25">
      <c r="A26" s="29" t="s">
        <v>27</v>
      </c>
      <c r="B26" s="30">
        <v>2570</v>
      </c>
      <c r="C26" s="31">
        <v>2563</v>
      </c>
      <c r="D26" s="32">
        <v>5133</v>
      </c>
      <c r="E26" s="30">
        <v>2678</v>
      </c>
      <c r="F26" s="31">
        <v>2698</v>
      </c>
      <c r="G26" s="33">
        <v>5376</v>
      </c>
      <c r="H26" s="2">
        <v>-243</v>
      </c>
      <c r="I26" s="9">
        <v>-4.5200892857142918</v>
      </c>
    </row>
    <row r="27" spans="1:9" s="87" customFormat="1" ht="21" customHeight="1" thickTop="1" thickBot="1" x14ac:dyDescent="0.25">
      <c r="A27" s="82" t="s">
        <v>28</v>
      </c>
      <c r="B27" s="83">
        <v>2570</v>
      </c>
      <c r="C27" s="84">
        <v>2563</v>
      </c>
      <c r="D27" s="84">
        <v>5133</v>
      </c>
      <c r="E27" s="83">
        <v>2678</v>
      </c>
      <c r="F27" s="84">
        <v>2698</v>
      </c>
      <c r="G27" s="85">
        <v>5376</v>
      </c>
      <c r="H27" s="83">
        <v>-243</v>
      </c>
      <c r="I27" s="86">
        <v>-4.5200892857142918</v>
      </c>
    </row>
    <row r="28" spans="1:9" ht="21" customHeight="1" thickTop="1" x14ac:dyDescent="0.2">
      <c r="A28" s="23" t="s">
        <v>29</v>
      </c>
      <c r="B28" s="27">
        <v>1985</v>
      </c>
      <c r="C28" s="28">
        <v>1998</v>
      </c>
      <c r="D28" s="26">
        <v>3983</v>
      </c>
      <c r="E28" s="27">
        <v>2049</v>
      </c>
      <c r="F28" s="28">
        <v>2060</v>
      </c>
      <c r="G28" s="39">
        <v>4109</v>
      </c>
      <c r="H28" s="1">
        <v>-126</v>
      </c>
      <c r="I28" s="8">
        <v>-3.0664395229982944</v>
      </c>
    </row>
    <row r="29" spans="1:9" ht="21" customHeight="1" x14ac:dyDescent="0.2">
      <c r="A29" s="23" t="s">
        <v>30</v>
      </c>
      <c r="B29" s="27">
        <v>3115</v>
      </c>
      <c r="C29" s="28">
        <v>3179</v>
      </c>
      <c r="D29" s="26">
        <v>6294</v>
      </c>
      <c r="E29" s="27">
        <v>3196</v>
      </c>
      <c r="F29" s="28">
        <v>3289</v>
      </c>
      <c r="G29" s="39">
        <v>6485</v>
      </c>
      <c r="H29" s="1">
        <v>-191</v>
      </c>
      <c r="I29" s="8">
        <v>-2.9452582883577492</v>
      </c>
    </row>
    <row r="30" spans="1:9" ht="21" customHeight="1" x14ac:dyDescent="0.2">
      <c r="A30" s="23" t="s">
        <v>31</v>
      </c>
      <c r="B30" s="27">
        <v>1992</v>
      </c>
      <c r="C30" s="28">
        <v>2052</v>
      </c>
      <c r="D30" s="26">
        <v>4044</v>
      </c>
      <c r="E30" s="27">
        <v>2038</v>
      </c>
      <c r="F30" s="28">
        <v>2118</v>
      </c>
      <c r="G30" s="39">
        <v>4156</v>
      </c>
      <c r="H30" s="1">
        <v>-112</v>
      </c>
      <c r="I30" s="8">
        <v>-2.6948989412897078</v>
      </c>
    </row>
    <row r="31" spans="1:9" ht="21" customHeight="1" x14ac:dyDescent="0.2">
      <c r="A31" s="23" t="s">
        <v>32</v>
      </c>
      <c r="B31" s="27">
        <v>2682</v>
      </c>
      <c r="C31" s="28">
        <v>2923</v>
      </c>
      <c r="D31" s="26">
        <v>5605</v>
      </c>
      <c r="E31" s="27">
        <v>2790</v>
      </c>
      <c r="F31" s="28">
        <v>3012</v>
      </c>
      <c r="G31" s="40">
        <v>5802</v>
      </c>
      <c r="H31" s="1">
        <v>-197</v>
      </c>
      <c r="I31" s="8">
        <v>-3.3953809031368394</v>
      </c>
    </row>
    <row r="32" spans="1:9" ht="21" customHeight="1" x14ac:dyDescent="0.2">
      <c r="A32" s="23" t="s">
        <v>33</v>
      </c>
      <c r="B32" s="27">
        <v>1177</v>
      </c>
      <c r="C32" s="28">
        <v>1191</v>
      </c>
      <c r="D32" s="26">
        <v>2368</v>
      </c>
      <c r="E32" s="27">
        <v>1216</v>
      </c>
      <c r="F32" s="28">
        <v>1215</v>
      </c>
      <c r="G32" s="41">
        <v>2431</v>
      </c>
      <c r="H32" s="1">
        <v>-63</v>
      </c>
      <c r="I32" s="8">
        <v>-2.5915261209378855</v>
      </c>
    </row>
    <row r="33" spans="1:9" ht="21" customHeight="1" x14ac:dyDescent="0.2">
      <c r="A33" s="23" t="s">
        <v>34</v>
      </c>
      <c r="B33" s="27">
        <v>1530</v>
      </c>
      <c r="C33" s="28">
        <v>1615</v>
      </c>
      <c r="D33" s="26">
        <v>3145</v>
      </c>
      <c r="E33" s="27">
        <v>1568</v>
      </c>
      <c r="F33" s="28">
        <v>1671</v>
      </c>
      <c r="G33" s="40">
        <v>3239</v>
      </c>
      <c r="H33" s="1">
        <v>-94</v>
      </c>
      <c r="I33" s="8">
        <v>-2.902130287125658</v>
      </c>
    </row>
    <row r="34" spans="1:9" ht="21" customHeight="1" thickBot="1" x14ac:dyDescent="0.25">
      <c r="A34" s="29" t="s">
        <v>35</v>
      </c>
      <c r="B34" s="30">
        <v>1605</v>
      </c>
      <c r="C34" s="31">
        <v>1732</v>
      </c>
      <c r="D34" s="32">
        <v>3337</v>
      </c>
      <c r="E34" s="30">
        <v>1665</v>
      </c>
      <c r="F34" s="31">
        <v>1794</v>
      </c>
      <c r="G34" s="42">
        <v>3459</v>
      </c>
      <c r="H34" s="2">
        <v>-122</v>
      </c>
      <c r="I34" s="9">
        <v>-3.5270309337958992</v>
      </c>
    </row>
    <row r="35" spans="1:9" s="87" customFormat="1" ht="21" customHeight="1" thickTop="1" thickBot="1" x14ac:dyDescent="0.25">
      <c r="A35" s="82" t="s">
        <v>36</v>
      </c>
      <c r="B35" s="83">
        <v>14086</v>
      </c>
      <c r="C35" s="84">
        <v>14690</v>
      </c>
      <c r="D35" s="84">
        <v>28776</v>
      </c>
      <c r="E35" s="83">
        <v>14522</v>
      </c>
      <c r="F35" s="84">
        <v>15159</v>
      </c>
      <c r="G35" s="85">
        <v>29681</v>
      </c>
      <c r="H35" s="83">
        <v>-905</v>
      </c>
      <c r="I35" s="86">
        <v>-3.0490886425659625</v>
      </c>
    </row>
    <row r="36" spans="1:9" ht="21" customHeight="1" thickTop="1" x14ac:dyDescent="0.2">
      <c r="A36" s="23" t="s">
        <v>37</v>
      </c>
      <c r="B36" s="27">
        <v>8779</v>
      </c>
      <c r="C36" s="28">
        <v>9230</v>
      </c>
      <c r="D36" s="26">
        <v>18009</v>
      </c>
      <c r="E36" s="27">
        <v>8885</v>
      </c>
      <c r="F36" s="28">
        <v>9414</v>
      </c>
      <c r="G36" s="39">
        <v>18299</v>
      </c>
      <c r="H36" s="1">
        <v>-290</v>
      </c>
      <c r="I36" s="8">
        <v>-1.5847860538827234</v>
      </c>
    </row>
    <row r="37" spans="1:9" ht="21" customHeight="1" thickBot="1" x14ac:dyDescent="0.25">
      <c r="A37" s="29" t="s">
        <v>38</v>
      </c>
      <c r="B37" s="30">
        <v>5702</v>
      </c>
      <c r="C37" s="31">
        <v>5759</v>
      </c>
      <c r="D37" s="32">
        <v>11461</v>
      </c>
      <c r="E37" s="30">
        <v>5879</v>
      </c>
      <c r="F37" s="31">
        <v>5938</v>
      </c>
      <c r="G37" s="33">
        <v>11817</v>
      </c>
      <c r="H37" s="2">
        <v>-356</v>
      </c>
      <c r="I37" s="9">
        <v>-3.0126089532030136</v>
      </c>
    </row>
    <row r="38" spans="1:9" s="87" customFormat="1" ht="21" customHeight="1" thickTop="1" thickBot="1" x14ac:dyDescent="0.25">
      <c r="A38" s="82" t="s">
        <v>39</v>
      </c>
      <c r="B38" s="83">
        <v>14481</v>
      </c>
      <c r="C38" s="84">
        <v>14989</v>
      </c>
      <c r="D38" s="84">
        <v>29470</v>
      </c>
      <c r="E38" s="83">
        <v>14764</v>
      </c>
      <c r="F38" s="84">
        <v>15352</v>
      </c>
      <c r="G38" s="85">
        <v>30116</v>
      </c>
      <c r="H38" s="83">
        <v>-646</v>
      </c>
      <c r="I38" s="86">
        <v>-2.1450391818302563</v>
      </c>
    </row>
    <row r="39" spans="1:9" ht="21" customHeight="1" thickTop="1" x14ac:dyDescent="0.2">
      <c r="A39" s="23" t="s">
        <v>40</v>
      </c>
      <c r="B39" s="27">
        <v>2774</v>
      </c>
      <c r="C39" s="28">
        <v>2730</v>
      </c>
      <c r="D39" s="26">
        <v>5504</v>
      </c>
      <c r="E39" s="27">
        <v>2919</v>
      </c>
      <c r="F39" s="28">
        <v>2870</v>
      </c>
      <c r="G39" s="39">
        <v>5789</v>
      </c>
      <c r="H39" s="1">
        <v>-285</v>
      </c>
      <c r="I39" s="8">
        <v>-4.9231300742788022</v>
      </c>
    </row>
    <row r="40" spans="1:9" ht="21" customHeight="1" x14ac:dyDescent="0.2">
      <c r="A40" s="23" t="s">
        <v>41</v>
      </c>
      <c r="B40" s="27">
        <v>5165</v>
      </c>
      <c r="C40" s="28">
        <v>5279</v>
      </c>
      <c r="D40" s="26">
        <v>10444</v>
      </c>
      <c r="E40" s="27">
        <v>5258</v>
      </c>
      <c r="F40" s="28">
        <v>5430</v>
      </c>
      <c r="G40" s="39">
        <v>10688</v>
      </c>
      <c r="H40" s="1">
        <v>-244</v>
      </c>
      <c r="I40" s="8">
        <v>-2.2829341317365248</v>
      </c>
    </row>
    <row r="41" spans="1:9" ht="21" customHeight="1" thickBot="1" x14ac:dyDescent="0.25">
      <c r="A41" s="29" t="s">
        <v>42</v>
      </c>
      <c r="B41" s="30">
        <v>2582</v>
      </c>
      <c r="C41" s="31">
        <v>2711</v>
      </c>
      <c r="D41" s="32">
        <v>5293</v>
      </c>
      <c r="E41" s="30">
        <v>2673</v>
      </c>
      <c r="F41" s="31">
        <v>2780</v>
      </c>
      <c r="G41" s="33">
        <v>5453</v>
      </c>
      <c r="H41" s="2">
        <v>-160</v>
      </c>
      <c r="I41" s="9">
        <v>-2.9341646799926622</v>
      </c>
    </row>
    <row r="42" spans="1:9" s="87" customFormat="1" ht="21" customHeight="1" thickTop="1" thickBot="1" x14ac:dyDescent="0.25">
      <c r="A42" s="82" t="s">
        <v>56</v>
      </c>
      <c r="B42" s="83">
        <v>10521</v>
      </c>
      <c r="C42" s="84">
        <v>10720</v>
      </c>
      <c r="D42" s="84">
        <v>21241</v>
      </c>
      <c r="E42" s="83">
        <v>10850</v>
      </c>
      <c r="F42" s="84">
        <v>11080</v>
      </c>
      <c r="G42" s="85">
        <v>21930</v>
      </c>
      <c r="H42" s="83">
        <v>-689</v>
      </c>
      <c r="I42" s="86">
        <v>-3.1418148654810807</v>
      </c>
    </row>
    <row r="43" spans="1:9" ht="21" customHeight="1" thickTop="1" x14ac:dyDescent="0.2">
      <c r="A43" s="23" t="s">
        <v>43</v>
      </c>
      <c r="B43" s="27">
        <v>2824</v>
      </c>
      <c r="C43" s="28">
        <v>3016</v>
      </c>
      <c r="D43" s="26">
        <v>5840</v>
      </c>
      <c r="E43" s="27">
        <v>2831</v>
      </c>
      <c r="F43" s="28">
        <v>3057</v>
      </c>
      <c r="G43" s="39">
        <v>5888</v>
      </c>
      <c r="H43" s="1">
        <v>-48</v>
      </c>
      <c r="I43" s="8">
        <v>-0.81521739130434412</v>
      </c>
    </row>
    <row r="44" spans="1:9" ht="21" customHeight="1" thickBot="1" x14ac:dyDescent="0.25">
      <c r="A44" s="29" t="s">
        <v>57</v>
      </c>
      <c r="B44" s="30">
        <v>7874</v>
      </c>
      <c r="C44" s="31">
        <v>8502</v>
      </c>
      <c r="D44" s="32">
        <v>16376</v>
      </c>
      <c r="E44" s="30">
        <v>8048</v>
      </c>
      <c r="F44" s="31">
        <v>8680</v>
      </c>
      <c r="G44" s="33">
        <v>16728</v>
      </c>
      <c r="H44" s="2">
        <v>-352</v>
      </c>
      <c r="I44" s="9">
        <v>-2.1042563366810043</v>
      </c>
    </row>
    <row r="45" spans="1:9" s="87" customFormat="1" ht="21" customHeight="1" thickTop="1" thickBot="1" x14ac:dyDescent="0.25">
      <c r="A45" s="82" t="s">
        <v>44</v>
      </c>
      <c r="B45" s="83">
        <v>10698</v>
      </c>
      <c r="C45" s="84">
        <v>11518</v>
      </c>
      <c r="D45" s="84">
        <v>22216</v>
      </c>
      <c r="E45" s="83">
        <v>10879</v>
      </c>
      <c r="F45" s="84">
        <v>11737</v>
      </c>
      <c r="G45" s="85">
        <v>22616</v>
      </c>
      <c r="H45" s="83">
        <v>-400</v>
      </c>
      <c r="I45" s="86">
        <v>-1.7686593562079906</v>
      </c>
    </row>
    <row r="46" spans="1:9" ht="21" customHeight="1" thickTop="1" thickBot="1" x14ac:dyDescent="0.25">
      <c r="A46" s="43" t="s">
        <v>45</v>
      </c>
      <c r="B46" s="30">
        <v>5026</v>
      </c>
      <c r="C46" s="31">
        <v>5522</v>
      </c>
      <c r="D46" s="44">
        <v>10548</v>
      </c>
      <c r="E46" s="45">
        <v>5175</v>
      </c>
      <c r="F46" s="46">
        <v>5704</v>
      </c>
      <c r="G46" s="33">
        <v>10879</v>
      </c>
      <c r="H46" s="4">
        <v>-331</v>
      </c>
      <c r="I46" s="12">
        <v>-3.0425590587370124</v>
      </c>
    </row>
    <row r="47" spans="1:9" s="87" customFormat="1" ht="21" customHeight="1" thickTop="1" thickBot="1" x14ac:dyDescent="0.25">
      <c r="A47" s="88" t="s">
        <v>46</v>
      </c>
      <c r="B47" s="89">
        <v>5026</v>
      </c>
      <c r="C47" s="90">
        <v>5522</v>
      </c>
      <c r="D47" s="91">
        <v>10548</v>
      </c>
      <c r="E47" s="89">
        <v>5175</v>
      </c>
      <c r="F47" s="90">
        <v>5704</v>
      </c>
      <c r="G47" s="85">
        <v>10879</v>
      </c>
      <c r="H47" s="89">
        <v>-331</v>
      </c>
      <c r="I47" s="92">
        <v>-3.0425590587370124</v>
      </c>
    </row>
    <row r="48" spans="1:9" s="87" customFormat="1" ht="21" customHeight="1" thickTop="1" thickBot="1" x14ac:dyDescent="0.25">
      <c r="A48" s="93" t="s">
        <v>47</v>
      </c>
      <c r="B48" s="94">
        <v>81736</v>
      </c>
      <c r="C48" s="95">
        <v>85305</v>
      </c>
      <c r="D48" s="95">
        <v>167041</v>
      </c>
      <c r="E48" s="94">
        <v>83701</v>
      </c>
      <c r="F48" s="96">
        <v>87581</v>
      </c>
      <c r="G48" s="95">
        <v>171282</v>
      </c>
      <c r="H48" s="94">
        <v>-4241</v>
      </c>
      <c r="I48" s="97">
        <v>-2.4760336754591918</v>
      </c>
    </row>
    <row r="49" spans="1:9" s="20" customFormat="1" ht="21" customHeight="1" thickBot="1" x14ac:dyDescent="0.25">
      <c r="A49" s="53" t="s">
        <v>48</v>
      </c>
      <c r="B49" s="7">
        <v>414436</v>
      </c>
      <c r="C49" s="54">
        <v>445085</v>
      </c>
      <c r="D49" s="54">
        <v>859521</v>
      </c>
      <c r="E49" s="7">
        <v>421355</v>
      </c>
      <c r="F49" s="54">
        <v>453167</v>
      </c>
      <c r="G49" s="54">
        <v>874522</v>
      </c>
      <c r="H49" s="7">
        <v>-15001</v>
      </c>
      <c r="I49" s="10">
        <v>-1.7153370641333083</v>
      </c>
    </row>
    <row r="50" spans="1:9" ht="21" customHeight="1" x14ac:dyDescent="0.2">
      <c r="A50" s="55"/>
      <c r="B50" s="56"/>
      <c r="C50" s="56"/>
      <c r="D50" s="56"/>
      <c r="E50" s="56"/>
      <c r="F50" s="56"/>
    </row>
    <row r="51" spans="1:9" ht="21" customHeight="1" thickBot="1" x14ac:dyDescent="0.25">
      <c r="A51" s="15" t="s">
        <v>49</v>
      </c>
      <c r="B51" s="15"/>
      <c r="C51" s="15"/>
      <c r="D51" s="15"/>
      <c r="E51" s="15"/>
      <c r="F51" s="15"/>
      <c r="H51" s="15"/>
      <c r="I51" s="62"/>
    </row>
    <row r="52" spans="1:9" s="20" customFormat="1" ht="21" customHeight="1" x14ac:dyDescent="0.2">
      <c r="A52" s="115" t="s">
        <v>59</v>
      </c>
      <c r="B52" s="117" t="s">
        <v>81</v>
      </c>
      <c r="C52" s="118"/>
      <c r="D52" s="119"/>
      <c r="E52" s="117" t="s">
        <v>79</v>
      </c>
      <c r="F52" s="118"/>
      <c r="G52" s="119"/>
      <c r="H52" s="117" t="s">
        <v>58</v>
      </c>
      <c r="I52" s="120"/>
    </row>
    <row r="53" spans="1:9" s="20" customFormat="1" ht="21" customHeight="1" thickBot="1" x14ac:dyDescent="0.25">
      <c r="A53" s="116"/>
      <c r="B53" s="21" t="s">
        <v>2</v>
      </c>
      <c r="C53" s="22" t="s">
        <v>3</v>
      </c>
      <c r="D53" s="22" t="s">
        <v>4</v>
      </c>
      <c r="E53" s="21" t="s">
        <v>2</v>
      </c>
      <c r="F53" s="22" t="s">
        <v>3</v>
      </c>
      <c r="G53" s="22" t="s">
        <v>4</v>
      </c>
      <c r="H53" s="21" t="s">
        <v>5</v>
      </c>
      <c r="I53" s="63" t="s">
        <v>6</v>
      </c>
    </row>
    <row r="54" spans="1:9" ht="21" customHeight="1" thickTop="1" x14ac:dyDescent="0.2">
      <c r="A54" s="58" t="s">
        <v>50</v>
      </c>
      <c r="B54" s="1">
        <v>140158</v>
      </c>
      <c r="C54" s="26">
        <v>154135</v>
      </c>
      <c r="D54" s="26">
        <v>294293</v>
      </c>
      <c r="E54" s="1">
        <v>141812</v>
      </c>
      <c r="F54" s="26">
        <v>155862</v>
      </c>
      <c r="G54" s="26">
        <v>297674</v>
      </c>
      <c r="H54" s="1">
        <v>-3381</v>
      </c>
      <c r="I54" s="8">
        <v>-1.1358062847275932</v>
      </c>
    </row>
    <row r="55" spans="1:9" ht="21" customHeight="1" x14ac:dyDescent="0.2">
      <c r="A55" s="58" t="s">
        <v>51</v>
      </c>
      <c r="B55" s="1">
        <v>145057</v>
      </c>
      <c r="C55" s="26">
        <v>150853</v>
      </c>
      <c r="D55" s="26">
        <v>295910</v>
      </c>
      <c r="E55" s="1">
        <v>147652</v>
      </c>
      <c r="F55" s="26">
        <v>153992</v>
      </c>
      <c r="G55" s="26">
        <v>301644</v>
      </c>
      <c r="H55" s="1">
        <v>-5734</v>
      </c>
      <c r="I55" s="8">
        <v>-1.9009163119438739</v>
      </c>
    </row>
    <row r="56" spans="1:9" ht="21" customHeight="1" thickBot="1" x14ac:dyDescent="0.25">
      <c r="A56" s="59" t="s">
        <v>52</v>
      </c>
      <c r="B56" s="2">
        <v>129221</v>
      </c>
      <c r="C56" s="32">
        <v>140097</v>
      </c>
      <c r="D56" s="32">
        <v>269318</v>
      </c>
      <c r="E56" s="2">
        <v>131891</v>
      </c>
      <c r="F56" s="32">
        <v>143313</v>
      </c>
      <c r="G56" s="32">
        <v>275204</v>
      </c>
      <c r="H56" s="2">
        <v>-5886</v>
      </c>
      <c r="I56" s="9">
        <v>-2.1387770526591083</v>
      </c>
    </row>
    <row r="57" spans="1:9" s="20" customFormat="1" ht="21" customHeight="1" thickTop="1" thickBot="1" x14ac:dyDescent="0.25">
      <c r="A57" s="60" t="s">
        <v>4</v>
      </c>
      <c r="B57" s="7">
        <v>414436</v>
      </c>
      <c r="C57" s="54">
        <v>445085</v>
      </c>
      <c r="D57" s="54">
        <v>859521</v>
      </c>
      <c r="E57" s="7">
        <v>421355</v>
      </c>
      <c r="F57" s="54">
        <v>453167</v>
      </c>
      <c r="G57" s="54">
        <v>874522</v>
      </c>
      <c r="H57" s="7">
        <v>-15001</v>
      </c>
      <c r="I57" s="10">
        <v>-1.7153370641333083</v>
      </c>
    </row>
    <row r="58" spans="1:9" ht="21" customHeight="1" x14ac:dyDescent="0.2">
      <c r="A58" s="61"/>
    </row>
    <row r="59" spans="1:9" ht="21" customHeight="1" thickBot="1" x14ac:dyDescent="0.25">
      <c r="A59" s="61" t="s">
        <v>74</v>
      </c>
    </row>
    <row r="60" spans="1:9" s="20" customFormat="1" ht="21" customHeight="1" x14ac:dyDescent="0.2">
      <c r="A60" s="115" t="s">
        <v>59</v>
      </c>
      <c r="B60" s="117" t="str">
        <f>B52</f>
        <v>令和8.1.26</v>
      </c>
      <c r="C60" s="118"/>
      <c r="D60" s="119"/>
      <c r="E60" s="117" t="str">
        <f>E52</f>
        <v>令和6.10.14</v>
      </c>
      <c r="F60" s="118"/>
      <c r="G60" s="119"/>
      <c r="H60" s="117" t="s">
        <v>53</v>
      </c>
      <c r="I60" s="120"/>
    </row>
    <row r="61" spans="1:9" s="20" customFormat="1" ht="21" customHeight="1" thickBot="1" x14ac:dyDescent="0.25">
      <c r="A61" s="116"/>
      <c r="B61" s="21" t="s">
        <v>2</v>
      </c>
      <c r="C61" s="22" t="s">
        <v>3</v>
      </c>
      <c r="D61" s="22" t="s">
        <v>4</v>
      </c>
      <c r="E61" s="21" t="s">
        <v>2</v>
      </c>
      <c r="F61" s="22" t="s">
        <v>3</v>
      </c>
      <c r="G61" s="22" t="s">
        <v>4</v>
      </c>
      <c r="H61" s="21" t="s">
        <v>5</v>
      </c>
      <c r="I61" s="63" t="s">
        <v>6</v>
      </c>
    </row>
    <row r="62" spans="1:9" ht="21" customHeight="1" thickTop="1" x14ac:dyDescent="0.2">
      <c r="A62" s="58" t="s">
        <v>63</v>
      </c>
      <c r="B62" s="1">
        <f t="shared" ref="B62:F62" si="0">SUBTOTAL(9,B4,B10,B13)</f>
        <v>130260</v>
      </c>
      <c r="C62" s="26">
        <f t="shared" si="0"/>
        <v>143725</v>
      </c>
      <c r="D62" s="26">
        <f t="shared" si="0"/>
        <v>273985</v>
      </c>
      <c r="E62" s="1">
        <f t="shared" si="0"/>
        <v>131782</v>
      </c>
      <c r="F62" s="26">
        <f t="shared" si="0"/>
        <v>145289</v>
      </c>
      <c r="G62" s="26">
        <f>SUBTOTAL(9,G4,G10,G13)</f>
        <v>277071</v>
      </c>
      <c r="H62" s="1">
        <f>D62-G62</f>
        <v>-3086</v>
      </c>
      <c r="I62" s="8">
        <f>D62/G62*100-100</f>
        <v>-1.113793937294048</v>
      </c>
    </row>
    <row r="63" spans="1:9" ht="21" customHeight="1" x14ac:dyDescent="0.2">
      <c r="A63" s="98" t="s">
        <v>64</v>
      </c>
      <c r="B63" s="4">
        <f t="shared" ref="B63:F63" si="1">SUBTOTAL(9,B18,B19)</f>
        <v>9898</v>
      </c>
      <c r="C63" s="44">
        <f t="shared" si="1"/>
        <v>10410</v>
      </c>
      <c r="D63" s="44">
        <f t="shared" si="1"/>
        <v>20308</v>
      </c>
      <c r="E63" s="4">
        <f t="shared" si="1"/>
        <v>10030</v>
      </c>
      <c r="F63" s="44">
        <f t="shared" si="1"/>
        <v>10573</v>
      </c>
      <c r="G63" s="44">
        <f>SUBTOTAL(9,G18,G19)</f>
        <v>20603</v>
      </c>
      <c r="H63" s="4">
        <f t="shared" ref="H63" si="2">D63-G63</f>
        <v>-295</v>
      </c>
      <c r="I63" s="12">
        <f t="shared" ref="I63" si="3">D63/G63*100-100</f>
        <v>-1.4318303159734</v>
      </c>
    </row>
    <row r="64" spans="1:9" ht="21" customHeight="1" thickBot="1" x14ac:dyDescent="0.25">
      <c r="A64" s="111" t="s">
        <v>71</v>
      </c>
      <c r="B64" s="112">
        <f>SUM(B62:B63)</f>
        <v>140158</v>
      </c>
      <c r="C64" s="113">
        <f t="shared" ref="C64:F64" si="4">SUM(C62:C63)</f>
        <v>154135</v>
      </c>
      <c r="D64" s="113">
        <f t="shared" si="4"/>
        <v>294293</v>
      </c>
      <c r="E64" s="112">
        <f t="shared" si="4"/>
        <v>141812</v>
      </c>
      <c r="F64" s="113">
        <f t="shared" si="4"/>
        <v>155862</v>
      </c>
      <c r="G64" s="113">
        <f>SUM(G62:G63)</f>
        <v>297674</v>
      </c>
      <c r="H64" s="112">
        <f t="shared" ref="H64:H70" si="5">D64-G64</f>
        <v>-3381</v>
      </c>
      <c r="I64" s="114">
        <f t="shared" ref="I64:I70" si="6">D64/G64*100-100</f>
        <v>-1.1358062847275932</v>
      </c>
    </row>
    <row r="65" spans="1:9" ht="21" customHeight="1" thickTop="1" x14ac:dyDescent="0.2">
      <c r="A65" s="58" t="s">
        <v>65</v>
      </c>
      <c r="B65" s="1">
        <f t="shared" ref="B65:F65" si="7">SUBTOTAL(9,B5,B9,B11,B12,B14,B15,B16)</f>
        <v>103029</v>
      </c>
      <c r="C65" s="26">
        <f t="shared" si="7"/>
        <v>107688</v>
      </c>
      <c r="D65" s="26">
        <f t="shared" si="7"/>
        <v>210717</v>
      </c>
      <c r="E65" s="1">
        <f t="shared" si="7"/>
        <v>104557</v>
      </c>
      <c r="F65" s="26">
        <f t="shared" si="7"/>
        <v>109584</v>
      </c>
      <c r="G65" s="26">
        <f>SUBTOTAL(9,G5,G9,G11,G12,G14,G15,G16)</f>
        <v>214141</v>
      </c>
      <c r="H65" s="1">
        <f t="shared" si="5"/>
        <v>-3424</v>
      </c>
      <c r="I65" s="8">
        <f t="shared" si="6"/>
        <v>-1.5989464885285827</v>
      </c>
    </row>
    <row r="66" spans="1:9" ht="21" customHeight="1" x14ac:dyDescent="0.2">
      <c r="A66" s="98" t="s">
        <v>66</v>
      </c>
      <c r="B66" s="4">
        <f t="shared" ref="B66:F66" si="8">SUBTOTAL(9,B21,B22,B23,B24,B26,B36,B37,B39,B40,B41)</f>
        <v>42028</v>
      </c>
      <c r="C66" s="44">
        <f t="shared" si="8"/>
        <v>43165</v>
      </c>
      <c r="D66" s="44">
        <f t="shared" si="8"/>
        <v>85193</v>
      </c>
      <c r="E66" s="4">
        <f t="shared" si="8"/>
        <v>43095</v>
      </c>
      <c r="F66" s="44">
        <f t="shared" si="8"/>
        <v>44408</v>
      </c>
      <c r="G66" s="44">
        <f>SUBTOTAL(9,G21,G22,G23,G24,G26,G36,G37,G39,G40,G41)</f>
        <v>87503</v>
      </c>
      <c r="H66" s="4">
        <f t="shared" si="5"/>
        <v>-2310</v>
      </c>
      <c r="I66" s="12">
        <f t="shared" si="6"/>
        <v>-2.6399094888175227</v>
      </c>
    </row>
    <row r="67" spans="1:9" ht="21" customHeight="1" thickBot="1" x14ac:dyDescent="0.25">
      <c r="A67" s="111" t="s">
        <v>72</v>
      </c>
      <c r="B67" s="112">
        <f t="shared" ref="B67:F67" si="9">SUM(B65:B66)</f>
        <v>145057</v>
      </c>
      <c r="C67" s="113">
        <f t="shared" si="9"/>
        <v>150853</v>
      </c>
      <c r="D67" s="113">
        <f t="shared" si="9"/>
        <v>295910</v>
      </c>
      <c r="E67" s="112">
        <f t="shared" si="9"/>
        <v>147652</v>
      </c>
      <c r="F67" s="113">
        <f t="shared" si="9"/>
        <v>153992</v>
      </c>
      <c r="G67" s="113">
        <f>SUM(G65:G66)</f>
        <v>301644</v>
      </c>
      <c r="H67" s="112">
        <f t="shared" si="5"/>
        <v>-5734</v>
      </c>
      <c r="I67" s="114">
        <f t="shared" si="6"/>
        <v>-1.9009163119438739</v>
      </c>
    </row>
    <row r="68" spans="1:9" ht="21" customHeight="1" thickTop="1" x14ac:dyDescent="0.2">
      <c r="A68" s="58" t="s">
        <v>67</v>
      </c>
      <c r="B68" s="1">
        <f t="shared" ref="B68:F68" si="10">SUBTOTAL(9,B6,B7,B8)</f>
        <v>99411</v>
      </c>
      <c r="C68" s="26">
        <f t="shared" si="10"/>
        <v>108367</v>
      </c>
      <c r="D68" s="26">
        <f t="shared" si="10"/>
        <v>207778</v>
      </c>
      <c r="E68" s="1">
        <f t="shared" si="10"/>
        <v>101315</v>
      </c>
      <c r="F68" s="26">
        <f t="shared" si="10"/>
        <v>110713</v>
      </c>
      <c r="G68" s="26">
        <f>SUBTOTAL(9,G6,G7,G8)</f>
        <v>212028</v>
      </c>
      <c r="H68" s="1">
        <f t="shared" si="5"/>
        <v>-4250</v>
      </c>
      <c r="I68" s="8">
        <f t="shared" si="6"/>
        <v>-2.0044522421567024</v>
      </c>
    </row>
    <row r="69" spans="1:9" ht="21" customHeight="1" x14ac:dyDescent="0.2">
      <c r="A69" s="107" t="s">
        <v>68</v>
      </c>
      <c r="B69" s="108">
        <f t="shared" ref="B69:F69" si="11">SUBTOTAL(9,B28,B29,B30,B31,B32,B33,B34,B43,B44,B46)</f>
        <v>29810</v>
      </c>
      <c r="C69" s="109">
        <f t="shared" si="11"/>
        <v>31730</v>
      </c>
      <c r="D69" s="109">
        <f t="shared" si="11"/>
        <v>61540</v>
      </c>
      <c r="E69" s="108">
        <f t="shared" si="11"/>
        <v>30576</v>
      </c>
      <c r="F69" s="109">
        <f t="shared" si="11"/>
        <v>32600</v>
      </c>
      <c r="G69" s="109">
        <f>SUBTOTAL(9,G28,G29,G30,G31,G32,G33,G34,G43,G44,G46)</f>
        <v>63176</v>
      </c>
      <c r="H69" s="108">
        <f t="shared" si="5"/>
        <v>-1636</v>
      </c>
      <c r="I69" s="110">
        <f t="shared" si="6"/>
        <v>-2.5895909839179438</v>
      </c>
    </row>
    <row r="70" spans="1:9" ht="21" customHeight="1" thickBot="1" x14ac:dyDescent="0.25">
      <c r="A70" s="98" t="s">
        <v>73</v>
      </c>
      <c r="B70" s="4">
        <f t="shared" ref="B70:F70" si="12">SUM(B68:B69)</f>
        <v>129221</v>
      </c>
      <c r="C70" s="44">
        <f t="shared" si="12"/>
        <v>140097</v>
      </c>
      <c r="D70" s="44">
        <f t="shared" si="12"/>
        <v>269318</v>
      </c>
      <c r="E70" s="4">
        <f t="shared" si="12"/>
        <v>131891</v>
      </c>
      <c r="F70" s="44">
        <f t="shared" si="12"/>
        <v>143313</v>
      </c>
      <c r="G70" s="44">
        <f>SUM(G68:G69)</f>
        <v>275204</v>
      </c>
      <c r="H70" s="4">
        <f t="shared" si="5"/>
        <v>-5886</v>
      </c>
      <c r="I70" s="12">
        <f t="shared" si="6"/>
        <v>-2.1387770526591083</v>
      </c>
    </row>
    <row r="71" spans="1:9" ht="21" customHeight="1" thickTop="1" x14ac:dyDescent="0.2">
      <c r="A71" s="103" t="s">
        <v>69</v>
      </c>
      <c r="B71" s="104">
        <f t="shared" ref="B71:D71" si="13">SUM(B62,B65,B68)</f>
        <v>332700</v>
      </c>
      <c r="C71" s="105">
        <f t="shared" si="13"/>
        <v>359780</v>
      </c>
      <c r="D71" s="105">
        <f t="shared" si="13"/>
        <v>692480</v>
      </c>
      <c r="E71" s="104">
        <f>SUM(E62,E65,E68)</f>
        <v>337654</v>
      </c>
      <c r="F71" s="105">
        <f>SUM(F62,F65,F68)</f>
        <v>365586</v>
      </c>
      <c r="G71" s="105">
        <f>SUM(G62,G65,G68)</f>
        <v>703240</v>
      </c>
      <c r="H71" s="104">
        <f t="shared" ref="H71:H72" si="14">D71-G71</f>
        <v>-10760</v>
      </c>
      <c r="I71" s="106">
        <f t="shared" ref="I71:I72" si="15">D71/G71*100-100</f>
        <v>-1.5300608611569402</v>
      </c>
    </row>
    <row r="72" spans="1:9" ht="21" customHeight="1" x14ac:dyDescent="0.2">
      <c r="A72" s="98" t="s">
        <v>70</v>
      </c>
      <c r="B72" s="100">
        <f t="shared" ref="B72:D72" si="16">SUM(B63,B66,B69)</f>
        <v>81736</v>
      </c>
      <c r="C72" s="101">
        <f t="shared" si="16"/>
        <v>85305</v>
      </c>
      <c r="D72" s="101">
        <f t="shared" si="16"/>
        <v>167041</v>
      </c>
      <c r="E72" s="100">
        <f>SUM(E63,E66,E69)</f>
        <v>83701</v>
      </c>
      <c r="F72" s="101">
        <f t="shared" ref="F72:G73" si="17">SUM(F63,F66,F69)</f>
        <v>87581</v>
      </c>
      <c r="G72" s="101">
        <f t="shared" si="17"/>
        <v>171282</v>
      </c>
      <c r="H72" s="100">
        <f t="shared" si="14"/>
        <v>-4241</v>
      </c>
      <c r="I72" s="102">
        <f t="shared" si="15"/>
        <v>-2.4760336754591918</v>
      </c>
    </row>
    <row r="73" spans="1:9" s="20" customFormat="1" ht="21" customHeight="1" thickBot="1" x14ac:dyDescent="0.25">
      <c r="A73" s="99" t="s">
        <v>4</v>
      </c>
      <c r="B73" s="7">
        <f t="shared" ref="B73:D73" si="18">SUM(B71:B72)</f>
        <v>414436</v>
      </c>
      <c r="C73" s="54">
        <f t="shared" si="18"/>
        <v>445085</v>
      </c>
      <c r="D73" s="54">
        <f t="shared" si="18"/>
        <v>859521</v>
      </c>
      <c r="E73" s="7">
        <f>SUM(E64,E67,E70)</f>
        <v>421355</v>
      </c>
      <c r="F73" s="54">
        <f t="shared" si="17"/>
        <v>453167</v>
      </c>
      <c r="G73" s="54">
        <f t="shared" si="17"/>
        <v>874522</v>
      </c>
      <c r="H73" s="7">
        <f t="shared" ref="H73" si="19">SUM(H62:H69)</f>
        <v>-24116</v>
      </c>
      <c r="I73" s="10">
        <f>D73/G73*100-100</f>
        <v>-1.7153370641333083</v>
      </c>
    </row>
  </sheetData>
  <autoFilter ref="A3:I49" xr:uid="{00000000-0009-0000-0000-000000000000}"/>
  <mergeCells count="12">
    <mergeCell ref="A60:A61"/>
    <mergeCell ref="B60:D60"/>
    <mergeCell ref="E60:G60"/>
    <mergeCell ref="H60:I60"/>
    <mergeCell ref="A2:A3"/>
    <mergeCell ref="B2:D2"/>
    <mergeCell ref="E2:G2"/>
    <mergeCell ref="H2:I2"/>
    <mergeCell ref="A52:A53"/>
    <mergeCell ref="B52:D52"/>
    <mergeCell ref="E52:G52"/>
    <mergeCell ref="H52:I52"/>
  </mergeCells>
  <phoneticPr fontId="1"/>
  <printOptions horizontalCentered="1"/>
  <pageMargins left="0.70866141732283472" right="0.70866141732283472" top="0.74803149606299213" bottom="0.74803149606299213" header="0.51181102362204722" footer="0.51181102362204722"/>
  <pageSetup paperSize="9" scale="6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J73"/>
  <sheetViews>
    <sheetView tabSelected="1" defaultGridColor="0" view="pageBreakPreview" colorId="22" zoomScale="80" zoomScaleNormal="70" zoomScaleSheetLayoutView="80" workbookViewId="0">
      <pane ySplit="3" topLeftCell="A55" activePane="bottomLeft" state="frozen"/>
      <selection sqref="A1:I1048576"/>
      <selection pane="bottomLeft" activeCell="N21" sqref="N21"/>
    </sheetView>
  </sheetViews>
  <sheetFormatPr defaultColWidth="10.69921875" defaultRowHeight="21" customHeight="1" x14ac:dyDescent="0.2"/>
  <cols>
    <col min="1" max="6" width="10.69921875" style="18" customWidth="1"/>
    <col min="7" max="7" width="10.69921875" style="15" customWidth="1"/>
    <col min="8" max="8" width="10.69921875" style="18" customWidth="1"/>
    <col min="9" max="9" width="10.69921875" style="64" customWidth="1"/>
    <col min="10" max="10" width="10.69921875" style="57" customWidth="1"/>
    <col min="11" max="16384" width="10.69921875" style="18"/>
  </cols>
  <sheetData>
    <row r="1" spans="1:10" ht="21" customHeight="1" thickBot="1" x14ac:dyDescent="0.25">
      <c r="A1" s="15" t="s">
        <v>78</v>
      </c>
      <c r="B1" s="15"/>
      <c r="C1" s="15"/>
      <c r="D1" s="15"/>
      <c r="E1" s="15"/>
      <c r="F1" s="15"/>
      <c r="G1" s="16"/>
      <c r="H1" s="15" t="s">
        <v>0</v>
      </c>
      <c r="I1" s="62"/>
      <c r="J1" s="17"/>
    </row>
    <row r="2" spans="1:10" s="20" customFormat="1" ht="21" customHeight="1" x14ac:dyDescent="0.2">
      <c r="A2" s="115" t="s">
        <v>1</v>
      </c>
      <c r="B2" s="117" t="s">
        <v>76</v>
      </c>
      <c r="C2" s="118"/>
      <c r="D2" s="119"/>
      <c r="E2" s="117" t="s">
        <v>75</v>
      </c>
      <c r="F2" s="118"/>
      <c r="G2" s="119"/>
      <c r="H2" s="117" t="s">
        <v>53</v>
      </c>
      <c r="I2" s="120"/>
      <c r="J2" s="19"/>
    </row>
    <row r="3" spans="1:10" s="20" customFormat="1" ht="21" customHeight="1" thickBot="1" x14ac:dyDescent="0.25">
      <c r="A3" s="116"/>
      <c r="B3" s="21" t="s">
        <v>2</v>
      </c>
      <c r="C3" s="22" t="s">
        <v>3</v>
      </c>
      <c r="D3" s="22" t="s">
        <v>4</v>
      </c>
      <c r="E3" s="21" t="s">
        <v>2</v>
      </c>
      <c r="F3" s="22" t="s">
        <v>3</v>
      </c>
      <c r="G3" s="22" t="s">
        <v>4</v>
      </c>
      <c r="H3" s="21" t="s">
        <v>5</v>
      </c>
      <c r="I3" s="63" t="s">
        <v>6</v>
      </c>
      <c r="J3" s="19" t="s">
        <v>59</v>
      </c>
    </row>
    <row r="4" spans="1:10" ht="21" customHeight="1" thickTop="1" x14ac:dyDescent="0.2">
      <c r="A4" s="23" t="s">
        <v>7</v>
      </c>
      <c r="B4" s="24">
        <v>94531</v>
      </c>
      <c r="C4" s="25">
        <v>105266</v>
      </c>
      <c r="D4" s="26">
        <v>199797</v>
      </c>
      <c r="E4" s="27">
        <v>95495</v>
      </c>
      <c r="F4" s="28">
        <v>106307</v>
      </c>
      <c r="G4" s="26">
        <v>201802</v>
      </c>
      <c r="H4" s="1">
        <v>-2005</v>
      </c>
      <c r="I4" s="8">
        <v>-0.99354813133665232</v>
      </c>
      <c r="J4" s="17" t="s">
        <v>50</v>
      </c>
    </row>
    <row r="5" spans="1:10" ht="21" customHeight="1" x14ac:dyDescent="0.2">
      <c r="A5" s="23" t="s">
        <v>8</v>
      </c>
      <c r="B5" s="27">
        <v>30854</v>
      </c>
      <c r="C5" s="28">
        <v>32236</v>
      </c>
      <c r="D5" s="26">
        <v>63090</v>
      </c>
      <c r="E5" s="27">
        <v>31361</v>
      </c>
      <c r="F5" s="28">
        <v>32843</v>
      </c>
      <c r="G5" s="26">
        <v>64204</v>
      </c>
      <c r="H5" s="1">
        <v>-1114</v>
      </c>
      <c r="I5" s="8">
        <v>-1.7350943866425723</v>
      </c>
      <c r="J5" s="17" t="s">
        <v>51</v>
      </c>
    </row>
    <row r="6" spans="1:10" ht="21" customHeight="1" x14ac:dyDescent="0.2">
      <c r="A6" s="23" t="s">
        <v>54</v>
      </c>
      <c r="B6" s="27">
        <v>47601</v>
      </c>
      <c r="C6" s="28">
        <v>51749</v>
      </c>
      <c r="D6" s="26">
        <v>99350</v>
      </c>
      <c r="E6" s="27">
        <v>48368</v>
      </c>
      <c r="F6" s="28">
        <v>52904</v>
      </c>
      <c r="G6" s="26">
        <v>101272</v>
      </c>
      <c r="H6" s="1">
        <v>-1922</v>
      </c>
      <c r="I6" s="8">
        <v>-1.8978592305869313</v>
      </c>
      <c r="J6" s="17" t="s">
        <v>52</v>
      </c>
    </row>
    <row r="7" spans="1:10" ht="21" customHeight="1" x14ac:dyDescent="0.2">
      <c r="A7" s="23" t="s">
        <v>55</v>
      </c>
      <c r="B7" s="27">
        <v>38677</v>
      </c>
      <c r="C7" s="28">
        <v>42257</v>
      </c>
      <c r="D7" s="26">
        <v>80934</v>
      </c>
      <c r="E7" s="27">
        <v>39558</v>
      </c>
      <c r="F7" s="28">
        <v>43161</v>
      </c>
      <c r="G7" s="26">
        <v>82719</v>
      </c>
      <c r="H7" s="1">
        <v>-1785</v>
      </c>
      <c r="I7" s="8">
        <v>-2.1579080985021619</v>
      </c>
      <c r="J7" s="17" t="s">
        <v>52</v>
      </c>
    </row>
    <row r="8" spans="1:10" ht="21" customHeight="1" x14ac:dyDescent="0.2">
      <c r="A8" s="23" t="s">
        <v>9</v>
      </c>
      <c r="B8" s="27">
        <v>13080</v>
      </c>
      <c r="C8" s="28">
        <v>14280</v>
      </c>
      <c r="D8" s="26">
        <v>27360</v>
      </c>
      <c r="E8" s="27">
        <v>13339</v>
      </c>
      <c r="F8" s="28">
        <v>14568</v>
      </c>
      <c r="G8" s="26">
        <v>27907</v>
      </c>
      <c r="H8" s="1">
        <v>-547</v>
      </c>
      <c r="I8" s="8">
        <v>-1.9600816999319193</v>
      </c>
      <c r="J8" s="17" t="s">
        <v>52</v>
      </c>
    </row>
    <row r="9" spans="1:10" ht="21" customHeight="1" x14ac:dyDescent="0.2">
      <c r="A9" s="23" t="s">
        <v>10</v>
      </c>
      <c r="B9" s="27">
        <v>15968</v>
      </c>
      <c r="C9" s="28">
        <v>16759</v>
      </c>
      <c r="D9" s="26">
        <v>32727</v>
      </c>
      <c r="E9" s="27">
        <v>16197</v>
      </c>
      <c r="F9" s="28">
        <v>17058</v>
      </c>
      <c r="G9" s="26">
        <v>33255</v>
      </c>
      <c r="H9" s="1">
        <v>-528</v>
      </c>
      <c r="I9" s="8">
        <v>-1.5877311682453694</v>
      </c>
      <c r="J9" s="17" t="s">
        <v>51</v>
      </c>
    </row>
    <row r="10" spans="1:10" ht="21" customHeight="1" x14ac:dyDescent="0.2">
      <c r="A10" s="23" t="s">
        <v>11</v>
      </c>
      <c r="B10" s="27">
        <v>11454</v>
      </c>
      <c r="C10" s="28">
        <v>12500</v>
      </c>
      <c r="D10" s="26">
        <v>23954</v>
      </c>
      <c r="E10" s="27">
        <v>11753</v>
      </c>
      <c r="F10" s="28">
        <v>12786</v>
      </c>
      <c r="G10" s="26">
        <v>24539</v>
      </c>
      <c r="H10" s="1">
        <v>-585</v>
      </c>
      <c r="I10" s="8">
        <v>-2.3839602265780968</v>
      </c>
      <c r="J10" s="17" t="s">
        <v>50</v>
      </c>
    </row>
    <row r="11" spans="1:10" ht="21" customHeight="1" x14ac:dyDescent="0.2">
      <c r="A11" s="23" t="s">
        <v>12</v>
      </c>
      <c r="B11" s="27">
        <v>9064</v>
      </c>
      <c r="C11" s="28">
        <v>9330</v>
      </c>
      <c r="D11" s="26">
        <v>18394</v>
      </c>
      <c r="E11" s="27">
        <v>9222</v>
      </c>
      <c r="F11" s="28">
        <v>9599</v>
      </c>
      <c r="G11" s="26">
        <v>18821</v>
      </c>
      <c r="H11" s="1">
        <v>-427</v>
      </c>
      <c r="I11" s="8">
        <v>-2.2687423622549261</v>
      </c>
      <c r="J11" s="17" t="s">
        <v>51</v>
      </c>
    </row>
    <row r="12" spans="1:10" ht="21" customHeight="1" x14ac:dyDescent="0.2">
      <c r="A12" s="23" t="s">
        <v>13</v>
      </c>
      <c r="B12" s="27">
        <v>9974</v>
      </c>
      <c r="C12" s="28">
        <v>10589</v>
      </c>
      <c r="D12" s="26">
        <v>20563</v>
      </c>
      <c r="E12" s="27">
        <v>10189</v>
      </c>
      <c r="F12" s="28">
        <v>10814</v>
      </c>
      <c r="G12" s="26">
        <v>21003</v>
      </c>
      <c r="H12" s="1">
        <v>-440</v>
      </c>
      <c r="I12" s="8">
        <v>-2.0949388182640547</v>
      </c>
      <c r="J12" s="17" t="s">
        <v>51</v>
      </c>
    </row>
    <row r="13" spans="1:10" ht="21" customHeight="1" x14ac:dyDescent="0.2">
      <c r="A13" s="23" t="s">
        <v>14</v>
      </c>
      <c r="B13" s="27">
        <v>24221</v>
      </c>
      <c r="C13" s="28">
        <v>25859</v>
      </c>
      <c r="D13" s="26">
        <v>50080</v>
      </c>
      <c r="E13" s="27">
        <v>24480</v>
      </c>
      <c r="F13" s="28">
        <v>26103</v>
      </c>
      <c r="G13" s="26">
        <v>50583</v>
      </c>
      <c r="H13" s="1">
        <v>-503</v>
      </c>
      <c r="I13" s="8">
        <v>-0.99440523496035382</v>
      </c>
      <c r="J13" s="17" t="s">
        <v>50</v>
      </c>
    </row>
    <row r="14" spans="1:10" ht="21" customHeight="1" x14ac:dyDescent="0.2">
      <c r="A14" s="23" t="s">
        <v>15</v>
      </c>
      <c r="B14" s="27">
        <v>19440</v>
      </c>
      <c r="C14" s="28">
        <v>20097</v>
      </c>
      <c r="D14" s="26">
        <v>39537</v>
      </c>
      <c r="E14" s="27">
        <v>19470</v>
      </c>
      <c r="F14" s="28">
        <v>20101</v>
      </c>
      <c r="G14" s="26">
        <v>39571</v>
      </c>
      <c r="H14" s="1">
        <v>-34</v>
      </c>
      <c r="I14" s="8">
        <v>-8.5921508175175632E-2</v>
      </c>
      <c r="J14" s="17" t="s">
        <v>51</v>
      </c>
    </row>
    <row r="15" spans="1:10" ht="21" customHeight="1" x14ac:dyDescent="0.2">
      <c r="A15" s="23" t="s">
        <v>16</v>
      </c>
      <c r="B15" s="27">
        <v>5822</v>
      </c>
      <c r="C15" s="28">
        <v>5865</v>
      </c>
      <c r="D15" s="26">
        <v>11687</v>
      </c>
      <c r="E15" s="27">
        <v>5985</v>
      </c>
      <c r="F15" s="28">
        <v>6116</v>
      </c>
      <c r="G15" s="26">
        <v>12101</v>
      </c>
      <c r="H15" s="1">
        <v>-414</v>
      </c>
      <c r="I15" s="8">
        <v>-3.4212048591025592</v>
      </c>
      <c r="J15" s="17" t="s">
        <v>51</v>
      </c>
    </row>
    <row r="16" spans="1:10" ht="21" customHeight="1" thickBot="1" x14ac:dyDescent="0.25">
      <c r="A16" s="29" t="s">
        <v>17</v>
      </c>
      <c r="B16" s="30">
        <v>11851</v>
      </c>
      <c r="C16" s="31">
        <v>12722</v>
      </c>
      <c r="D16" s="32">
        <v>24573</v>
      </c>
      <c r="E16" s="30">
        <v>12079</v>
      </c>
      <c r="F16" s="31">
        <v>12970</v>
      </c>
      <c r="G16" s="33">
        <v>25049</v>
      </c>
      <c r="H16" s="2">
        <v>-476</v>
      </c>
      <c r="I16" s="9">
        <v>-1.9002754600982144</v>
      </c>
      <c r="J16" s="17" t="s">
        <v>51</v>
      </c>
    </row>
    <row r="17" spans="1:10" s="38" customFormat="1" ht="21" customHeight="1" thickTop="1" thickBot="1" x14ac:dyDescent="0.25">
      <c r="A17" s="34" t="s">
        <v>18</v>
      </c>
      <c r="B17" s="3">
        <v>332537</v>
      </c>
      <c r="C17" s="35">
        <v>359509</v>
      </c>
      <c r="D17" s="35">
        <v>692046</v>
      </c>
      <c r="E17" s="3">
        <v>337496</v>
      </c>
      <c r="F17" s="35">
        <v>365330</v>
      </c>
      <c r="G17" s="36">
        <v>702826</v>
      </c>
      <c r="H17" s="3">
        <v>-10780</v>
      </c>
      <c r="I17" s="11">
        <v>-1.5338077988008507</v>
      </c>
      <c r="J17" s="37" t="s">
        <v>61</v>
      </c>
    </row>
    <row r="18" spans="1:10" ht="21" customHeight="1" thickTop="1" x14ac:dyDescent="0.2">
      <c r="A18" s="23" t="s">
        <v>19</v>
      </c>
      <c r="B18" s="27">
        <v>5517</v>
      </c>
      <c r="C18" s="28">
        <v>5805</v>
      </c>
      <c r="D18" s="26">
        <v>11322</v>
      </c>
      <c r="E18" s="27">
        <v>5589</v>
      </c>
      <c r="F18" s="28">
        <v>5881</v>
      </c>
      <c r="G18" s="39">
        <v>11470</v>
      </c>
      <c r="H18" s="1">
        <v>-148</v>
      </c>
      <c r="I18" s="8">
        <v>-1.2903225806451672</v>
      </c>
      <c r="J18" s="17" t="s">
        <v>50</v>
      </c>
    </row>
    <row r="19" spans="1:10" ht="21" customHeight="1" thickBot="1" x14ac:dyDescent="0.25">
      <c r="A19" s="29" t="s">
        <v>20</v>
      </c>
      <c r="B19" s="30">
        <v>4378</v>
      </c>
      <c r="C19" s="31">
        <v>4596</v>
      </c>
      <c r="D19" s="32">
        <v>8974</v>
      </c>
      <c r="E19" s="30">
        <v>4438</v>
      </c>
      <c r="F19" s="31">
        <v>4686</v>
      </c>
      <c r="G19" s="33">
        <v>9124</v>
      </c>
      <c r="H19" s="2">
        <v>-150</v>
      </c>
      <c r="I19" s="9">
        <v>-1.6440157825515058</v>
      </c>
      <c r="J19" s="17" t="s">
        <v>50</v>
      </c>
    </row>
    <row r="20" spans="1:10" s="38" customFormat="1" ht="21" customHeight="1" thickTop="1" thickBot="1" x14ac:dyDescent="0.25">
      <c r="A20" s="34" t="s">
        <v>21</v>
      </c>
      <c r="B20" s="3">
        <v>9895</v>
      </c>
      <c r="C20" s="35">
        <v>10401</v>
      </c>
      <c r="D20" s="35">
        <v>20296</v>
      </c>
      <c r="E20" s="3">
        <v>10027</v>
      </c>
      <c r="F20" s="35">
        <v>10567</v>
      </c>
      <c r="G20" s="36">
        <v>20594</v>
      </c>
      <c r="H20" s="3">
        <v>-298</v>
      </c>
      <c r="I20" s="11">
        <v>-1.4470234048751962</v>
      </c>
      <c r="J20" s="37" t="s">
        <v>60</v>
      </c>
    </row>
    <row r="21" spans="1:10" ht="21" customHeight="1" thickTop="1" x14ac:dyDescent="0.2">
      <c r="A21" s="23" t="s">
        <v>22</v>
      </c>
      <c r="B21" s="27">
        <v>6988</v>
      </c>
      <c r="C21" s="28">
        <v>7317</v>
      </c>
      <c r="D21" s="26">
        <v>14305</v>
      </c>
      <c r="E21" s="27">
        <v>7107</v>
      </c>
      <c r="F21" s="28">
        <v>7422</v>
      </c>
      <c r="G21" s="39">
        <v>14529</v>
      </c>
      <c r="H21" s="1">
        <v>-224</v>
      </c>
      <c r="I21" s="8">
        <v>-1.5417440980108807</v>
      </c>
      <c r="J21" s="17" t="s">
        <v>51</v>
      </c>
    </row>
    <row r="22" spans="1:10" ht="21" customHeight="1" x14ac:dyDescent="0.2">
      <c r="A22" s="23" t="s">
        <v>23</v>
      </c>
      <c r="B22" s="27">
        <v>1934</v>
      </c>
      <c r="C22" s="28">
        <v>2003</v>
      </c>
      <c r="D22" s="26">
        <v>3937</v>
      </c>
      <c r="E22" s="27">
        <v>2004</v>
      </c>
      <c r="F22" s="28">
        <v>2085</v>
      </c>
      <c r="G22" s="39">
        <v>4089</v>
      </c>
      <c r="H22" s="1">
        <v>-152</v>
      </c>
      <c r="I22" s="8">
        <v>-3.7172902910246961</v>
      </c>
      <c r="J22" s="17" t="s">
        <v>51</v>
      </c>
    </row>
    <row r="23" spans="1:10" ht="21" customHeight="1" x14ac:dyDescent="0.2">
      <c r="A23" s="23" t="s">
        <v>24</v>
      </c>
      <c r="B23" s="27">
        <v>2537</v>
      </c>
      <c r="C23" s="28">
        <v>2512</v>
      </c>
      <c r="D23" s="26">
        <v>5049</v>
      </c>
      <c r="E23" s="27">
        <v>2596</v>
      </c>
      <c r="F23" s="28">
        <v>2612</v>
      </c>
      <c r="G23" s="39">
        <v>5208</v>
      </c>
      <c r="H23" s="1">
        <v>-159</v>
      </c>
      <c r="I23" s="8">
        <v>-3.0529953917050676</v>
      </c>
      <c r="J23" s="17" t="s">
        <v>51</v>
      </c>
    </row>
    <row r="24" spans="1:10" ht="21" customHeight="1" thickBot="1" x14ac:dyDescent="0.25">
      <c r="A24" s="29" t="s">
        <v>25</v>
      </c>
      <c r="B24" s="30">
        <v>2987</v>
      </c>
      <c r="C24" s="31">
        <v>3041</v>
      </c>
      <c r="D24" s="32">
        <v>6028</v>
      </c>
      <c r="E24" s="30">
        <v>3082</v>
      </c>
      <c r="F24" s="31">
        <v>3141</v>
      </c>
      <c r="G24" s="33">
        <v>6223</v>
      </c>
      <c r="H24" s="2">
        <v>-195</v>
      </c>
      <c r="I24" s="9">
        <v>-3.1335368793186547</v>
      </c>
      <c r="J24" s="17" t="s">
        <v>51</v>
      </c>
    </row>
    <row r="25" spans="1:10" s="38" customFormat="1" ht="21" customHeight="1" thickTop="1" thickBot="1" x14ac:dyDescent="0.25">
      <c r="A25" s="34" t="s">
        <v>26</v>
      </c>
      <c r="B25" s="3">
        <v>14446</v>
      </c>
      <c r="C25" s="35">
        <v>14873</v>
      </c>
      <c r="D25" s="35">
        <v>29319</v>
      </c>
      <c r="E25" s="3">
        <v>14789</v>
      </c>
      <c r="F25" s="35">
        <v>15260</v>
      </c>
      <c r="G25" s="36">
        <v>30049</v>
      </c>
      <c r="H25" s="3">
        <v>-730</v>
      </c>
      <c r="I25" s="11">
        <v>-2.4293653698958479</v>
      </c>
      <c r="J25" s="37" t="s">
        <v>60</v>
      </c>
    </row>
    <row r="26" spans="1:10" ht="21" customHeight="1" thickTop="1" thickBot="1" x14ac:dyDescent="0.25">
      <c r="A26" s="29" t="s">
        <v>27</v>
      </c>
      <c r="B26" s="30">
        <v>2568</v>
      </c>
      <c r="C26" s="31">
        <v>2559</v>
      </c>
      <c r="D26" s="32">
        <v>5127</v>
      </c>
      <c r="E26" s="30">
        <v>2676</v>
      </c>
      <c r="F26" s="31">
        <v>2694</v>
      </c>
      <c r="G26" s="33">
        <v>5370</v>
      </c>
      <c r="H26" s="2">
        <v>-243</v>
      </c>
      <c r="I26" s="9">
        <v>-4.5251396648044704</v>
      </c>
      <c r="J26" s="17" t="s">
        <v>51</v>
      </c>
    </row>
    <row r="27" spans="1:10" s="38" customFormat="1" ht="21" customHeight="1" thickTop="1" thickBot="1" x14ac:dyDescent="0.25">
      <c r="A27" s="34" t="s">
        <v>28</v>
      </c>
      <c r="B27" s="3">
        <v>2568</v>
      </c>
      <c r="C27" s="35">
        <v>2559</v>
      </c>
      <c r="D27" s="35">
        <v>5127</v>
      </c>
      <c r="E27" s="3">
        <v>2676</v>
      </c>
      <c r="F27" s="35">
        <v>2694</v>
      </c>
      <c r="G27" s="36">
        <v>5370</v>
      </c>
      <c r="H27" s="3">
        <v>-243</v>
      </c>
      <c r="I27" s="11">
        <v>-4.5251396648044704</v>
      </c>
      <c r="J27" s="37" t="s">
        <v>60</v>
      </c>
    </row>
    <row r="28" spans="1:10" ht="21" customHeight="1" thickTop="1" x14ac:dyDescent="0.2">
      <c r="A28" s="23" t="s">
        <v>29</v>
      </c>
      <c r="B28" s="27">
        <v>1983</v>
      </c>
      <c r="C28" s="28">
        <v>1998</v>
      </c>
      <c r="D28" s="26">
        <v>3981</v>
      </c>
      <c r="E28" s="27">
        <v>2047</v>
      </c>
      <c r="F28" s="28">
        <v>2060</v>
      </c>
      <c r="G28" s="39">
        <v>4107</v>
      </c>
      <c r="H28" s="1">
        <v>-126</v>
      </c>
      <c r="I28" s="8">
        <v>-3.0679327976625359</v>
      </c>
      <c r="J28" s="17" t="s">
        <v>52</v>
      </c>
    </row>
    <row r="29" spans="1:10" ht="21" customHeight="1" x14ac:dyDescent="0.2">
      <c r="A29" s="23" t="s">
        <v>30</v>
      </c>
      <c r="B29" s="27">
        <v>3111</v>
      </c>
      <c r="C29" s="28">
        <v>3174</v>
      </c>
      <c r="D29" s="26">
        <v>6285</v>
      </c>
      <c r="E29" s="27">
        <v>3192</v>
      </c>
      <c r="F29" s="28">
        <v>3284</v>
      </c>
      <c r="G29" s="39">
        <v>6476</v>
      </c>
      <c r="H29" s="1">
        <v>-191</v>
      </c>
      <c r="I29" s="8">
        <v>-2.9493514515132802</v>
      </c>
      <c r="J29" s="17" t="s">
        <v>52</v>
      </c>
    </row>
    <row r="30" spans="1:10" ht="21" customHeight="1" x14ac:dyDescent="0.2">
      <c r="A30" s="23" t="s">
        <v>31</v>
      </c>
      <c r="B30" s="27">
        <v>1992</v>
      </c>
      <c r="C30" s="28">
        <v>2052</v>
      </c>
      <c r="D30" s="26">
        <v>4044</v>
      </c>
      <c r="E30" s="27">
        <v>2038</v>
      </c>
      <c r="F30" s="28">
        <v>2117</v>
      </c>
      <c r="G30" s="39">
        <v>4155</v>
      </c>
      <c r="H30" s="1">
        <v>-111</v>
      </c>
      <c r="I30" s="8">
        <v>-2.6714801444043417</v>
      </c>
      <c r="J30" s="17" t="s">
        <v>52</v>
      </c>
    </row>
    <row r="31" spans="1:10" ht="21" customHeight="1" x14ac:dyDescent="0.2">
      <c r="A31" s="23" t="s">
        <v>32</v>
      </c>
      <c r="B31" s="27">
        <v>2680</v>
      </c>
      <c r="C31" s="28">
        <v>2922</v>
      </c>
      <c r="D31" s="26">
        <v>5602</v>
      </c>
      <c r="E31" s="27">
        <v>2788</v>
      </c>
      <c r="F31" s="28">
        <v>3011</v>
      </c>
      <c r="G31" s="40">
        <v>5799</v>
      </c>
      <c r="H31" s="1">
        <v>-197</v>
      </c>
      <c r="I31" s="8">
        <v>-3.3971374374892207</v>
      </c>
      <c r="J31" s="17" t="s">
        <v>52</v>
      </c>
    </row>
    <row r="32" spans="1:10" ht="21" customHeight="1" x14ac:dyDescent="0.2">
      <c r="A32" s="23" t="s">
        <v>33</v>
      </c>
      <c r="B32" s="27">
        <v>1176</v>
      </c>
      <c r="C32" s="28">
        <v>1188</v>
      </c>
      <c r="D32" s="26">
        <v>2364</v>
      </c>
      <c r="E32" s="27">
        <v>1215</v>
      </c>
      <c r="F32" s="28">
        <v>1213</v>
      </c>
      <c r="G32" s="41">
        <v>2428</v>
      </c>
      <c r="H32" s="1">
        <v>-64</v>
      </c>
      <c r="I32" s="8">
        <v>-2.6359143327841821</v>
      </c>
      <c r="J32" s="17" t="s">
        <v>52</v>
      </c>
    </row>
    <row r="33" spans="1:10" ht="21" customHeight="1" x14ac:dyDescent="0.2">
      <c r="A33" s="23" t="s">
        <v>34</v>
      </c>
      <c r="B33" s="27">
        <v>1530</v>
      </c>
      <c r="C33" s="28">
        <v>1614</v>
      </c>
      <c r="D33" s="26">
        <v>3144</v>
      </c>
      <c r="E33" s="27">
        <v>1568</v>
      </c>
      <c r="F33" s="28">
        <v>1670</v>
      </c>
      <c r="G33" s="40">
        <v>3238</v>
      </c>
      <c r="H33" s="1">
        <v>-94</v>
      </c>
      <c r="I33" s="8">
        <v>-2.9030265596046974</v>
      </c>
      <c r="J33" s="17" t="s">
        <v>52</v>
      </c>
    </row>
    <row r="34" spans="1:10" ht="21" customHeight="1" thickBot="1" x14ac:dyDescent="0.25">
      <c r="A34" s="29" t="s">
        <v>35</v>
      </c>
      <c r="B34" s="30">
        <v>1603</v>
      </c>
      <c r="C34" s="31">
        <v>1726</v>
      </c>
      <c r="D34" s="32">
        <v>3329</v>
      </c>
      <c r="E34" s="30">
        <v>1663</v>
      </c>
      <c r="F34" s="31">
        <v>1787</v>
      </c>
      <c r="G34" s="42">
        <v>3450</v>
      </c>
      <c r="H34" s="2">
        <v>-121</v>
      </c>
      <c r="I34" s="9">
        <v>-3.5072463768115938</v>
      </c>
      <c r="J34" s="17" t="s">
        <v>52</v>
      </c>
    </row>
    <row r="35" spans="1:10" s="38" customFormat="1" ht="21" customHeight="1" thickTop="1" thickBot="1" x14ac:dyDescent="0.25">
      <c r="A35" s="34" t="s">
        <v>36</v>
      </c>
      <c r="B35" s="3">
        <v>14075</v>
      </c>
      <c r="C35" s="35">
        <v>14674</v>
      </c>
      <c r="D35" s="35">
        <v>28749</v>
      </c>
      <c r="E35" s="3">
        <v>14511</v>
      </c>
      <c r="F35" s="35">
        <v>15142</v>
      </c>
      <c r="G35" s="36">
        <v>29653</v>
      </c>
      <c r="H35" s="3">
        <v>-904</v>
      </c>
      <c r="I35" s="11">
        <v>-3.0485954203621901</v>
      </c>
      <c r="J35" s="37" t="s">
        <v>60</v>
      </c>
    </row>
    <row r="36" spans="1:10" ht="21" customHeight="1" thickTop="1" x14ac:dyDescent="0.2">
      <c r="A36" s="23" t="s">
        <v>37</v>
      </c>
      <c r="B36" s="27">
        <v>8775</v>
      </c>
      <c r="C36" s="28">
        <v>9216</v>
      </c>
      <c r="D36" s="26">
        <v>17991</v>
      </c>
      <c r="E36" s="27">
        <v>8881</v>
      </c>
      <c r="F36" s="28">
        <v>9400</v>
      </c>
      <c r="G36" s="39">
        <v>18281</v>
      </c>
      <c r="H36" s="1">
        <v>-290</v>
      </c>
      <c r="I36" s="8">
        <v>-1.5863464799518567</v>
      </c>
      <c r="J36" s="17" t="s">
        <v>51</v>
      </c>
    </row>
    <row r="37" spans="1:10" ht="21" customHeight="1" thickBot="1" x14ac:dyDescent="0.25">
      <c r="A37" s="29" t="s">
        <v>38</v>
      </c>
      <c r="B37" s="30">
        <v>5696</v>
      </c>
      <c r="C37" s="31">
        <v>5753</v>
      </c>
      <c r="D37" s="32">
        <v>11449</v>
      </c>
      <c r="E37" s="30">
        <v>5873</v>
      </c>
      <c r="F37" s="31">
        <v>5932</v>
      </c>
      <c r="G37" s="33">
        <v>11805</v>
      </c>
      <c r="H37" s="2">
        <v>-356</v>
      </c>
      <c r="I37" s="9">
        <v>-3.0156713257094481</v>
      </c>
      <c r="J37" s="17" t="s">
        <v>51</v>
      </c>
    </row>
    <row r="38" spans="1:10" s="38" customFormat="1" ht="21" customHeight="1" thickTop="1" thickBot="1" x14ac:dyDescent="0.25">
      <c r="A38" s="34" t="s">
        <v>39</v>
      </c>
      <c r="B38" s="3">
        <v>14471</v>
      </c>
      <c r="C38" s="35">
        <v>14969</v>
      </c>
      <c r="D38" s="35">
        <v>29440</v>
      </c>
      <c r="E38" s="3">
        <v>14754</v>
      </c>
      <c r="F38" s="35">
        <v>15332</v>
      </c>
      <c r="G38" s="36">
        <v>30086</v>
      </c>
      <c r="H38" s="3">
        <v>-646</v>
      </c>
      <c r="I38" s="11">
        <v>-2.1471780894768244</v>
      </c>
      <c r="J38" s="37" t="s">
        <v>60</v>
      </c>
    </row>
    <row r="39" spans="1:10" ht="21" customHeight="1" thickTop="1" x14ac:dyDescent="0.2">
      <c r="A39" s="23" t="s">
        <v>40</v>
      </c>
      <c r="B39" s="27">
        <v>2772</v>
      </c>
      <c r="C39" s="28">
        <v>2728</v>
      </c>
      <c r="D39" s="26">
        <v>5500</v>
      </c>
      <c r="E39" s="27">
        <v>2917</v>
      </c>
      <c r="F39" s="28">
        <v>2868</v>
      </c>
      <c r="G39" s="39">
        <v>5785</v>
      </c>
      <c r="H39" s="1">
        <v>-285</v>
      </c>
      <c r="I39" s="8">
        <v>-4.9265341400172957</v>
      </c>
      <c r="J39" s="17" t="s">
        <v>51</v>
      </c>
    </row>
    <row r="40" spans="1:10" ht="21" customHeight="1" x14ac:dyDescent="0.2">
      <c r="A40" s="23" t="s">
        <v>41</v>
      </c>
      <c r="B40" s="27">
        <v>5164</v>
      </c>
      <c r="C40" s="28">
        <v>5276</v>
      </c>
      <c r="D40" s="26">
        <v>10440</v>
      </c>
      <c r="E40" s="27">
        <v>5257</v>
      </c>
      <c r="F40" s="28">
        <v>5427</v>
      </c>
      <c r="G40" s="39">
        <v>10684</v>
      </c>
      <c r="H40" s="1">
        <v>-244</v>
      </c>
      <c r="I40" s="8">
        <v>-2.283788843129912</v>
      </c>
      <c r="J40" s="17" t="s">
        <v>51</v>
      </c>
    </row>
    <row r="41" spans="1:10" ht="21" customHeight="1" thickBot="1" x14ac:dyDescent="0.25">
      <c r="A41" s="29" t="s">
        <v>42</v>
      </c>
      <c r="B41" s="30">
        <v>2581</v>
      </c>
      <c r="C41" s="31">
        <v>2711</v>
      </c>
      <c r="D41" s="32">
        <v>5292</v>
      </c>
      <c r="E41" s="30">
        <v>2672</v>
      </c>
      <c r="F41" s="31">
        <v>2780</v>
      </c>
      <c r="G41" s="33">
        <v>5452</v>
      </c>
      <c r="H41" s="2">
        <v>-160</v>
      </c>
      <c r="I41" s="9">
        <v>-2.9347028613352961</v>
      </c>
      <c r="J41" s="17" t="s">
        <v>51</v>
      </c>
    </row>
    <row r="42" spans="1:10" s="38" customFormat="1" ht="21" customHeight="1" thickTop="1" thickBot="1" x14ac:dyDescent="0.25">
      <c r="A42" s="34" t="s">
        <v>56</v>
      </c>
      <c r="B42" s="3">
        <v>10517</v>
      </c>
      <c r="C42" s="35">
        <v>10715</v>
      </c>
      <c r="D42" s="35">
        <v>21232</v>
      </c>
      <c r="E42" s="3">
        <v>10846</v>
      </c>
      <c r="F42" s="35">
        <v>11075</v>
      </c>
      <c r="G42" s="36">
        <v>21921</v>
      </c>
      <c r="H42" s="3">
        <v>-689</v>
      </c>
      <c r="I42" s="11">
        <v>-3.1431047853656366</v>
      </c>
      <c r="J42" s="37" t="s">
        <v>60</v>
      </c>
    </row>
    <row r="43" spans="1:10" ht="21" customHeight="1" thickTop="1" x14ac:dyDescent="0.2">
      <c r="A43" s="23" t="s">
        <v>43</v>
      </c>
      <c r="B43" s="27">
        <v>2823</v>
      </c>
      <c r="C43" s="28">
        <v>3015</v>
      </c>
      <c r="D43" s="26">
        <v>5838</v>
      </c>
      <c r="E43" s="27">
        <v>2829</v>
      </c>
      <c r="F43" s="28">
        <v>3056</v>
      </c>
      <c r="G43" s="39">
        <v>5885</v>
      </c>
      <c r="H43" s="1">
        <v>-47</v>
      </c>
      <c r="I43" s="8">
        <v>-0.79864061172472134</v>
      </c>
      <c r="J43" s="17" t="s">
        <v>52</v>
      </c>
    </row>
    <row r="44" spans="1:10" ht="21" customHeight="1" thickBot="1" x14ac:dyDescent="0.25">
      <c r="A44" s="29" t="s">
        <v>57</v>
      </c>
      <c r="B44" s="30">
        <v>7867</v>
      </c>
      <c r="C44" s="31">
        <v>8491</v>
      </c>
      <c r="D44" s="32">
        <v>16358</v>
      </c>
      <c r="E44" s="30">
        <v>8041</v>
      </c>
      <c r="F44" s="31">
        <v>8669</v>
      </c>
      <c r="G44" s="33">
        <v>16710</v>
      </c>
      <c r="H44" s="2">
        <v>-352</v>
      </c>
      <c r="I44" s="9">
        <v>-2.1065230400957518</v>
      </c>
      <c r="J44" s="17" t="s">
        <v>52</v>
      </c>
    </row>
    <row r="45" spans="1:10" s="38" customFormat="1" ht="21" customHeight="1" thickTop="1" thickBot="1" x14ac:dyDescent="0.25">
      <c r="A45" s="34" t="s">
        <v>44</v>
      </c>
      <c r="B45" s="3">
        <v>10690</v>
      </c>
      <c r="C45" s="35">
        <v>11506</v>
      </c>
      <c r="D45" s="35">
        <v>22196</v>
      </c>
      <c r="E45" s="3">
        <v>10870</v>
      </c>
      <c r="F45" s="35">
        <v>11725</v>
      </c>
      <c r="G45" s="36">
        <v>22595</v>
      </c>
      <c r="H45" s="3">
        <v>-399</v>
      </c>
      <c r="I45" s="11">
        <v>-1.7658774065058651</v>
      </c>
      <c r="J45" s="37" t="s">
        <v>60</v>
      </c>
    </row>
    <row r="46" spans="1:10" ht="21" customHeight="1" thickTop="1" thickBot="1" x14ac:dyDescent="0.25">
      <c r="A46" s="43" t="s">
        <v>45</v>
      </c>
      <c r="B46" s="30">
        <v>5023</v>
      </c>
      <c r="C46" s="31">
        <v>5518</v>
      </c>
      <c r="D46" s="44">
        <v>10541</v>
      </c>
      <c r="E46" s="45">
        <v>5171</v>
      </c>
      <c r="F46" s="46">
        <v>5700</v>
      </c>
      <c r="G46" s="33">
        <v>10871</v>
      </c>
      <c r="H46" s="4">
        <v>-330</v>
      </c>
      <c r="I46" s="12">
        <v>-3.0355993008922724</v>
      </c>
      <c r="J46" s="17" t="s">
        <v>52</v>
      </c>
    </row>
    <row r="47" spans="1:10" s="38" customFormat="1" ht="21" customHeight="1" thickTop="1" thickBot="1" x14ac:dyDescent="0.25">
      <c r="A47" s="47" t="s">
        <v>46</v>
      </c>
      <c r="B47" s="5">
        <v>5023</v>
      </c>
      <c r="C47" s="48">
        <v>5518</v>
      </c>
      <c r="D47" s="49">
        <v>10541</v>
      </c>
      <c r="E47" s="5">
        <v>5171</v>
      </c>
      <c r="F47" s="48">
        <v>5700</v>
      </c>
      <c r="G47" s="36">
        <v>10871</v>
      </c>
      <c r="H47" s="5">
        <v>-330</v>
      </c>
      <c r="I47" s="13">
        <v>-3.0355993008922724</v>
      </c>
      <c r="J47" s="37" t="s">
        <v>60</v>
      </c>
    </row>
    <row r="48" spans="1:10" s="38" customFormat="1" ht="21" customHeight="1" thickTop="1" thickBot="1" x14ac:dyDescent="0.25">
      <c r="A48" s="50" t="s">
        <v>47</v>
      </c>
      <c r="B48" s="6">
        <v>81685</v>
      </c>
      <c r="C48" s="51">
        <v>85215</v>
      </c>
      <c r="D48" s="51">
        <v>166900</v>
      </c>
      <c r="E48" s="6">
        <v>83644</v>
      </c>
      <c r="F48" s="52">
        <v>87495</v>
      </c>
      <c r="G48" s="51">
        <v>171139</v>
      </c>
      <c r="H48" s="6">
        <v>-4239</v>
      </c>
      <c r="I48" s="14">
        <v>-2.4769339542710895</v>
      </c>
      <c r="J48" s="37" t="s">
        <v>60</v>
      </c>
    </row>
    <row r="49" spans="1:10" s="20" customFormat="1" ht="21" customHeight="1" thickBot="1" x14ac:dyDescent="0.25">
      <c r="A49" s="53" t="s">
        <v>48</v>
      </c>
      <c r="B49" s="7">
        <v>414222</v>
      </c>
      <c r="C49" s="54">
        <v>444724</v>
      </c>
      <c r="D49" s="54">
        <v>858946</v>
      </c>
      <c r="E49" s="7">
        <v>421140</v>
      </c>
      <c r="F49" s="54">
        <v>452825</v>
      </c>
      <c r="G49" s="54">
        <v>873965</v>
      </c>
      <c r="H49" s="7">
        <v>-15019</v>
      </c>
      <c r="I49" s="10">
        <v>-1.7184898708758425</v>
      </c>
      <c r="J49" s="19" t="s">
        <v>60</v>
      </c>
    </row>
    <row r="50" spans="1:10" ht="21" customHeight="1" x14ac:dyDescent="0.2">
      <c r="A50" s="55"/>
      <c r="B50" s="56"/>
      <c r="C50" s="56"/>
      <c r="D50" s="56"/>
      <c r="E50" s="56"/>
      <c r="F50" s="56"/>
    </row>
    <row r="51" spans="1:10" ht="21" customHeight="1" thickBot="1" x14ac:dyDescent="0.25">
      <c r="A51" s="15" t="s">
        <v>49</v>
      </c>
      <c r="B51" s="15"/>
      <c r="C51" s="15"/>
      <c r="D51" s="15"/>
      <c r="E51" s="15"/>
      <c r="F51" s="15"/>
      <c r="H51" s="15"/>
      <c r="I51" s="62"/>
      <c r="J51" s="17"/>
    </row>
    <row r="52" spans="1:10" s="20" customFormat="1" ht="21" customHeight="1" x14ac:dyDescent="0.2">
      <c r="A52" s="115" t="s">
        <v>59</v>
      </c>
      <c r="B52" s="117" t="s">
        <v>81</v>
      </c>
      <c r="C52" s="118"/>
      <c r="D52" s="119"/>
      <c r="E52" s="117" t="s">
        <v>79</v>
      </c>
      <c r="F52" s="118"/>
      <c r="G52" s="119"/>
      <c r="H52" s="117" t="s">
        <v>58</v>
      </c>
      <c r="I52" s="120"/>
      <c r="J52" s="19"/>
    </row>
    <row r="53" spans="1:10" s="20" customFormat="1" ht="21" customHeight="1" thickBot="1" x14ac:dyDescent="0.25">
      <c r="A53" s="116"/>
      <c r="B53" s="21" t="s">
        <v>2</v>
      </c>
      <c r="C53" s="22" t="s">
        <v>3</v>
      </c>
      <c r="D53" s="22" t="s">
        <v>4</v>
      </c>
      <c r="E53" s="21" t="s">
        <v>2</v>
      </c>
      <c r="F53" s="22" t="s">
        <v>3</v>
      </c>
      <c r="G53" s="22" t="s">
        <v>4</v>
      </c>
      <c r="H53" s="21" t="s">
        <v>5</v>
      </c>
      <c r="I53" s="63" t="s">
        <v>6</v>
      </c>
      <c r="J53" s="19"/>
    </row>
    <row r="54" spans="1:10" ht="21" customHeight="1" thickTop="1" x14ac:dyDescent="0.2">
      <c r="A54" s="58" t="s">
        <v>50</v>
      </c>
      <c r="B54" s="1">
        <v>140101</v>
      </c>
      <c r="C54" s="26">
        <v>154026</v>
      </c>
      <c r="D54" s="26">
        <v>294127</v>
      </c>
      <c r="E54" s="1">
        <v>141755</v>
      </c>
      <c r="F54" s="26">
        <v>155763</v>
      </c>
      <c r="G54" s="26">
        <v>297518</v>
      </c>
      <c r="H54" s="1">
        <v>-3391</v>
      </c>
      <c r="I54" s="8">
        <v>-1.1397629723243625</v>
      </c>
      <c r="J54" s="17"/>
    </row>
    <row r="55" spans="1:10" ht="21" customHeight="1" x14ac:dyDescent="0.2">
      <c r="A55" s="58" t="s">
        <v>51</v>
      </c>
      <c r="B55" s="1">
        <v>144975</v>
      </c>
      <c r="C55" s="26">
        <v>150714</v>
      </c>
      <c r="D55" s="26">
        <v>295689</v>
      </c>
      <c r="E55" s="1">
        <v>147568</v>
      </c>
      <c r="F55" s="26">
        <v>153862</v>
      </c>
      <c r="G55" s="26">
        <v>301430</v>
      </c>
      <c r="H55" s="1">
        <v>-5741</v>
      </c>
      <c r="I55" s="8">
        <v>-1.9045881299140746</v>
      </c>
      <c r="J55" s="17"/>
    </row>
    <row r="56" spans="1:10" ht="21" customHeight="1" thickBot="1" x14ac:dyDescent="0.25">
      <c r="A56" s="59" t="s">
        <v>52</v>
      </c>
      <c r="B56" s="2">
        <v>129146</v>
      </c>
      <c r="C56" s="32">
        <v>139984</v>
      </c>
      <c r="D56" s="32">
        <v>269130</v>
      </c>
      <c r="E56" s="2">
        <v>131817</v>
      </c>
      <c r="F56" s="32">
        <v>143200</v>
      </c>
      <c r="G56" s="32">
        <v>275017</v>
      </c>
      <c r="H56" s="2">
        <v>-5887</v>
      </c>
      <c r="I56" s="9">
        <v>-2.1405949450397657</v>
      </c>
      <c r="J56" s="17"/>
    </row>
    <row r="57" spans="1:10" s="20" customFormat="1" ht="21" customHeight="1" thickTop="1" thickBot="1" x14ac:dyDescent="0.25">
      <c r="A57" s="60" t="s">
        <v>4</v>
      </c>
      <c r="B57" s="7">
        <v>414222</v>
      </c>
      <c r="C57" s="54">
        <v>444724</v>
      </c>
      <c r="D57" s="54">
        <v>858946</v>
      </c>
      <c r="E57" s="7">
        <v>421140</v>
      </c>
      <c r="F57" s="54">
        <v>452825</v>
      </c>
      <c r="G57" s="54">
        <v>873965</v>
      </c>
      <c r="H57" s="7">
        <v>-15019</v>
      </c>
      <c r="I57" s="10">
        <v>-1.7184898708758425</v>
      </c>
      <c r="J57" s="19"/>
    </row>
    <row r="58" spans="1:10" ht="21" customHeight="1" x14ac:dyDescent="0.2">
      <c r="A58" s="61"/>
    </row>
    <row r="59" spans="1:10" ht="21" customHeight="1" thickBot="1" x14ac:dyDescent="0.25">
      <c r="A59" s="61" t="s">
        <v>74</v>
      </c>
    </row>
    <row r="60" spans="1:10" ht="21" customHeight="1" x14ac:dyDescent="0.2">
      <c r="A60" s="115" t="s">
        <v>59</v>
      </c>
      <c r="B60" s="117" t="str">
        <f>B52</f>
        <v>令和8.1.26</v>
      </c>
      <c r="C60" s="118"/>
      <c r="D60" s="119"/>
      <c r="E60" s="117" t="str">
        <f>E52</f>
        <v>令和6.10.14</v>
      </c>
      <c r="F60" s="118"/>
      <c r="G60" s="119"/>
      <c r="H60" s="117" t="s">
        <v>53</v>
      </c>
      <c r="I60" s="120"/>
    </row>
    <row r="61" spans="1:10" ht="21" customHeight="1" thickBot="1" x14ac:dyDescent="0.25">
      <c r="A61" s="116"/>
      <c r="B61" s="21" t="s">
        <v>2</v>
      </c>
      <c r="C61" s="22" t="s">
        <v>3</v>
      </c>
      <c r="D61" s="22" t="s">
        <v>4</v>
      </c>
      <c r="E61" s="21" t="s">
        <v>2</v>
      </c>
      <c r="F61" s="22" t="s">
        <v>3</v>
      </c>
      <c r="G61" s="22" t="s">
        <v>4</v>
      </c>
      <c r="H61" s="21" t="s">
        <v>5</v>
      </c>
      <c r="I61" s="63" t="s">
        <v>6</v>
      </c>
    </row>
    <row r="62" spans="1:10" ht="21" customHeight="1" thickTop="1" x14ac:dyDescent="0.2">
      <c r="A62" s="58" t="s">
        <v>63</v>
      </c>
      <c r="B62" s="1">
        <f t="shared" ref="B62:F62" si="0">SUBTOTAL(9,B4,B10,B13)</f>
        <v>130206</v>
      </c>
      <c r="C62" s="26">
        <f t="shared" si="0"/>
        <v>143625</v>
      </c>
      <c r="D62" s="26">
        <f t="shared" si="0"/>
        <v>273831</v>
      </c>
      <c r="E62" s="1">
        <f t="shared" si="0"/>
        <v>131728</v>
      </c>
      <c r="F62" s="26">
        <f t="shared" si="0"/>
        <v>145196</v>
      </c>
      <c r="G62" s="26">
        <f>SUBTOTAL(9,G4,G10,G13)</f>
        <v>276924</v>
      </c>
      <c r="H62" s="1">
        <f>D62-G62</f>
        <v>-3093</v>
      </c>
      <c r="I62" s="8">
        <f>D62/G62*100-100</f>
        <v>-1.1169129436235181</v>
      </c>
    </row>
    <row r="63" spans="1:10" ht="21" customHeight="1" x14ac:dyDescent="0.2">
      <c r="A63" s="98" t="s">
        <v>64</v>
      </c>
      <c r="B63" s="4">
        <f t="shared" ref="B63:F63" si="1">SUBTOTAL(9,B18,B19)</f>
        <v>9895</v>
      </c>
      <c r="C63" s="44">
        <f t="shared" si="1"/>
        <v>10401</v>
      </c>
      <c r="D63" s="44">
        <f t="shared" si="1"/>
        <v>20296</v>
      </c>
      <c r="E63" s="4">
        <f t="shared" si="1"/>
        <v>10027</v>
      </c>
      <c r="F63" s="44">
        <f t="shared" si="1"/>
        <v>10567</v>
      </c>
      <c r="G63" s="44">
        <f>SUBTOTAL(9,G18,G19)</f>
        <v>20594</v>
      </c>
      <c r="H63" s="4">
        <f t="shared" ref="H63:H72" si="2">D63-G63</f>
        <v>-298</v>
      </c>
      <c r="I63" s="12">
        <f t="shared" ref="I63:I72" si="3">D63/G63*100-100</f>
        <v>-1.4470234048751962</v>
      </c>
    </row>
    <row r="64" spans="1:10" ht="21" customHeight="1" thickBot="1" x14ac:dyDescent="0.25">
      <c r="A64" s="111" t="s">
        <v>71</v>
      </c>
      <c r="B64" s="112">
        <f>SUM(B62:B63)</f>
        <v>140101</v>
      </c>
      <c r="C64" s="113">
        <f t="shared" ref="C64:F64" si="4">SUM(C62:C63)</f>
        <v>154026</v>
      </c>
      <c r="D64" s="113">
        <f t="shared" si="4"/>
        <v>294127</v>
      </c>
      <c r="E64" s="112">
        <f t="shared" si="4"/>
        <v>141755</v>
      </c>
      <c r="F64" s="113">
        <f t="shared" si="4"/>
        <v>155763</v>
      </c>
      <c r="G64" s="113">
        <f>SUM(G62:G63)</f>
        <v>297518</v>
      </c>
      <c r="H64" s="112">
        <f t="shared" si="2"/>
        <v>-3391</v>
      </c>
      <c r="I64" s="114">
        <f t="shared" si="3"/>
        <v>-1.1397629723243625</v>
      </c>
    </row>
    <row r="65" spans="1:9" ht="21" customHeight="1" thickTop="1" x14ac:dyDescent="0.2">
      <c r="A65" s="58" t="s">
        <v>65</v>
      </c>
      <c r="B65" s="1">
        <f t="shared" ref="B65:F65" si="5">SUBTOTAL(9,B5,B9,B11,B12,B14,B15,B16)</f>
        <v>102973</v>
      </c>
      <c r="C65" s="26">
        <f t="shared" si="5"/>
        <v>107598</v>
      </c>
      <c r="D65" s="26">
        <f t="shared" si="5"/>
        <v>210571</v>
      </c>
      <c r="E65" s="1">
        <f t="shared" si="5"/>
        <v>104503</v>
      </c>
      <c r="F65" s="26">
        <f t="shared" si="5"/>
        <v>109501</v>
      </c>
      <c r="G65" s="26">
        <f>SUBTOTAL(9,G5,G9,G11,G12,G14,G15,G16)</f>
        <v>214004</v>
      </c>
      <c r="H65" s="1">
        <f t="shared" si="2"/>
        <v>-3433</v>
      </c>
      <c r="I65" s="8">
        <f t="shared" si="3"/>
        <v>-1.604175622885549</v>
      </c>
    </row>
    <row r="66" spans="1:9" ht="21" customHeight="1" x14ac:dyDescent="0.2">
      <c r="A66" s="98" t="s">
        <v>66</v>
      </c>
      <c r="B66" s="4">
        <f t="shared" ref="B66:F66" si="6">SUBTOTAL(9,B21,B22,B23,B24,B26,B36,B37,B39,B40,B41)</f>
        <v>42002</v>
      </c>
      <c r="C66" s="44">
        <f t="shared" si="6"/>
        <v>43116</v>
      </c>
      <c r="D66" s="44">
        <f t="shared" si="6"/>
        <v>85118</v>
      </c>
      <c r="E66" s="4">
        <f t="shared" si="6"/>
        <v>43065</v>
      </c>
      <c r="F66" s="44">
        <f t="shared" si="6"/>
        <v>44361</v>
      </c>
      <c r="G66" s="44">
        <f>SUBTOTAL(9,G21,G22,G23,G24,G26,G36,G37,G39,G40,G41)</f>
        <v>87426</v>
      </c>
      <c r="H66" s="4">
        <f t="shared" si="2"/>
        <v>-2308</v>
      </c>
      <c r="I66" s="12">
        <f t="shared" si="3"/>
        <v>-2.6399469265435869</v>
      </c>
    </row>
    <row r="67" spans="1:9" ht="21" customHeight="1" thickBot="1" x14ac:dyDescent="0.25">
      <c r="A67" s="111" t="s">
        <v>72</v>
      </c>
      <c r="B67" s="112">
        <f t="shared" ref="B67:F67" si="7">SUM(B65:B66)</f>
        <v>144975</v>
      </c>
      <c r="C67" s="113">
        <f t="shared" si="7"/>
        <v>150714</v>
      </c>
      <c r="D67" s="113">
        <f t="shared" si="7"/>
        <v>295689</v>
      </c>
      <c r="E67" s="112">
        <f t="shared" si="7"/>
        <v>147568</v>
      </c>
      <c r="F67" s="113">
        <f t="shared" si="7"/>
        <v>153862</v>
      </c>
      <c r="G67" s="113">
        <f>SUM(G65:G66)</f>
        <v>301430</v>
      </c>
      <c r="H67" s="112">
        <f t="shared" si="2"/>
        <v>-5741</v>
      </c>
      <c r="I67" s="114">
        <f t="shared" si="3"/>
        <v>-1.9045881299140746</v>
      </c>
    </row>
    <row r="68" spans="1:9" ht="21" customHeight="1" thickTop="1" x14ac:dyDescent="0.2">
      <c r="A68" s="58" t="s">
        <v>67</v>
      </c>
      <c r="B68" s="1">
        <f t="shared" ref="B68:F68" si="8">SUBTOTAL(9,B6,B7,B8)</f>
        <v>99358</v>
      </c>
      <c r="C68" s="26">
        <f t="shared" si="8"/>
        <v>108286</v>
      </c>
      <c r="D68" s="26">
        <f t="shared" si="8"/>
        <v>207644</v>
      </c>
      <c r="E68" s="1">
        <f t="shared" si="8"/>
        <v>101265</v>
      </c>
      <c r="F68" s="26">
        <f t="shared" si="8"/>
        <v>110633</v>
      </c>
      <c r="G68" s="26">
        <f>SUBTOTAL(9,G6,G7,G8)</f>
        <v>211898</v>
      </c>
      <c r="H68" s="1">
        <f t="shared" si="2"/>
        <v>-4254</v>
      </c>
      <c r="I68" s="8">
        <f t="shared" si="3"/>
        <v>-2.007569679751569</v>
      </c>
    </row>
    <row r="69" spans="1:9" ht="21" customHeight="1" x14ac:dyDescent="0.2">
      <c r="A69" s="107" t="s">
        <v>68</v>
      </c>
      <c r="B69" s="108">
        <f t="shared" ref="B69:F69" si="9">SUBTOTAL(9,B28,B29,B30,B31,B32,B33,B34,B43,B44,B46)</f>
        <v>29788</v>
      </c>
      <c r="C69" s="109">
        <f t="shared" si="9"/>
        <v>31698</v>
      </c>
      <c r="D69" s="109">
        <f t="shared" si="9"/>
        <v>61486</v>
      </c>
      <c r="E69" s="108">
        <f t="shared" si="9"/>
        <v>30552</v>
      </c>
      <c r="F69" s="109">
        <f t="shared" si="9"/>
        <v>32567</v>
      </c>
      <c r="G69" s="109">
        <f>SUBTOTAL(9,G28,G29,G30,G31,G32,G33,G34,G43,G44,G46)</f>
        <v>63119</v>
      </c>
      <c r="H69" s="108">
        <f t="shared" si="2"/>
        <v>-1633</v>
      </c>
      <c r="I69" s="110">
        <f t="shared" si="3"/>
        <v>-2.5871766029246288</v>
      </c>
    </row>
    <row r="70" spans="1:9" ht="21" customHeight="1" thickBot="1" x14ac:dyDescent="0.25">
      <c r="A70" s="98" t="s">
        <v>73</v>
      </c>
      <c r="B70" s="4">
        <f t="shared" ref="B70:F70" si="10">SUM(B68:B69)</f>
        <v>129146</v>
      </c>
      <c r="C70" s="44">
        <f t="shared" si="10"/>
        <v>139984</v>
      </c>
      <c r="D70" s="44">
        <f t="shared" si="10"/>
        <v>269130</v>
      </c>
      <c r="E70" s="4">
        <f t="shared" si="10"/>
        <v>131817</v>
      </c>
      <c r="F70" s="44">
        <f t="shared" si="10"/>
        <v>143200</v>
      </c>
      <c r="G70" s="44">
        <f>SUM(G68:G69)</f>
        <v>275017</v>
      </c>
      <c r="H70" s="4">
        <f t="shared" si="2"/>
        <v>-5887</v>
      </c>
      <c r="I70" s="12">
        <f t="shared" si="3"/>
        <v>-2.1405949450397657</v>
      </c>
    </row>
    <row r="71" spans="1:9" ht="21" customHeight="1" thickTop="1" x14ac:dyDescent="0.2">
      <c r="A71" s="103" t="s">
        <v>69</v>
      </c>
      <c r="B71" s="104">
        <f t="shared" ref="B71:D72" si="11">SUM(B62,B65,B68)</f>
        <v>332537</v>
      </c>
      <c r="C71" s="105">
        <f t="shared" si="11"/>
        <v>359509</v>
      </c>
      <c r="D71" s="105">
        <f t="shared" si="11"/>
        <v>692046</v>
      </c>
      <c r="E71" s="104">
        <f>SUM(E62,E65,E68)</f>
        <v>337496</v>
      </c>
      <c r="F71" s="105">
        <f>SUM(F62,F65,F68)</f>
        <v>365330</v>
      </c>
      <c r="G71" s="105">
        <f>SUM(G62,G65,G68)</f>
        <v>702826</v>
      </c>
      <c r="H71" s="104">
        <f t="shared" si="2"/>
        <v>-10780</v>
      </c>
      <c r="I71" s="106">
        <f t="shared" si="3"/>
        <v>-1.5338077988008507</v>
      </c>
    </row>
    <row r="72" spans="1:9" ht="21" customHeight="1" x14ac:dyDescent="0.2">
      <c r="A72" s="98" t="s">
        <v>70</v>
      </c>
      <c r="B72" s="100">
        <f t="shared" si="11"/>
        <v>81685</v>
      </c>
      <c r="C72" s="101">
        <f t="shared" si="11"/>
        <v>85215</v>
      </c>
      <c r="D72" s="101">
        <f t="shared" si="11"/>
        <v>166900</v>
      </c>
      <c r="E72" s="100">
        <f>SUM(E63,E66,E69)</f>
        <v>83644</v>
      </c>
      <c r="F72" s="101">
        <f t="shared" ref="F72:G73" si="12">SUM(F63,F66,F69)</f>
        <v>87495</v>
      </c>
      <c r="G72" s="101">
        <f t="shared" si="12"/>
        <v>171139</v>
      </c>
      <c r="H72" s="100">
        <f t="shared" si="2"/>
        <v>-4239</v>
      </c>
      <c r="I72" s="102">
        <f t="shared" si="3"/>
        <v>-2.4769339542710895</v>
      </c>
    </row>
    <row r="73" spans="1:9" ht="21" customHeight="1" thickBot="1" x14ac:dyDescent="0.25">
      <c r="A73" s="99" t="s">
        <v>4</v>
      </c>
      <c r="B73" s="7">
        <f t="shared" ref="B73:D73" si="13">SUM(B71:B72)</f>
        <v>414222</v>
      </c>
      <c r="C73" s="54">
        <f t="shared" si="13"/>
        <v>444724</v>
      </c>
      <c r="D73" s="54">
        <f t="shared" si="13"/>
        <v>858946</v>
      </c>
      <c r="E73" s="7">
        <f>SUM(E64,E67,E70)</f>
        <v>421140</v>
      </c>
      <c r="F73" s="54">
        <f t="shared" si="12"/>
        <v>452825</v>
      </c>
      <c r="G73" s="54">
        <f t="shared" si="12"/>
        <v>873965</v>
      </c>
      <c r="H73" s="7">
        <f t="shared" ref="H73" si="14">SUM(H62:H69)</f>
        <v>-24151</v>
      </c>
      <c r="I73" s="10">
        <f>D73/G73*100-100</f>
        <v>-1.7184898708758425</v>
      </c>
    </row>
  </sheetData>
  <autoFilter ref="A3:J49" xr:uid="{00000000-0009-0000-0000-000001000000}"/>
  <mergeCells count="12">
    <mergeCell ref="A60:A61"/>
    <mergeCell ref="B60:D60"/>
    <mergeCell ref="E60:G60"/>
    <mergeCell ref="H60:I60"/>
    <mergeCell ref="H2:I2"/>
    <mergeCell ref="H52:I52"/>
    <mergeCell ref="A2:A3"/>
    <mergeCell ref="A52:A53"/>
    <mergeCell ref="B52:D52"/>
    <mergeCell ref="E52:G52"/>
    <mergeCell ref="E2:G2"/>
    <mergeCell ref="B2:D2"/>
  </mergeCells>
  <phoneticPr fontId="2"/>
  <printOptions horizontalCentered="1"/>
  <pageMargins left="0.70866141732283472" right="0.70866141732283472" top="0.74803149606299213" bottom="0.74803149606299213" header="0.51181102362204722" footer="0.51181102362204722"/>
  <pageSetup paperSize="9" scale="69" orientation="portrait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J73"/>
  <sheetViews>
    <sheetView defaultGridColor="0" view="pageBreakPreview" colorId="22" zoomScale="80" zoomScaleNormal="70" zoomScaleSheetLayoutView="80" workbookViewId="0">
      <pane ySplit="3" topLeftCell="A4" activePane="bottomLeft" state="frozen"/>
      <selection sqref="A1:I1048576"/>
      <selection pane="bottomLeft" activeCell="D9" sqref="D9"/>
    </sheetView>
  </sheetViews>
  <sheetFormatPr defaultColWidth="10.69921875" defaultRowHeight="21" customHeight="1" x14ac:dyDescent="0.2"/>
  <cols>
    <col min="1" max="6" width="10.69921875" style="18" customWidth="1"/>
    <col min="7" max="7" width="10.69921875" style="15" customWidth="1"/>
    <col min="8" max="8" width="10.69921875" style="18" customWidth="1"/>
    <col min="9" max="9" width="10.69921875" style="64" customWidth="1"/>
    <col min="10" max="10" width="10.69921875" style="57" customWidth="1"/>
    <col min="11" max="16384" width="10.69921875" style="18"/>
  </cols>
  <sheetData>
    <row r="1" spans="1:10" ht="21" customHeight="1" thickBot="1" x14ac:dyDescent="0.25">
      <c r="A1" s="15" t="s">
        <v>77</v>
      </c>
      <c r="B1" s="15"/>
      <c r="C1" s="15"/>
      <c r="D1" s="15"/>
      <c r="E1" s="15"/>
      <c r="F1" s="15"/>
      <c r="G1" s="16"/>
      <c r="H1" s="15" t="s">
        <v>0</v>
      </c>
      <c r="I1" s="62"/>
      <c r="J1" s="17"/>
    </row>
    <row r="2" spans="1:10" s="20" customFormat="1" ht="21" customHeight="1" x14ac:dyDescent="0.2">
      <c r="A2" s="115" t="s">
        <v>1</v>
      </c>
      <c r="B2" s="117" t="s">
        <v>76</v>
      </c>
      <c r="C2" s="118"/>
      <c r="D2" s="119"/>
      <c r="E2" s="117" t="s">
        <v>75</v>
      </c>
      <c r="F2" s="118"/>
      <c r="G2" s="119"/>
      <c r="H2" s="117" t="s">
        <v>53</v>
      </c>
      <c r="I2" s="120"/>
      <c r="J2" s="19"/>
    </row>
    <row r="3" spans="1:10" s="20" customFormat="1" ht="21" customHeight="1" thickBot="1" x14ac:dyDescent="0.25">
      <c r="A3" s="116"/>
      <c r="B3" s="21" t="s">
        <v>2</v>
      </c>
      <c r="C3" s="22" t="s">
        <v>3</v>
      </c>
      <c r="D3" s="22" t="s">
        <v>4</v>
      </c>
      <c r="E3" s="21" t="s">
        <v>2</v>
      </c>
      <c r="F3" s="22" t="s">
        <v>3</v>
      </c>
      <c r="G3" s="22" t="s">
        <v>4</v>
      </c>
      <c r="H3" s="21" t="s">
        <v>5</v>
      </c>
      <c r="I3" s="63" t="s">
        <v>6</v>
      </c>
      <c r="J3" s="19" t="s">
        <v>59</v>
      </c>
    </row>
    <row r="4" spans="1:10" ht="21" customHeight="1" thickTop="1" x14ac:dyDescent="0.2">
      <c r="A4" s="23" t="s">
        <v>7</v>
      </c>
      <c r="B4" s="24">
        <v>39</v>
      </c>
      <c r="C4" s="25">
        <v>74</v>
      </c>
      <c r="D4" s="26">
        <v>113</v>
      </c>
      <c r="E4" s="27">
        <v>39</v>
      </c>
      <c r="F4" s="28">
        <v>69</v>
      </c>
      <c r="G4" s="26">
        <v>108</v>
      </c>
      <c r="H4" s="1">
        <v>5</v>
      </c>
      <c r="I4" s="8">
        <v>4.6296296296296333</v>
      </c>
      <c r="J4" s="17" t="s">
        <v>50</v>
      </c>
    </row>
    <row r="5" spans="1:10" ht="21" customHeight="1" x14ac:dyDescent="0.2">
      <c r="A5" s="23" t="s">
        <v>8</v>
      </c>
      <c r="B5" s="27">
        <v>11</v>
      </c>
      <c r="C5" s="28">
        <v>22</v>
      </c>
      <c r="D5" s="26">
        <v>33</v>
      </c>
      <c r="E5" s="27">
        <v>12</v>
      </c>
      <c r="F5" s="28">
        <v>20</v>
      </c>
      <c r="G5" s="26">
        <v>32</v>
      </c>
      <c r="H5" s="1">
        <v>1</v>
      </c>
      <c r="I5" s="8">
        <v>3.125</v>
      </c>
      <c r="J5" s="17" t="s">
        <v>51</v>
      </c>
    </row>
    <row r="6" spans="1:10" ht="21" customHeight="1" x14ac:dyDescent="0.2">
      <c r="A6" s="23" t="s">
        <v>54</v>
      </c>
      <c r="B6" s="27">
        <v>25</v>
      </c>
      <c r="C6" s="28">
        <v>38</v>
      </c>
      <c r="D6" s="26">
        <v>63</v>
      </c>
      <c r="E6" s="27">
        <v>22</v>
      </c>
      <c r="F6" s="28">
        <v>36</v>
      </c>
      <c r="G6" s="26">
        <v>58</v>
      </c>
      <c r="H6" s="1">
        <v>5</v>
      </c>
      <c r="I6" s="8">
        <v>8.6206896551724128</v>
      </c>
      <c r="J6" s="17" t="s">
        <v>52</v>
      </c>
    </row>
    <row r="7" spans="1:10" ht="21" customHeight="1" x14ac:dyDescent="0.2">
      <c r="A7" s="23" t="s">
        <v>55</v>
      </c>
      <c r="B7" s="27">
        <v>20</v>
      </c>
      <c r="C7" s="28">
        <v>33</v>
      </c>
      <c r="D7" s="26">
        <v>53</v>
      </c>
      <c r="E7" s="27">
        <v>20</v>
      </c>
      <c r="F7" s="28">
        <v>33</v>
      </c>
      <c r="G7" s="26">
        <v>53</v>
      </c>
      <c r="H7" s="1">
        <v>0</v>
      </c>
      <c r="I7" s="8">
        <v>0</v>
      </c>
      <c r="J7" s="17" t="s">
        <v>52</v>
      </c>
    </row>
    <row r="8" spans="1:10" ht="21" customHeight="1" x14ac:dyDescent="0.2">
      <c r="A8" s="23" t="s">
        <v>9</v>
      </c>
      <c r="B8" s="27">
        <v>8</v>
      </c>
      <c r="C8" s="28">
        <v>10</v>
      </c>
      <c r="D8" s="26">
        <v>18</v>
      </c>
      <c r="E8" s="27">
        <v>8</v>
      </c>
      <c r="F8" s="28">
        <v>11</v>
      </c>
      <c r="G8" s="26">
        <v>19</v>
      </c>
      <c r="H8" s="1">
        <v>-1</v>
      </c>
      <c r="I8" s="8">
        <v>-5.2631578947368496</v>
      </c>
      <c r="J8" s="17" t="s">
        <v>52</v>
      </c>
    </row>
    <row r="9" spans="1:10" ht="21" customHeight="1" x14ac:dyDescent="0.2">
      <c r="A9" s="23" t="s">
        <v>10</v>
      </c>
      <c r="B9" s="27">
        <v>3</v>
      </c>
      <c r="C9" s="28">
        <v>4</v>
      </c>
      <c r="D9" s="26">
        <v>7</v>
      </c>
      <c r="E9" s="27">
        <v>2</v>
      </c>
      <c r="F9" s="28">
        <v>4</v>
      </c>
      <c r="G9" s="26">
        <v>6</v>
      </c>
      <c r="H9" s="1">
        <v>1</v>
      </c>
      <c r="I9" s="8">
        <v>16.666666666666671</v>
      </c>
      <c r="J9" s="17" t="s">
        <v>51</v>
      </c>
    </row>
    <row r="10" spans="1:10" ht="21" customHeight="1" x14ac:dyDescent="0.2">
      <c r="A10" s="23" t="s">
        <v>11</v>
      </c>
      <c r="B10" s="27">
        <v>8</v>
      </c>
      <c r="C10" s="28">
        <v>12</v>
      </c>
      <c r="D10" s="26">
        <v>20</v>
      </c>
      <c r="E10" s="27">
        <v>7</v>
      </c>
      <c r="F10" s="28">
        <v>11</v>
      </c>
      <c r="G10" s="26">
        <v>18</v>
      </c>
      <c r="H10" s="1">
        <v>2</v>
      </c>
      <c r="I10" s="8">
        <v>11.111111111111114</v>
      </c>
      <c r="J10" s="17" t="s">
        <v>50</v>
      </c>
    </row>
    <row r="11" spans="1:10" ht="21" customHeight="1" x14ac:dyDescent="0.2">
      <c r="A11" s="23" t="s">
        <v>12</v>
      </c>
      <c r="B11" s="27">
        <v>11</v>
      </c>
      <c r="C11" s="28">
        <v>13</v>
      </c>
      <c r="D11" s="26">
        <v>24</v>
      </c>
      <c r="E11" s="27">
        <v>10</v>
      </c>
      <c r="F11" s="28">
        <v>13</v>
      </c>
      <c r="G11" s="26">
        <v>23</v>
      </c>
      <c r="H11" s="1">
        <v>1</v>
      </c>
      <c r="I11" s="8">
        <v>4.3478260869565162</v>
      </c>
      <c r="J11" s="17" t="s">
        <v>51</v>
      </c>
    </row>
    <row r="12" spans="1:10" ht="21" customHeight="1" x14ac:dyDescent="0.2">
      <c r="A12" s="23" t="s">
        <v>13</v>
      </c>
      <c r="B12" s="27">
        <v>5</v>
      </c>
      <c r="C12" s="28">
        <v>9</v>
      </c>
      <c r="D12" s="26">
        <v>14</v>
      </c>
      <c r="E12" s="27">
        <v>5</v>
      </c>
      <c r="F12" s="28">
        <v>8</v>
      </c>
      <c r="G12" s="26">
        <v>13</v>
      </c>
      <c r="H12" s="1">
        <v>1</v>
      </c>
      <c r="I12" s="8">
        <v>7.6923076923076934</v>
      </c>
      <c r="J12" s="17" t="s">
        <v>51</v>
      </c>
    </row>
    <row r="13" spans="1:10" ht="21" customHeight="1" x14ac:dyDescent="0.2">
      <c r="A13" s="23" t="s">
        <v>14</v>
      </c>
      <c r="B13" s="27">
        <v>7</v>
      </c>
      <c r="C13" s="28">
        <v>14</v>
      </c>
      <c r="D13" s="26">
        <v>21</v>
      </c>
      <c r="E13" s="27">
        <v>8</v>
      </c>
      <c r="F13" s="28">
        <v>13</v>
      </c>
      <c r="G13" s="26">
        <v>21</v>
      </c>
      <c r="H13" s="1">
        <v>0</v>
      </c>
      <c r="I13" s="8">
        <v>0</v>
      </c>
      <c r="J13" s="17" t="s">
        <v>50</v>
      </c>
    </row>
    <row r="14" spans="1:10" ht="21" customHeight="1" x14ac:dyDescent="0.2">
      <c r="A14" s="23" t="s">
        <v>15</v>
      </c>
      <c r="B14" s="27">
        <v>14</v>
      </c>
      <c r="C14" s="28">
        <v>25</v>
      </c>
      <c r="D14" s="26">
        <v>39</v>
      </c>
      <c r="E14" s="27">
        <v>14</v>
      </c>
      <c r="F14" s="28">
        <v>24</v>
      </c>
      <c r="G14" s="26">
        <v>38</v>
      </c>
      <c r="H14" s="1">
        <v>1</v>
      </c>
      <c r="I14" s="8">
        <v>2.6315789473684248</v>
      </c>
      <c r="J14" s="17" t="s">
        <v>51</v>
      </c>
    </row>
    <row r="15" spans="1:10" ht="21" customHeight="1" x14ac:dyDescent="0.2">
      <c r="A15" s="23" t="s">
        <v>16</v>
      </c>
      <c r="B15" s="27">
        <v>4</v>
      </c>
      <c r="C15" s="28">
        <v>6</v>
      </c>
      <c r="D15" s="26">
        <v>10</v>
      </c>
      <c r="E15" s="27">
        <v>4</v>
      </c>
      <c r="F15" s="28">
        <v>6</v>
      </c>
      <c r="G15" s="26">
        <v>10</v>
      </c>
      <c r="H15" s="1">
        <v>0</v>
      </c>
      <c r="I15" s="8">
        <v>0</v>
      </c>
      <c r="J15" s="17" t="s">
        <v>51</v>
      </c>
    </row>
    <row r="16" spans="1:10" ht="21" customHeight="1" thickBot="1" x14ac:dyDescent="0.25">
      <c r="A16" s="29" t="s">
        <v>17</v>
      </c>
      <c r="B16" s="30">
        <v>8</v>
      </c>
      <c r="C16" s="31">
        <v>11</v>
      </c>
      <c r="D16" s="32">
        <v>19</v>
      </c>
      <c r="E16" s="30">
        <v>7</v>
      </c>
      <c r="F16" s="31">
        <v>8</v>
      </c>
      <c r="G16" s="33">
        <v>15</v>
      </c>
      <c r="H16" s="2">
        <v>4</v>
      </c>
      <c r="I16" s="9">
        <v>26.666666666666657</v>
      </c>
      <c r="J16" s="17" t="s">
        <v>51</v>
      </c>
    </row>
    <row r="17" spans="1:10" s="71" customFormat="1" ht="21" customHeight="1" thickTop="1" thickBot="1" x14ac:dyDescent="0.25">
      <c r="A17" s="65" t="s">
        <v>18</v>
      </c>
      <c r="B17" s="66">
        <v>163</v>
      </c>
      <c r="C17" s="67">
        <v>271</v>
      </c>
      <c r="D17" s="67">
        <v>434</v>
      </c>
      <c r="E17" s="66">
        <v>158</v>
      </c>
      <c r="F17" s="67">
        <v>256</v>
      </c>
      <c r="G17" s="68">
        <v>414</v>
      </c>
      <c r="H17" s="66">
        <v>20</v>
      </c>
      <c r="I17" s="69">
        <v>4.8309178743961354</v>
      </c>
      <c r="J17" s="70" t="s">
        <v>62</v>
      </c>
    </row>
    <row r="18" spans="1:10" ht="21" customHeight="1" thickTop="1" x14ac:dyDescent="0.2">
      <c r="A18" s="23" t="s">
        <v>19</v>
      </c>
      <c r="B18" s="27">
        <v>2</v>
      </c>
      <c r="C18" s="28">
        <v>4</v>
      </c>
      <c r="D18" s="26">
        <v>6</v>
      </c>
      <c r="E18" s="27">
        <v>2</v>
      </c>
      <c r="F18" s="28">
        <v>3</v>
      </c>
      <c r="G18" s="39">
        <v>5</v>
      </c>
      <c r="H18" s="1">
        <v>1</v>
      </c>
      <c r="I18" s="8">
        <v>20</v>
      </c>
      <c r="J18" s="17" t="s">
        <v>50</v>
      </c>
    </row>
    <row r="19" spans="1:10" ht="21" customHeight="1" thickBot="1" x14ac:dyDescent="0.25">
      <c r="A19" s="29" t="s">
        <v>20</v>
      </c>
      <c r="B19" s="30">
        <v>1</v>
      </c>
      <c r="C19" s="31">
        <v>5</v>
      </c>
      <c r="D19" s="32">
        <v>6</v>
      </c>
      <c r="E19" s="30">
        <v>1</v>
      </c>
      <c r="F19" s="31">
        <v>3</v>
      </c>
      <c r="G19" s="33">
        <v>4</v>
      </c>
      <c r="H19" s="2">
        <v>2</v>
      </c>
      <c r="I19" s="9">
        <v>50</v>
      </c>
      <c r="J19" s="17" t="s">
        <v>50</v>
      </c>
    </row>
    <row r="20" spans="1:10" s="71" customFormat="1" ht="21" customHeight="1" thickTop="1" thickBot="1" x14ac:dyDescent="0.25">
      <c r="A20" s="65" t="s">
        <v>21</v>
      </c>
      <c r="B20" s="66">
        <v>3</v>
      </c>
      <c r="C20" s="67">
        <v>9</v>
      </c>
      <c r="D20" s="67">
        <v>12</v>
      </c>
      <c r="E20" s="66">
        <v>3</v>
      </c>
      <c r="F20" s="67">
        <v>6</v>
      </c>
      <c r="G20" s="68">
        <v>9</v>
      </c>
      <c r="H20" s="66">
        <v>3</v>
      </c>
      <c r="I20" s="69">
        <v>33.333333333333314</v>
      </c>
      <c r="J20" s="70" t="s">
        <v>60</v>
      </c>
    </row>
    <row r="21" spans="1:10" ht="21" customHeight="1" thickTop="1" x14ac:dyDescent="0.2">
      <c r="A21" s="23" t="s">
        <v>22</v>
      </c>
      <c r="B21" s="27">
        <v>3</v>
      </c>
      <c r="C21" s="28">
        <v>9</v>
      </c>
      <c r="D21" s="26">
        <v>12</v>
      </c>
      <c r="E21" s="27">
        <v>4</v>
      </c>
      <c r="F21" s="28">
        <v>8</v>
      </c>
      <c r="G21" s="39">
        <v>12</v>
      </c>
      <c r="H21" s="1">
        <v>0</v>
      </c>
      <c r="I21" s="8">
        <v>0</v>
      </c>
      <c r="J21" s="17" t="s">
        <v>51</v>
      </c>
    </row>
    <row r="22" spans="1:10" ht="21" customHeight="1" x14ac:dyDescent="0.2">
      <c r="A22" s="23" t="s">
        <v>23</v>
      </c>
      <c r="B22" s="27">
        <v>3</v>
      </c>
      <c r="C22" s="28">
        <v>3</v>
      </c>
      <c r="D22" s="26">
        <v>6</v>
      </c>
      <c r="E22" s="27">
        <v>5</v>
      </c>
      <c r="F22" s="28">
        <v>3</v>
      </c>
      <c r="G22" s="39">
        <v>8</v>
      </c>
      <c r="H22" s="1">
        <v>-2</v>
      </c>
      <c r="I22" s="8">
        <v>-25</v>
      </c>
      <c r="J22" s="17" t="s">
        <v>51</v>
      </c>
    </row>
    <row r="23" spans="1:10" ht="21" customHeight="1" x14ac:dyDescent="0.2">
      <c r="A23" s="23" t="s">
        <v>24</v>
      </c>
      <c r="B23" s="27">
        <v>0</v>
      </c>
      <c r="C23" s="28">
        <v>4</v>
      </c>
      <c r="D23" s="26">
        <v>4</v>
      </c>
      <c r="E23" s="27">
        <v>1</v>
      </c>
      <c r="F23" s="28">
        <v>3</v>
      </c>
      <c r="G23" s="39">
        <v>4</v>
      </c>
      <c r="H23" s="1">
        <v>0</v>
      </c>
      <c r="I23" s="8">
        <v>0</v>
      </c>
      <c r="J23" s="17" t="s">
        <v>51</v>
      </c>
    </row>
    <row r="24" spans="1:10" ht="21" customHeight="1" thickBot="1" x14ac:dyDescent="0.25">
      <c r="A24" s="29" t="s">
        <v>25</v>
      </c>
      <c r="B24" s="30">
        <v>4</v>
      </c>
      <c r="C24" s="31">
        <v>4</v>
      </c>
      <c r="D24" s="32">
        <v>8</v>
      </c>
      <c r="E24" s="30">
        <v>4</v>
      </c>
      <c r="F24" s="31">
        <v>4</v>
      </c>
      <c r="G24" s="33">
        <v>8</v>
      </c>
      <c r="H24" s="2">
        <v>0</v>
      </c>
      <c r="I24" s="9">
        <v>0</v>
      </c>
      <c r="J24" s="17" t="s">
        <v>51</v>
      </c>
    </row>
    <row r="25" spans="1:10" s="71" customFormat="1" ht="21" customHeight="1" thickTop="1" thickBot="1" x14ac:dyDescent="0.25">
      <c r="A25" s="65" t="s">
        <v>26</v>
      </c>
      <c r="B25" s="66">
        <v>10</v>
      </c>
      <c r="C25" s="67">
        <v>20</v>
      </c>
      <c r="D25" s="67">
        <v>30</v>
      </c>
      <c r="E25" s="66">
        <v>14</v>
      </c>
      <c r="F25" s="67">
        <v>18</v>
      </c>
      <c r="G25" s="68">
        <v>32</v>
      </c>
      <c r="H25" s="66">
        <v>-2</v>
      </c>
      <c r="I25" s="69">
        <v>-6.25</v>
      </c>
      <c r="J25" s="70" t="s">
        <v>60</v>
      </c>
    </row>
    <row r="26" spans="1:10" ht="21" customHeight="1" thickTop="1" thickBot="1" x14ac:dyDescent="0.25">
      <c r="A26" s="29" t="s">
        <v>27</v>
      </c>
      <c r="B26" s="30">
        <v>2</v>
      </c>
      <c r="C26" s="31">
        <v>4</v>
      </c>
      <c r="D26" s="32">
        <v>6</v>
      </c>
      <c r="E26" s="30">
        <v>2</v>
      </c>
      <c r="F26" s="31">
        <v>4</v>
      </c>
      <c r="G26" s="33">
        <v>6</v>
      </c>
      <c r="H26" s="2">
        <v>0</v>
      </c>
      <c r="I26" s="9">
        <v>0</v>
      </c>
      <c r="J26" s="17" t="s">
        <v>51</v>
      </c>
    </row>
    <row r="27" spans="1:10" s="71" customFormat="1" ht="21" customHeight="1" thickTop="1" thickBot="1" x14ac:dyDescent="0.25">
      <c r="A27" s="65" t="s">
        <v>28</v>
      </c>
      <c r="B27" s="66">
        <v>2</v>
      </c>
      <c r="C27" s="67">
        <v>4</v>
      </c>
      <c r="D27" s="67">
        <v>6</v>
      </c>
      <c r="E27" s="66">
        <v>2</v>
      </c>
      <c r="F27" s="67">
        <v>4</v>
      </c>
      <c r="G27" s="68">
        <v>6</v>
      </c>
      <c r="H27" s="66">
        <v>0</v>
      </c>
      <c r="I27" s="69">
        <v>0</v>
      </c>
      <c r="J27" s="70" t="s">
        <v>60</v>
      </c>
    </row>
    <row r="28" spans="1:10" ht="21" customHeight="1" thickTop="1" x14ac:dyDescent="0.2">
      <c r="A28" s="23" t="s">
        <v>29</v>
      </c>
      <c r="B28" s="27">
        <v>2</v>
      </c>
      <c r="C28" s="28">
        <v>0</v>
      </c>
      <c r="D28" s="26">
        <v>2</v>
      </c>
      <c r="E28" s="27">
        <v>2</v>
      </c>
      <c r="F28" s="28">
        <v>0</v>
      </c>
      <c r="G28" s="39">
        <v>2</v>
      </c>
      <c r="H28" s="1">
        <v>0</v>
      </c>
      <c r="I28" s="8">
        <v>0</v>
      </c>
      <c r="J28" s="17" t="s">
        <v>52</v>
      </c>
    </row>
    <row r="29" spans="1:10" ht="21" customHeight="1" x14ac:dyDescent="0.2">
      <c r="A29" s="23" t="s">
        <v>30</v>
      </c>
      <c r="B29" s="27">
        <v>4</v>
      </c>
      <c r="C29" s="28">
        <v>5</v>
      </c>
      <c r="D29" s="26">
        <v>9</v>
      </c>
      <c r="E29" s="27">
        <v>4</v>
      </c>
      <c r="F29" s="28">
        <v>5</v>
      </c>
      <c r="G29" s="39">
        <v>9</v>
      </c>
      <c r="H29" s="1">
        <v>0</v>
      </c>
      <c r="I29" s="8">
        <v>0</v>
      </c>
      <c r="J29" s="17" t="s">
        <v>52</v>
      </c>
    </row>
    <row r="30" spans="1:10" ht="21" customHeight="1" x14ac:dyDescent="0.2">
      <c r="A30" s="23" t="s">
        <v>31</v>
      </c>
      <c r="B30" s="27">
        <v>0</v>
      </c>
      <c r="C30" s="28">
        <v>0</v>
      </c>
      <c r="D30" s="26">
        <v>0</v>
      </c>
      <c r="E30" s="27">
        <v>0</v>
      </c>
      <c r="F30" s="28">
        <v>1</v>
      </c>
      <c r="G30" s="39">
        <v>1</v>
      </c>
      <c r="H30" s="1">
        <v>-1</v>
      </c>
      <c r="I30" s="8">
        <v>-100</v>
      </c>
      <c r="J30" s="17" t="s">
        <v>52</v>
      </c>
    </row>
    <row r="31" spans="1:10" ht="21" customHeight="1" x14ac:dyDescent="0.2">
      <c r="A31" s="23" t="s">
        <v>32</v>
      </c>
      <c r="B31" s="27">
        <v>2</v>
      </c>
      <c r="C31" s="28">
        <v>1</v>
      </c>
      <c r="D31" s="26">
        <v>3</v>
      </c>
      <c r="E31" s="27">
        <v>2</v>
      </c>
      <c r="F31" s="28">
        <v>1</v>
      </c>
      <c r="G31" s="40">
        <v>3</v>
      </c>
      <c r="H31" s="1">
        <v>0</v>
      </c>
      <c r="I31" s="8">
        <v>0</v>
      </c>
      <c r="J31" s="17" t="s">
        <v>52</v>
      </c>
    </row>
    <row r="32" spans="1:10" ht="21" customHeight="1" x14ac:dyDescent="0.2">
      <c r="A32" s="23" t="s">
        <v>33</v>
      </c>
      <c r="B32" s="27">
        <v>1</v>
      </c>
      <c r="C32" s="28">
        <v>3</v>
      </c>
      <c r="D32" s="26">
        <v>4</v>
      </c>
      <c r="E32" s="27">
        <v>1</v>
      </c>
      <c r="F32" s="28">
        <v>2</v>
      </c>
      <c r="G32" s="41">
        <v>3</v>
      </c>
      <c r="H32" s="1">
        <v>1</v>
      </c>
      <c r="I32" s="8">
        <v>33.333333333333314</v>
      </c>
      <c r="J32" s="17" t="s">
        <v>52</v>
      </c>
    </row>
    <row r="33" spans="1:10" ht="21" customHeight="1" x14ac:dyDescent="0.2">
      <c r="A33" s="23" t="s">
        <v>34</v>
      </c>
      <c r="B33" s="27">
        <v>0</v>
      </c>
      <c r="C33" s="28">
        <v>1</v>
      </c>
      <c r="D33" s="26">
        <v>1</v>
      </c>
      <c r="E33" s="27">
        <v>0</v>
      </c>
      <c r="F33" s="28">
        <v>1</v>
      </c>
      <c r="G33" s="40">
        <v>1</v>
      </c>
      <c r="H33" s="1">
        <v>0</v>
      </c>
      <c r="I33" s="8">
        <v>0</v>
      </c>
      <c r="J33" s="17" t="s">
        <v>52</v>
      </c>
    </row>
    <row r="34" spans="1:10" ht="21" customHeight="1" thickBot="1" x14ac:dyDescent="0.25">
      <c r="A34" s="29" t="s">
        <v>35</v>
      </c>
      <c r="B34" s="30">
        <v>2</v>
      </c>
      <c r="C34" s="31">
        <v>6</v>
      </c>
      <c r="D34" s="32">
        <v>8</v>
      </c>
      <c r="E34" s="30">
        <v>2</v>
      </c>
      <c r="F34" s="31">
        <v>7</v>
      </c>
      <c r="G34" s="42">
        <v>9</v>
      </c>
      <c r="H34" s="2">
        <v>-1</v>
      </c>
      <c r="I34" s="9">
        <v>-11.111111111111114</v>
      </c>
      <c r="J34" s="17" t="s">
        <v>52</v>
      </c>
    </row>
    <row r="35" spans="1:10" s="71" customFormat="1" ht="21" customHeight="1" thickTop="1" thickBot="1" x14ac:dyDescent="0.25">
      <c r="A35" s="65" t="s">
        <v>36</v>
      </c>
      <c r="B35" s="66">
        <v>11</v>
      </c>
      <c r="C35" s="67">
        <v>16</v>
      </c>
      <c r="D35" s="67">
        <v>27</v>
      </c>
      <c r="E35" s="66">
        <v>11</v>
      </c>
      <c r="F35" s="67">
        <v>17</v>
      </c>
      <c r="G35" s="68">
        <v>28</v>
      </c>
      <c r="H35" s="66">
        <v>-1</v>
      </c>
      <c r="I35" s="69">
        <v>-3.5714285714285694</v>
      </c>
      <c r="J35" s="70" t="s">
        <v>60</v>
      </c>
    </row>
    <row r="36" spans="1:10" ht="21" customHeight="1" thickTop="1" x14ac:dyDescent="0.2">
      <c r="A36" s="23" t="s">
        <v>37</v>
      </c>
      <c r="B36" s="27">
        <v>4</v>
      </c>
      <c r="C36" s="28">
        <v>14</v>
      </c>
      <c r="D36" s="26">
        <v>18</v>
      </c>
      <c r="E36" s="27">
        <v>4</v>
      </c>
      <c r="F36" s="28">
        <v>14</v>
      </c>
      <c r="G36" s="39">
        <v>18</v>
      </c>
      <c r="H36" s="1">
        <v>0</v>
      </c>
      <c r="I36" s="8">
        <v>0</v>
      </c>
      <c r="J36" s="17" t="s">
        <v>51</v>
      </c>
    </row>
    <row r="37" spans="1:10" ht="21" customHeight="1" thickBot="1" x14ac:dyDescent="0.25">
      <c r="A37" s="29" t="s">
        <v>38</v>
      </c>
      <c r="B37" s="30">
        <v>6</v>
      </c>
      <c r="C37" s="31">
        <v>6</v>
      </c>
      <c r="D37" s="32">
        <v>12</v>
      </c>
      <c r="E37" s="30">
        <v>6</v>
      </c>
      <c r="F37" s="31">
        <v>6</v>
      </c>
      <c r="G37" s="33">
        <v>12</v>
      </c>
      <c r="H37" s="2">
        <v>0</v>
      </c>
      <c r="I37" s="9">
        <v>0</v>
      </c>
      <c r="J37" s="17" t="s">
        <v>51</v>
      </c>
    </row>
    <row r="38" spans="1:10" s="71" customFormat="1" ht="21" customHeight="1" thickTop="1" thickBot="1" x14ac:dyDescent="0.25">
      <c r="A38" s="65" t="s">
        <v>39</v>
      </c>
      <c r="B38" s="66">
        <v>10</v>
      </c>
      <c r="C38" s="67">
        <v>20</v>
      </c>
      <c r="D38" s="67">
        <v>30</v>
      </c>
      <c r="E38" s="66">
        <v>10</v>
      </c>
      <c r="F38" s="67">
        <v>20</v>
      </c>
      <c r="G38" s="68">
        <v>30</v>
      </c>
      <c r="H38" s="66">
        <v>0</v>
      </c>
      <c r="I38" s="69">
        <v>0</v>
      </c>
      <c r="J38" s="70" t="s">
        <v>60</v>
      </c>
    </row>
    <row r="39" spans="1:10" ht="21" customHeight="1" thickTop="1" x14ac:dyDescent="0.2">
      <c r="A39" s="23" t="s">
        <v>40</v>
      </c>
      <c r="B39" s="27">
        <v>2</v>
      </c>
      <c r="C39" s="28">
        <v>2</v>
      </c>
      <c r="D39" s="26">
        <v>4</v>
      </c>
      <c r="E39" s="27">
        <v>2</v>
      </c>
      <c r="F39" s="28">
        <v>2</v>
      </c>
      <c r="G39" s="39">
        <v>4</v>
      </c>
      <c r="H39" s="1">
        <v>0</v>
      </c>
      <c r="I39" s="8">
        <v>0</v>
      </c>
      <c r="J39" s="17" t="s">
        <v>51</v>
      </c>
    </row>
    <row r="40" spans="1:10" ht="21" customHeight="1" x14ac:dyDescent="0.2">
      <c r="A40" s="23" t="s">
        <v>41</v>
      </c>
      <c r="B40" s="27">
        <v>1</v>
      </c>
      <c r="C40" s="28">
        <v>3</v>
      </c>
      <c r="D40" s="26">
        <v>4</v>
      </c>
      <c r="E40" s="27">
        <v>1</v>
      </c>
      <c r="F40" s="28">
        <v>3</v>
      </c>
      <c r="G40" s="39">
        <v>4</v>
      </c>
      <c r="H40" s="1">
        <v>0</v>
      </c>
      <c r="I40" s="8">
        <v>0</v>
      </c>
      <c r="J40" s="17" t="s">
        <v>51</v>
      </c>
    </row>
    <row r="41" spans="1:10" ht="21" customHeight="1" thickBot="1" x14ac:dyDescent="0.25">
      <c r="A41" s="29" t="s">
        <v>42</v>
      </c>
      <c r="B41" s="30">
        <v>1</v>
      </c>
      <c r="C41" s="31">
        <v>0</v>
      </c>
      <c r="D41" s="32">
        <v>1</v>
      </c>
      <c r="E41" s="30">
        <v>1</v>
      </c>
      <c r="F41" s="31">
        <v>0</v>
      </c>
      <c r="G41" s="33">
        <v>1</v>
      </c>
      <c r="H41" s="2">
        <v>0</v>
      </c>
      <c r="I41" s="9">
        <v>0</v>
      </c>
      <c r="J41" s="17" t="s">
        <v>51</v>
      </c>
    </row>
    <row r="42" spans="1:10" s="71" customFormat="1" ht="21" customHeight="1" thickTop="1" thickBot="1" x14ac:dyDescent="0.25">
      <c r="A42" s="65" t="s">
        <v>56</v>
      </c>
      <c r="B42" s="66">
        <v>4</v>
      </c>
      <c r="C42" s="67">
        <v>5</v>
      </c>
      <c r="D42" s="67">
        <v>9</v>
      </c>
      <c r="E42" s="66">
        <v>4</v>
      </c>
      <c r="F42" s="67">
        <v>5</v>
      </c>
      <c r="G42" s="68">
        <v>9</v>
      </c>
      <c r="H42" s="66">
        <v>0</v>
      </c>
      <c r="I42" s="69">
        <v>0</v>
      </c>
      <c r="J42" s="70" t="s">
        <v>60</v>
      </c>
    </row>
    <row r="43" spans="1:10" ht="21" customHeight="1" thickTop="1" x14ac:dyDescent="0.2">
      <c r="A43" s="23" t="s">
        <v>43</v>
      </c>
      <c r="B43" s="27">
        <v>1</v>
      </c>
      <c r="C43" s="28">
        <v>1</v>
      </c>
      <c r="D43" s="26">
        <v>2</v>
      </c>
      <c r="E43" s="27">
        <v>2</v>
      </c>
      <c r="F43" s="28">
        <v>1</v>
      </c>
      <c r="G43" s="39">
        <v>3</v>
      </c>
      <c r="H43" s="1">
        <v>-1</v>
      </c>
      <c r="I43" s="8">
        <v>-33.333333333333343</v>
      </c>
      <c r="J43" s="17" t="s">
        <v>52</v>
      </c>
    </row>
    <row r="44" spans="1:10" ht="21" customHeight="1" thickBot="1" x14ac:dyDescent="0.25">
      <c r="A44" s="29" t="s">
        <v>57</v>
      </c>
      <c r="B44" s="30">
        <v>7</v>
      </c>
      <c r="C44" s="31">
        <v>11</v>
      </c>
      <c r="D44" s="32">
        <v>18</v>
      </c>
      <c r="E44" s="30">
        <v>7</v>
      </c>
      <c r="F44" s="31">
        <v>11</v>
      </c>
      <c r="G44" s="33">
        <v>18</v>
      </c>
      <c r="H44" s="2">
        <v>0</v>
      </c>
      <c r="I44" s="9">
        <v>0</v>
      </c>
      <c r="J44" s="17" t="s">
        <v>52</v>
      </c>
    </row>
    <row r="45" spans="1:10" s="71" customFormat="1" ht="21" customHeight="1" thickTop="1" thickBot="1" x14ac:dyDescent="0.25">
      <c r="A45" s="65" t="s">
        <v>44</v>
      </c>
      <c r="B45" s="66">
        <v>8</v>
      </c>
      <c r="C45" s="67">
        <v>12</v>
      </c>
      <c r="D45" s="67">
        <v>20</v>
      </c>
      <c r="E45" s="66">
        <v>9</v>
      </c>
      <c r="F45" s="67">
        <v>12</v>
      </c>
      <c r="G45" s="68">
        <v>21</v>
      </c>
      <c r="H45" s="66">
        <v>-1</v>
      </c>
      <c r="I45" s="69">
        <v>-4.7619047619047734</v>
      </c>
      <c r="J45" s="70" t="s">
        <v>60</v>
      </c>
    </row>
    <row r="46" spans="1:10" ht="21" customHeight="1" thickTop="1" thickBot="1" x14ac:dyDescent="0.25">
      <c r="A46" s="43" t="s">
        <v>45</v>
      </c>
      <c r="B46" s="30">
        <v>3</v>
      </c>
      <c r="C46" s="31">
        <v>4</v>
      </c>
      <c r="D46" s="44">
        <v>7</v>
      </c>
      <c r="E46" s="45">
        <v>4</v>
      </c>
      <c r="F46" s="46">
        <v>4</v>
      </c>
      <c r="G46" s="33">
        <v>8</v>
      </c>
      <c r="H46" s="4">
        <v>-1</v>
      </c>
      <c r="I46" s="12">
        <v>-12.5</v>
      </c>
      <c r="J46" s="17" t="s">
        <v>52</v>
      </c>
    </row>
    <row r="47" spans="1:10" s="71" customFormat="1" ht="21" customHeight="1" thickTop="1" thickBot="1" x14ac:dyDescent="0.25">
      <c r="A47" s="72" t="s">
        <v>46</v>
      </c>
      <c r="B47" s="73">
        <v>3</v>
      </c>
      <c r="C47" s="74">
        <v>4</v>
      </c>
      <c r="D47" s="75">
        <v>7</v>
      </c>
      <c r="E47" s="73">
        <v>4</v>
      </c>
      <c r="F47" s="74">
        <v>4</v>
      </c>
      <c r="G47" s="68">
        <v>8</v>
      </c>
      <c r="H47" s="73">
        <v>-1</v>
      </c>
      <c r="I47" s="76">
        <v>-12.5</v>
      </c>
      <c r="J47" s="70" t="s">
        <v>60</v>
      </c>
    </row>
    <row r="48" spans="1:10" s="71" customFormat="1" ht="21" customHeight="1" thickTop="1" thickBot="1" x14ac:dyDescent="0.25">
      <c r="A48" s="77" t="s">
        <v>47</v>
      </c>
      <c r="B48" s="78">
        <v>51</v>
      </c>
      <c r="C48" s="79">
        <v>90</v>
      </c>
      <c r="D48" s="79">
        <v>141</v>
      </c>
      <c r="E48" s="78">
        <v>57</v>
      </c>
      <c r="F48" s="80">
        <v>86</v>
      </c>
      <c r="G48" s="79">
        <v>143</v>
      </c>
      <c r="H48" s="78">
        <v>-2</v>
      </c>
      <c r="I48" s="81">
        <v>-1.3986013986014001</v>
      </c>
      <c r="J48" s="70" t="s">
        <v>60</v>
      </c>
    </row>
    <row r="49" spans="1:10" s="20" customFormat="1" ht="21" customHeight="1" thickBot="1" x14ac:dyDescent="0.25">
      <c r="A49" s="53" t="s">
        <v>48</v>
      </c>
      <c r="B49" s="7">
        <v>214</v>
      </c>
      <c r="C49" s="54">
        <v>361</v>
      </c>
      <c r="D49" s="54">
        <v>575</v>
      </c>
      <c r="E49" s="7">
        <v>215</v>
      </c>
      <c r="F49" s="54">
        <v>342</v>
      </c>
      <c r="G49" s="54">
        <v>557</v>
      </c>
      <c r="H49" s="7">
        <v>18</v>
      </c>
      <c r="I49" s="10">
        <v>3.2315978456014278</v>
      </c>
      <c r="J49" s="19" t="s">
        <v>60</v>
      </c>
    </row>
    <row r="50" spans="1:10" ht="21" customHeight="1" x14ac:dyDescent="0.2">
      <c r="A50" s="55"/>
    </row>
    <row r="51" spans="1:10" ht="21" customHeight="1" thickBot="1" x14ac:dyDescent="0.25">
      <c r="A51" s="15" t="s">
        <v>49</v>
      </c>
      <c r="B51" s="15"/>
      <c r="C51" s="15"/>
      <c r="D51" s="15"/>
      <c r="E51" s="15"/>
      <c r="F51" s="15"/>
      <c r="H51" s="15"/>
      <c r="I51" s="62"/>
      <c r="J51" s="17"/>
    </row>
    <row r="52" spans="1:10" s="20" customFormat="1" ht="21" customHeight="1" x14ac:dyDescent="0.2">
      <c r="A52" s="115" t="s">
        <v>59</v>
      </c>
      <c r="B52" s="117" t="s">
        <v>81</v>
      </c>
      <c r="C52" s="118"/>
      <c r="D52" s="119"/>
      <c r="E52" s="117" t="s">
        <v>79</v>
      </c>
      <c r="F52" s="118"/>
      <c r="G52" s="119"/>
      <c r="H52" s="117" t="s">
        <v>53</v>
      </c>
      <c r="I52" s="120"/>
      <c r="J52" s="19"/>
    </row>
    <row r="53" spans="1:10" s="20" customFormat="1" ht="21" customHeight="1" thickBot="1" x14ac:dyDescent="0.25">
      <c r="A53" s="116"/>
      <c r="B53" s="21" t="s">
        <v>2</v>
      </c>
      <c r="C53" s="22" t="s">
        <v>3</v>
      </c>
      <c r="D53" s="22" t="s">
        <v>4</v>
      </c>
      <c r="E53" s="21" t="s">
        <v>2</v>
      </c>
      <c r="F53" s="22" t="s">
        <v>3</v>
      </c>
      <c r="G53" s="22" t="s">
        <v>4</v>
      </c>
      <c r="H53" s="21" t="s">
        <v>5</v>
      </c>
      <c r="I53" s="63" t="s">
        <v>6</v>
      </c>
      <c r="J53" s="19"/>
    </row>
    <row r="54" spans="1:10" ht="21" customHeight="1" thickTop="1" x14ac:dyDescent="0.2">
      <c r="A54" s="58" t="s">
        <v>50</v>
      </c>
      <c r="B54" s="1">
        <v>57</v>
      </c>
      <c r="C54" s="26">
        <v>109</v>
      </c>
      <c r="D54" s="26">
        <v>166</v>
      </c>
      <c r="E54" s="1">
        <v>57</v>
      </c>
      <c r="F54" s="26">
        <v>99</v>
      </c>
      <c r="G54" s="26">
        <v>156</v>
      </c>
      <c r="H54" s="1">
        <v>10</v>
      </c>
      <c r="I54" s="8">
        <v>6.4102564102564088</v>
      </c>
      <c r="J54" s="17"/>
    </row>
    <row r="55" spans="1:10" ht="21" customHeight="1" x14ac:dyDescent="0.2">
      <c r="A55" s="58" t="s">
        <v>51</v>
      </c>
      <c r="B55" s="1">
        <v>82</v>
      </c>
      <c r="C55" s="26">
        <v>139</v>
      </c>
      <c r="D55" s="26">
        <v>221</v>
      </c>
      <c r="E55" s="1">
        <v>84</v>
      </c>
      <c r="F55" s="26">
        <v>130</v>
      </c>
      <c r="G55" s="26">
        <v>214</v>
      </c>
      <c r="H55" s="1">
        <v>7</v>
      </c>
      <c r="I55" s="8">
        <v>3.271028037383175</v>
      </c>
      <c r="J55" s="17"/>
    </row>
    <row r="56" spans="1:10" ht="21" customHeight="1" thickBot="1" x14ac:dyDescent="0.25">
      <c r="A56" s="59" t="s">
        <v>52</v>
      </c>
      <c r="B56" s="2">
        <v>75</v>
      </c>
      <c r="C56" s="32">
        <v>113</v>
      </c>
      <c r="D56" s="32">
        <v>188</v>
      </c>
      <c r="E56" s="2">
        <v>74</v>
      </c>
      <c r="F56" s="32">
        <v>113</v>
      </c>
      <c r="G56" s="32">
        <v>187</v>
      </c>
      <c r="H56" s="2">
        <v>1</v>
      </c>
      <c r="I56" s="9">
        <v>0.53475935828876686</v>
      </c>
      <c r="J56" s="17"/>
    </row>
    <row r="57" spans="1:10" s="20" customFormat="1" ht="21" customHeight="1" thickTop="1" thickBot="1" x14ac:dyDescent="0.25">
      <c r="A57" s="60" t="s">
        <v>4</v>
      </c>
      <c r="B57" s="7">
        <v>214</v>
      </c>
      <c r="C57" s="54">
        <v>361</v>
      </c>
      <c r="D57" s="54">
        <v>575</v>
      </c>
      <c r="E57" s="7">
        <v>215</v>
      </c>
      <c r="F57" s="54">
        <v>342</v>
      </c>
      <c r="G57" s="54">
        <v>557</v>
      </c>
      <c r="H57" s="7">
        <v>18</v>
      </c>
      <c r="I57" s="10">
        <v>3.2315978456014278</v>
      </c>
      <c r="J57" s="19"/>
    </row>
    <row r="58" spans="1:10" ht="21" customHeight="1" x14ac:dyDescent="0.2">
      <c r="A58" s="61"/>
    </row>
    <row r="59" spans="1:10" ht="21" customHeight="1" thickBot="1" x14ac:dyDescent="0.25">
      <c r="A59" s="61" t="s">
        <v>74</v>
      </c>
    </row>
    <row r="60" spans="1:10" ht="21" customHeight="1" x14ac:dyDescent="0.2">
      <c r="A60" s="115" t="s">
        <v>59</v>
      </c>
      <c r="B60" s="117" t="s">
        <v>81</v>
      </c>
      <c r="C60" s="118"/>
      <c r="D60" s="119"/>
      <c r="E60" s="117" t="s">
        <v>79</v>
      </c>
      <c r="F60" s="118"/>
      <c r="G60" s="119"/>
      <c r="H60" s="117" t="s">
        <v>53</v>
      </c>
      <c r="I60" s="120"/>
    </row>
    <row r="61" spans="1:10" ht="21" customHeight="1" thickBot="1" x14ac:dyDescent="0.25">
      <c r="A61" s="116"/>
      <c r="B61" s="21" t="s">
        <v>2</v>
      </c>
      <c r="C61" s="22" t="s">
        <v>3</v>
      </c>
      <c r="D61" s="22" t="s">
        <v>4</v>
      </c>
      <c r="E61" s="21" t="s">
        <v>2</v>
      </c>
      <c r="F61" s="22" t="s">
        <v>3</v>
      </c>
      <c r="G61" s="22" t="s">
        <v>4</v>
      </c>
      <c r="H61" s="21" t="s">
        <v>5</v>
      </c>
      <c r="I61" s="63" t="s">
        <v>6</v>
      </c>
    </row>
    <row r="62" spans="1:10" ht="21" customHeight="1" thickTop="1" x14ac:dyDescent="0.2">
      <c r="A62" s="58" t="s">
        <v>63</v>
      </c>
      <c r="B62" s="1">
        <v>54</v>
      </c>
      <c r="C62" s="26">
        <v>100</v>
      </c>
      <c r="D62" s="26">
        <v>154</v>
      </c>
      <c r="E62" s="1">
        <v>54</v>
      </c>
      <c r="F62" s="26">
        <v>93</v>
      </c>
      <c r="G62" s="26">
        <v>147</v>
      </c>
      <c r="H62" s="1">
        <v>7</v>
      </c>
      <c r="I62" s="8">
        <v>4.7619047619047734</v>
      </c>
    </row>
    <row r="63" spans="1:10" ht="21" customHeight="1" x14ac:dyDescent="0.2">
      <c r="A63" s="98" t="s">
        <v>64</v>
      </c>
      <c r="B63" s="4">
        <v>3</v>
      </c>
      <c r="C63" s="44">
        <v>9</v>
      </c>
      <c r="D63" s="44">
        <v>12</v>
      </c>
      <c r="E63" s="4">
        <v>3</v>
      </c>
      <c r="F63" s="44">
        <v>6</v>
      </c>
      <c r="G63" s="44">
        <v>9</v>
      </c>
      <c r="H63" s="4">
        <v>3</v>
      </c>
      <c r="I63" s="12">
        <v>33.333333333333314</v>
      </c>
    </row>
    <row r="64" spans="1:10" ht="21" customHeight="1" thickBot="1" x14ac:dyDescent="0.25">
      <c r="A64" s="111" t="s">
        <v>71</v>
      </c>
      <c r="B64" s="112">
        <v>57</v>
      </c>
      <c r="C64" s="113">
        <v>109</v>
      </c>
      <c r="D64" s="113">
        <v>166</v>
      </c>
      <c r="E64" s="112">
        <v>57</v>
      </c>
      <c r="F64" s="113">
        <v>99</v>
      </c>
      <c r="G64" s="113">
        <v>156</v>
      </c>
      <c r="H64" s="112">
        <v>10</v>
      </c>
      <c r="I64" s="114">
        <v>6.4102564102564088</v>
      </c>
    </row>
    <row r="65" spans="1:9" ht="21" customHeight="1" thickTop="1" x14ac:dyDescent="0.2">
      <c r="A65" s="58" t="s">
        <v>65</v>
      </c>
      <c r="B65" s="1">
        <v>56</v>
      </c>
      <c r="C65" s="26">
        <v>90</v>
      </c>
      <c r="D65" s="26">
        <v>146</v>
      </c>
      <c r="E65" s="1">
        <v>54</v>
      </c>
      <c r="F65" s="26">
        <v>83</v>
      </c>
      <c r="G65" s="26">
        <v>137</v>
      </c>
      <c r="H65" s="1">
        <v>9</v>
      </c>
      <c r="I65" s="8">
        <v>6.5693430656934311</v>
      </c>
    </row>
    <row r="66" spans="1:9" ht="21" customHeight="1" x14ac:dyDescent="0.2">
      <c r="A66" s="98" t="s">
        <v>66</v>
      </c>
      <c r="B66" s="4">
        <v>26</v>
      </c>
      <c r="C66" s="44">
        <v>49</v>
      </c>
      <c r="D66" s="44">
        <v>75</v>
      </c>
      <c r="E66" s="4">
        <v>30</v>
      </c>
      <c r="F66" s="44">
        <v>47</v>
      </c>
      <c r="G66" s="44">
        <v>77</v>
      </c>
      <c r="H66" s="4">
        <v>-2</v>
      </c>
      <c r="I66" s="12">
        <v>-2.5974025974025921</v>
      </c>
    </row>
    <row r="67" spans="1:9" ht="21" customHeight="1" thickBot="1" x14ac:dyDescent="0.25">
      <c r="A67" s="111" t="s">
        <v>72</v>
      </c>
      <c r="B67" s="112">
        <v>82</v>
      </c>
      <c r="C67" s="113">
        <v>139</v>
      </c>
      <c r="D67" s="113">
        <v>221</v>
      </c>
      <c r="E67" s="112">
        <v>84</v>
      </c>
      <c r="F67" s="113">
        <v>130</v>
      </c>
      <c r="G67" s="113">
        <v>214</v>
      </c>
      <c r="H67" s="112">
        <v>7</v>
      </c>
      <c r="I67" s="114">
        <v>3.271028037383175</v>
      </c>
    </row>
    <row r="68" spans="1:9" ht="21" customHeight="1" thickTop="1" x14ac:dyDescent="0.2">
      <c r="A68" s="58" t="s">
        <v>67</v>
      </c>
      <c r="B68" s="1">
        <v>53</v>
      </c>
      <c r="C68" s="26">
        <v>81</v>
      </c>
      <c r="D68" s="26">
        <v>134</v>
      </c>
      <c r="E68" s="1">
        <v>50</v>
      </c>
      <c r="F68" s="26">
        <v>80</v>
      </c>
      <c r="G68" s="26">
        <v>130</v>
      </c>
      <c r="H68" s="1">
        <v>4</v>
      </c>
      <c r="I68" s="8">
        <v>3.076923076923066</v>
      </c>
    </row>
    <row r="69" spans="1:9" ht="21" customHeight="1" x14ac:dyDescent="0.2">
      <c r="A69" s="107" t="s">
        <v>68</v>
      </c>
      <c r="B69" s="108">
        <v>22</v>
      </c>
      <c r="C69" s="109">
        <v>32</v>
      </c>
      <c r="D69" s="109">
        <v>54</v>
      </c>
      <c r="E69" s="108">
        <v>24</v>
      </c>
      <c r="F69" s="109">
        <v>33</v>
      </c>
      <c r="G69" s="109">
        <v>57</v>
      </c>
      <c r="H69" s="108">
        <v>-3</v>
      </c>
      <c r="I69" s="110">
        <v>-5.2631578947368496</v>
      </c>
    </row>
    <row r="70" spans="1:9" ht="21" customHeight="1" thickBot="1" x14ac:dyDescent="0.25">
      <c r="A70" s="98" t="s">
        <v>73</v>
      </c>
      <c r="B70" s="4">
        <v>75</v>
      </c>
      <c r="C70" s="44">
        <v>113</v>
      </c>
      <c r="D70" s="44">
        <v>188</v>
      </c>
      <c r="E70" s="4">
        <v>74</v>
      </c>
      <c r="F70" s="44">
        <v>113</v>
      </c>
      <c r="G70" s="44">
        <v>187</v>
      </c>
      <c r="H70" s="4">
        <v>1</v>
      </c>
      <c r="I70" s="12">
        <v>0.53475935828876686</v>
      </c>
    </row>
    <row r="71" spans="1:9" ht="21" customHeight="1" thickTop="1" x14ac:dyDescent="0.2">
      <c r="A71" s="103" t="s">
        <v>69</v>
      </c>
      <c r="B71" s="104">
        <v>163</v>
      </c>
      <c r="C71" s="105">
        <v>271</v>
      </c>
      <c r="D71" s="105">
        <v>434</v>
      </c>
      <c r="E71" s="104">
        <v>158</v>
      </c>
      <c r="F71" s="105">
        <v>256</v>
      </c>
      <c r="G71" s="105">
        <v>414</v>
      </c>
      <c r="H71" s="104">
        <v>20</v>
      </c>
      <c r="I71" s="106">
        <v>4.8309178743961354</v>
      </c>
    </row>
    <row r="72" spans="1:9" ht="21" customHeight="1" x14ac:dyDescent="0.2">
      <c r="A72" s="98" t="s">
        <v>70</v>
      </c>
      <c r="B72" s="100">
        <v>51</v>
      </c>
      <c r="C72" s="101">
        <v>90</v>
      </c>
      <c r="D72" s="101">
        <v>141</v>
      </c>
      <c r="E72" s="100">
        <v>57</v>
      </c>
      <c r="F72" s="101">
        <v>86</v>
      </c>
      <c r="G72" s="101">
        <v>143</v>
      </c>
      <c r="H72" s="100">
        <v>-2</v>
      </c>
      <c r="I72" s="102">
        <v>-1.3986013986014001</v>
      </c>
    </row>
    <row r="73" spans="1:9" ht="21" customHeight="1" thickBot="1" x14ac:dyDescent="0.25">
      <c r="A73" s="99" t="s">
        <v>4</v>
      </c>
      <c r="B73" s="7">
        <v>214</v>
      </c>
      <c r="C73" s="54">
        <v>361</v>
      </c>
      <c r="D73" s="54">
        <v>575</v>
      </c>
      <c r="E73" s="7">
        <v>215</v>
      </c>
      <c r="F73" s="54">
        <v>342</v>
      </c>
      <c r="G73" s="54">
        <v>557</v>
      </c>
      <c r="H73" s="7">
        <v>35</v>
      </c>
      <c r="I73" s="10">
        <v>3.2315978456014278</v>
      </c>
    </row>
  </sheetData>
  <autoFilter ref="A3:J49" xr:uid="{00000000-0009-0000-0000-000002000000}"/>
  <mergeCells count="12">
    <mergeCell ref="A60:A61"/>
    <mergeCell ref="B60:D60"/>
    <mergeCell ref="E60:G60"/>
    <mergeCell ref="H60:I60"/>
    <mergeCell ref="A2:A3"/>
    <mergeCell ref="B2:D2"/>
    <mergeCell ref="E2:G2"/>
    <mergeCell ref="H2:I2"/>
    <mergeCell ref="A52:A53"/>
    <mergeCell ref="B52:D52"/>
    <mergeCell ref="E52:G52"/>
    <mergeCell ref="H52:I52"/>
  </mergeCells>
  <phoneticPr fontId="1"/>
  <printOptions horizontalCentered="1"/>
  <pageMargins left="0.70866141732283472" right="0.70866141732283472" top="0.74803149606299213" bottom="0.74803149606299213" header="0.51181102362204722" footer="0.51181102362204722"/>
  <pageSetup paperSize="9" scale="69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大沼亮太</cp:lastModifiedBy>
  <cp:lastPrinted>2026-01-26T05:07:22Z</cp:lastPrinted>
  <dcterms:created xsi:type="dcterms:W3CDTF">2008-02-13T00:49:31Z</dcterms:created>
  <dcterms:modified xsi:type="dcterms:W3CDTF">2026-01-26T05:21:09Z</dcterms:modified>
</cp:coreProperties>
</file>